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25\PTR\"/>
    </mc:Choice>
  </mc:AlternateContent>
  <xr:revisionPtr revIDLastSave="0" documentId="13_ncr:1_{19495488-D63B-4A8C-9105-57BBC432C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2" i="3" l="1"/>
  <c r="D140" i="3"/>
  <c r="E142" i="3"/>
  <c r="E140" i="3"/>
  <c r="E139" i="3"/>
  <c r="D35" i="3"/>
  <c r="D139" i="3"/>
  <c r="F142" i="3"/>
  <c r="F140" i="3"/>
  <c r="D46" i="3" l="1"/>
  <c r="D134" i="3"/>
  <c r="E138" i="3"/>
  <c r="D138" i="3"/>
  <c r="E134" i="3"/>
  <c r="E131" i="3"/>
  <c r="D131" i="3"/>
  <c r="E128" i="3"/>
  <c r="D128" i="3"/>
  <c r="E125" i="3"/>
  <c r="D125" i="3"/>
  <c r="E121" i="3"/>
  <c r="D121" i="3"/>
  <c r="E117" i="3"/>
  <c r="D117" i="3"/>
  <c r="E116" i="3"/>
  <c r="D116" i="3"/>
  <c r="E112" i="3"/>
  <c r="D112" i="3"/>
  <c r="E110" i="3"/>
  <c r="D110" i="3"/>
  <c r="E106" i="3"/>
  <c r="D106" i="3"/>
  <c r="E105" i="3"/>
  <c r="D105" i="3"/>
  <c r="E100" i="3"/>
  <c r="D100" i="3"/>
  <c r="E93" i="3"/>
  <c r="D93" i="3"/>
  <c r="E86" i="3"/>
  <c r="E87" i="3"/>
  <c r="D87" i="3"/>
  <c r="D86" i="3"/>
  <c r="E82" i="3"/>
  <c r="D82" i="3"/>
  <c r="E79" i="3"/>
  <c r="D79" i="3"/>
  <c r="E76" i="3"/>
  <c r="D76" i="3"/>
  <c r="E72" i="3"/>
  <c r="F63" i="3"/>
  <c r="D63" i="3"/>
  <c r="D72" i="3" s="1"/>
  <c r="E71" i="3"/>
  <c r="D71" i="3"/>
  <c r="D67" i="3"/>
  <c r="E67" i="3"/>
  <c r="D37" i="3"/>
  <c r="E63" i="3"/>
  <c r="E35" i="3"/>
  <c r="E59" i="3"/>
  <c r="D59" i="3"/>
  <c r="E55" i="3"/>
  <c r="D55" i="3"/>
  <c r="E37" i="3"/>
  <c r="E40" i="3"/>
  <c r="D40" i="3"/>
  <c r="E43" i="3"/>
  <c r="D43" i="3"/>
  <c r="E46" i="3"/>
  <c r="E51" i="3"/>
  <c r="E60" i="3" s="1"/>
  <c r="D51" i="3"/>
  <c r="F34" i="3"/>
  <c r="E34" i="3"/>
  <c r="D34" i="3"/>
  <c r="E32" i="3"/>
  <c r="D32" i="3"/>
  <c r="D29" i="3"/>
  <c r="E29" i="3"/>
  <c r="D24" i="3"/>
  <c r="E24" i="3"/>
  <c r="D17" i="3"/>
  <c r="E17" i="3"/>
  <c r="D12" i="3"/>
  <c r="D13" i="3" s="1"/>
  <c r="E12" i="3"/>
  <c r="E13" i="3" s="1"/>
  <c r="F105" i="3"/>
  <c r="F100" i="3"/>
  <c r="F93" i="3"/>
  <c r="F86" i="3"/>
  <c r="F82" i="3"/>
  <c r="F79" i="3"/>
  <c r="F76" i="3"/>
  <c r="F116" i="3"/>
  <c r="F112" i="3"/>
  <c r="F110" i="3"/>
  <c r="F138" i="3"/>
  <c r="F134" i="3"/>
  <c r="F131" i="3"/>
  <c r="F128" i="3"/>
  <c r="F125" i="3"/>
  <c r="F121" i="3"/>
  <c r="F71" i="3"/>
  <c r="F67" i="3"/>
  <c r="F59" i="3"/>
  <c r="F55" i="3"/>
  <c r="F51" i="3"/>
  <c r="F46" i="3"/>
  <c r="F43" i="3"/>
  <c r="F40" i="3"/>
  <c r="F37" i="3"/>
  <c r="F32" i="3"/>
  <c r="F29" i="3"/>
  <c r="F24" i="3"/>
  <c r="F17" i="3"/>
  <c r="F12" i="3"/>
  <c r="D60" i="3" l="1"/>
  <c r="F72" i="3"/>
  <c r="F87" i="3"/>
  <c r="F35" i="3"/>
  <c r="F60" i="3"/>
  <c r="F13" i="3"/>
  <c r="F139" i="3" l="1"/>
  <c r="F106" i="3"/>
  <c r="F117" i="3"/>
</calcChain>
</file>

<file path=xl/sharedStrings.xml><?xml version="1.0" encoding="utf-8"?>
<sst xmlns="http://schemas.openxmlformats.org/spreadsheetml/2006/main" count="189" uniqueCount="151">
  <si>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</si>
  <si>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</si>
  <si>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</si>
  <si>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</si>
  <si>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</si>
  <si>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</si>
  <si>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</si>
  <si>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</si>
  <si>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</si>
  <si>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</si>
  <si>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</si>
  <si>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</si>
  <si>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</si>
  <si>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</si>
  <si>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</si>
  <si>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</si>
  <si>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</si>
  <si>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</si>
  <si>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</si>
  <si>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</si>
  <si>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</si>
  <si>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</si>
  <si>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</si>
  <si>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</si>
  <si>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</si>
  <si>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</si>
  <si>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</si>
  <si>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</si>
  <si>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</si>
  <si>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</si>
  <si>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</si>
  <si>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</si>
  <si>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</si>
  <si>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</si>
  <si>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</si>
  <si>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</si>
  <si>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</si>
  <si>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</si>
  <si>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</si>
  <si>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</si>
  <si>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</si>
  <si>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</si>
  <si>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</si>
  <si>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</si>
  <si>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</si>
  <si>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</si>
  <si>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</si>
  <si>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</si>
  <si>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</si>
  <si>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</si>
  <si>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</si>
  <si>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</si>
  <si>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</si>
  <si>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</si>
  <si>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</si>
  <si>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</si>
  <si>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</si>
  <si>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</si>
  <si>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</si>
  <si>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</si>
  <si>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</si>
  <si>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</si>
  <si>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</si>
  <si>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</si>
  <si>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</si>
  <si>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</si>
  <si>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</si>
  <si>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</si>
  <si>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</si>
  <si>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</si>
  <si>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</si>
  <si>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</si>
  <si>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</si>
  <si>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</si>
  <si>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</si>
  <si>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</si>
  <si>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</si>
  <si>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</si>
  <si>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</si>
  <si>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</si>
  <si>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</si>
  <si>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</si>
  <si>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</si>
  <si>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</si>
  <si>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</si>
  <si>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</si>
  <si>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</si>
  <si>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</si>
  <si>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</si>
  <si>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</si>
  <si>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</si>
  <si>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</si>
  <si>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</si>
  <si>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</si>
  <si>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</si>
  <si>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</si>
  <si>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</si>
  <si>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</si>
  <si>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</si>
  <si>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</si>
  <si>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</si>
  <si>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</si>
  <si>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</si>
  <si>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</si>
  <si>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</si>
  <si>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</si>
  <si>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</si>
  <si>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</si>
  <si>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</si>
  <si>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</si>
  <si>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</si>
  <si>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</si>
  <si>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</si>
  <si>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</si>
  <si>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</si>
  <si>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</si>
  <si>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</si>
  <si>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</si>
  <si>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</si>
  <si>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</si>
  <si>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</si>
  <si>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</si>
  <si>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</si>
  <si>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</si>
  <si>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</si>
  <si>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</si>
  <si>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</si>
  <si>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</si>
  <si>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</si>
  <si>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</si>
  <si>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</si>
  <si>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</si>
  <si>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</si>
  <si>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</si>
  <si>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</si>
  <si>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</si>
  <si>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</si>
  <si>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</si>
  <si>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</si>
  <si>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</si>
  <si>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</si>
  <si>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</si>
  <si>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</si>
  <si>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</si>
  <si>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RENDA MÍNIMA</t>
  </si>
  <si>
    <t>BOLSA FAMÍLIA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</si>
  <si>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2025)</t>
    </r>
  </si>
  <si>
    <t>DISTRIBUIÇÃO DAS FAMÍLIAS BENEFICIÁRIAS DOS PROGRAMAS DE TRANSFERÊNCIA DE RENDA SEGUNDO MACRORREGIÕES, SUBPREFEITURAS E DISTRITOS DO MUNICÍPIO DE SÃO PAULO, JANEIRO DE 2025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</si>
  <si>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Registros:679.444 Total de Registros Não Localizados: 17.265  (2,54%).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</si>
  <si>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(Julho, 2025)</t>
    </r>
  </si>
  <si>
    <t>PROGRAMA TRANSFERÊNCIA DE RENDA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</si>
</sst>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93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0" fontId="22" fillId="38" borderId="19" xfId="0" applyFont="1" applyFill="1" applyBorder="1" applyAlignment="1">
      <alignment vertical="center"/>
    </xf>
    <xf numFmtId="0" fontId="23" fillId="38" borderId="28" xfId="0" applyFont="1" applyFill="1" applyBorder="1" applyAlignment="1">
      <alignment horizontal="center" vertical="center"/>
    </xf>
    <xf numFmtId="0" fontId="16" fillId="34" borderId="25" xfId="0" applyFont="1" applyFill="1" applyBorder="1" applyAlignment="1">
      <alignment horizontal="right" vertical="center"/>
    </xf>
    <xf numFmtId="0" fontId="23" fillId="37" borderId="17" xfId="42" applyFont="1" applyFill="1" applyBorder="1" applyAlignment="1">
      <alignment horizontal="right" vertical="center"/>
    </xf>
    <xf numFmtId="0" fontId="22" fillId="38" borderId="32" xfId="0" applyFont="1" applyFill="1" applyBorder="1" applyAlignment="1">
      <alignment vertical="center"/>
    </xf>
    <xf numFmtId="0" fontId="22" fillId="38" borderId="28" xfId="0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16" fillId="34" borderId="24" xfId="0" applyNumberFormat="1" applyFont="1" applyFill="1" applyBorder="1" applyAlignment="1">
      <alignment horizontal="right" vertical="center"/>
    </xf>
    <xf numFmtId="0" fontId="25" fillId="33" borderId="24" xfId="0" applyFont="1" applyFill="1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9" fillId="37" borderId="21" xfId="0" applyFont="1" applyFill="1" applyBorder="1" applyAlignment="1">
      <alignment horizontal="center" vertical="center"/>
    </xf>
    <xf numFmtId="0" fontId="19" fillId="37" borderId="22" xfId="0" applyFont="1" applyFill="1" applyBorder="1" applyAlignment="1">
      <alignment horizontal="center" vertical="center"/>
    </xf>
    <xf numFmtId="0" fontId="19" fillId="37" borderId="23" xfId="0" applyFont="1" applyFill="1" applyBorder="1" applyAlignment="1">
      <alignment horizontal="center" vertical="center"/>
    </xf>
    <xf numFmtId="0" fontId="23" fillId="38" borderId="20" xfId="0" applyFont="1" applyFill="1" applyBorder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25" xfId="0" applyFont="1" applyFill="1" applyBorder="1" applyAlignment="1">
      <alignment horizontal="center" vertical="center"/>
    </xf>
    <xf numFmtId="0" fontId="23" fillId="38" borderId="26" xfId="0" applyFont="1" applyFill="1" applyBorder="1" applyAlignment="1">
      <alignment horizontal="center" vertical="center"/>
    </xf>
    <xf numFmtId="0" fontId="23" fillId="38" borderId="27" xfId="0" applyFont="1" applyFill="1" applyBorder="1" applyAlignment="1">
      <alignment horizontal="center" vertical="center"/>
    </xf>
    <xf numFmtId="0" fontId="25" fillId="33" borderId="24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8" fillId="33" borderId="17" xfId="0" applyFont="1" applyFill="1" applyBorder="1" applyAlignment="1">
      <alignment horizontal="right" vertical="center"/>
    </xf>
    <xf numFmtId="0" fontId="16" fillId="34" borderId="31" xfId="0" applyFont="1" applyFill="1" applyBorder="1" applyAlignment="1">
      <alignment horizontal="right" vertical="center"/>
    </xf>
    <xf numFmtId="0" fontId="16" fillId="34" borderId="19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29" xfId="0" applyFont="1" applyFill="1" applyBorder="1" applyAlignment="1">
      <alignment horizontal="right" vertical="center"/>
    </xf>
    <xf numFmtId="0" fontId="16" fillId="34" borderId="30" xfId="0" applyFont="1" applyFill="1" applyBorder="1" applyAlignment="1">
      <alignment horizontal="right" vertical="center"/>
    </xf>
    <xf numFmtId="0" fontId="16" fillId="34" borderId="24" xfId="0" applyFont="1" applyFill="1" applyBorder="1" applyAlignment="1">
      <alignment horizontal="right" vertical="center"/>
    </xf>
    <xf numFmtId="0" fontId="23" fillId="38" borderId="0" xfId="0" applyFont="1" applyFill="1" applyBorder="1" applyAlignment="1">
      <alignment horizontal="center" vertical="center"/>
    </xf>
    <xf numFmtId="0" fontId="16" fillId="37" borderId="34" xfId="0" applyFont="1" applyFill="1" applyBorder="1" applyAlignment="1">
      <alignment horizontal="center" vertical="center" wrapText="1"/>
    </xf>
    <xf numFmtId="0" fontId="0" fillId="0" borderId="35" xfId="0" applyBorder="1"/>
    <xf numFmtId="3" fontId="19" fillId="37" borderId="36" xfId="0" applyNumberFormat="1" applyFont="1" applyFill="1" applyBorder="1" applyAlignment="1">
      <alignment vertical="center"/>
    </xf>
    <xf numFmtId="3" fontId="16" fillId="33" borderId="36" xfId="0" applyNumberFormat="1" applyFont="1" applyFill="1" applyBorder="1" applyAlignment="1">
      <alignment vertical="center"/>
    </xf>
    <xf numFmtId="3" fontId="25" fillId="37" borderId="35" xfId="0" applyNumberFormat="1" applyFont="1" applyFill="1" applyBorder="1" applyAlignment="1">
      <alignment vertical="center"/>
    </xf>
    <xf numFmtId="0" fontId="23" fillId="37" borderId="35" xfId="42" applyFont="1" applyFill="1" applyBorder="1" applyAlignment="1">
      <alignment horizontal="right" vertical="center"/>
    </xf>
    <xf numFmtId="0" fontId="23" fillId="37" borderId="36" xfId="42" applyFont="1" applyFill="1" applyBorder="1" applyAlignment="1">
      <alignment horizontal="right" vertical="center"/>
    </xf>
    <xf numFmtId="0" fontId="18" fillId="0" borderId="35" xfId="0" applyFont="1" applyBorder="1"/>
    <xf numFmtId="3" fontId="16" fillId="34" borderId="37" xfId="0" applyNumberFormat="1" applyFont="1" applyFill="1" applyBorder="1" applyAlignment="1">
      <alignment horizontal="right" vertical="center"/>
    </xf>
    <xf numFmtId="0" fontId="25" fillId="33" borderId="25" xfId="0" applyFont="1" applyFill="1" applyBorder="1" applyAlignment="1">
      <alignment horizontal="right" vertical="center"/>
    </xf>
    <xf numFmtId="0" fontId="16" fillId="36" borderId="38" xfId="0" applyFont="1" applyFill="1" applyBorder="1" applyAlignment="1">
      <alignment horizontal="right" vertical="center"/>
    </xf>
    <xf numFmtId="0" fontId="16" fillId="36" borderId="39" xfId="0" applyFont="1" applyFill="1" applyBorder="1" applyAlignment="1">
      <alignment horizontal="right" vertical="center"/>
    </xf>
    <xf numFmtId="0" fontId="16" fillId="36" borderId="40" xfId="0" applyFont="1" applyFill="1" applyBorder="1" applyAlignment="1">
      <alignment horizontal="right" vertical="center"/>
    </xf>
    <xf numFmtId="0" fontId="22" fillId="38" borderId="41" xfId="0" applyFont="1" applyFill="1" applyBorder="1" applyAlignment="1">
      <alignment vertical="center"/>
    </xf>
    <xf numFmtId="0" fontId="23" fillId="38" borderId="0" xfId="0" applyFont="1" applyFill="1" applyBorder="1" applyAlignment="1">
      <alignment horizontal="center" vertical="center"/>
    </xf>
    <xf numFmtId="0" fontId="22" fillId="38" borderId="42" xfId="0" applyFont="1" applyFill="1" applyBorder="1" applyAlignment="1">
      <alignment vertical="center"/>
    </xf>
    <xf numFmtId="0" fontId="0" fillId="0" borderId="28" xfId="0" applyBorder="1"/>
    <xf numFmtId="3" fontId="19" fillId="37" borderId="17" xfId="0" applyNumberFormat="1" applyFont="1" applyFill="1" applyBorder="1" applyAlignment="1">
      <alignment vertical="center"/>
    </xf>
    <xf numFmtId="3" fontId="16" fillId="33" borderId="17" xfId="0" applyNumberFormat="1" applyFont="1" applyFill="1" applyBorder="1" applyAlignment="1">
      <alignment vertical="center"/>
    </xf>
    <xf numFmtId="0" fontId="0" fillId="0" borderId="27" xfId="0" applyBorder="1"/>
    <xf numFmtId="0" fontId="23" fillId="37" borderId="28" xfId="42" applyFont="1" applyFill="1" applyBorder="1" applyAlignment="1">
      <alignment horizontal="right" vertical="center"/>
    </xf>
    <xf numFmtId="0" fontId="25" fillId="33" borderId="25" xfId="0" applyFont="1" applyFill="1" applyBorder="1" applyAlignment="1">
      <alignment horizontal="right" vertical="center"/>
    </xf>
    <xf numFmtId="0" fontId="0" fillId="0" borderId="32" xfId="0" applyBorder="1"/>
    <xf numFmtId="0" fontId="19" fillId="33" borderId="24" xfId="0" applyFont="1" applyFill="1" applyBorder="1" applyAlignment="1">
      <alignment horizontal="right" vertical="center"/>
    </xf>
    <xf numFmtId="0" fontId="19" fillId="33" borderId="25" xfId="0" applyFont="1" applyFill="1" applyBorder="1" applyAlignment="1">
      <alignment horizontal="right" vertical="center"/>
    </xf>
    <xf numFmtId="0" fontId="18" fillId="0" borderId="32" xfId="0" applyFont="1" applyBorder="1"/>
    <xf numFmtId="0" fontId="18" fillId="0" borderId="28" xfId="0" applyFont="1" applyBorder="1"/>
    <xf numFmtId="3" fontId="16" fillId="36" borderId="27" xfId="0" applyNumberFormat="1" applyFont="1" applyFill="1" applyBorder="1" applyAlignment="1">
      <alignment horizontal="right" vertical="center"/>
    </xf>
    <xf numFmtId="0" fontId="0" fillId="0" borderId="43" xfId="0" applyBorder="1"/>
    <xf numFmtId="3" fontId="25" fillId="37" borderId="36" xfId="0" applyNumberFormat="1" applyFont="1" applyFill="1" applyBorder="1" applyAlignment="1">
      <alignment vertical="center"/>
    </xf>
    <xf numFmtId="3" fontId="19" fillId="37" borderId="35" xfId="0" applyNumberFormat="1" applyFont="1" applyFill="1" applyBorder="1" applyAlignment="1">
      <alignment vertical="center"/>
    </xf>
    <xf numFmtId="3" fontId="16" fillId="33" borderId="37" xfId="0" applyNumberFormat="1" applyFont="1" applyFill="1" applyBorder="1" applyAlignment="1">
      <alignment vertical="center"/>
    </xf>
    <xf numFmtId="0" fontId="0" fillId="0" borderId="44" xfId="0" applyBorder="1"/>
    <xf numFmtId="3" fontId="19" fillId="33" borderId="37" xfId="0" applyNumberFormat="1" applyFont="1" applyFill="1" applyBorder="1" applyAlignment="1">
      <alignment vertical="center"/>
    </xf>
    <xf numFmtId="3" fontId="25" fillId="33" borderId="36" xfId="0" applyNumberFormat="1" applyFont="1" applyFill="1" applyBorder="1" applyAlignment="1">
      <alignment vertical="center"/>
    </xf>
    <xf numFmtId="3" fontId="25" fillId="33" borderId="37" xfId="0" applyNumberFormat="1" applyFont="1" applyFill="1" applyBorder="1" applyAlignment="1">
      <alignment vertical="center"/>
    </xf>
    <xf numFmtId="3" fontId="19" fillId="33" borderId="36" xfId="0" applyNumberFormat="1" applyFont="1" applyFill="1" applyBorder="1" applyAlignment="1">
      <alignment vertical="center"/>
    </xf>
    <xf numFmtId="0" fontId="18" fillId="0" borderId="43" xfId="0" applyFont="1" applyBorder="1"/>
    <xf numFmtId="3" fontId="16" fillId="36" borderId="44" xfId="0" applyNumberFormat="1" applyFont="1" applyFill="1" applyBorder="1" applyAlignment="1">
      <alignment vertical="center"/>
    </xf>
    <xf numFmtId="3" fontId="16" fillId="34" borderId="36" xfId="0" applyNumberFormat="1" applyFont="1" applyFill="1" applyBorder="1" applyAlignment="1">
      <alignment vertical="center"/>
    </xf>
    <xf numFmtId="3" fontId="16" fillId="34" borderId="37" xfId="0" applyNumberFormat="1" applyFont="1" applyFill="1" applyBorder="1" applyAlignment="1">
      <alignment vertical="center"/>
    </xf>
    <xf numFmtId="3" fontId="25" fillId="37" borderId="28" xfId="0" applyNumberFormat="1" applyFont="1" applyFill="1" applyBorder="1" applyAlignment="1">
      <alignment vertical="center"/>
    </xf>
    <xf numFmtId="3" fontId="16" fillId="33" borderId="24" xfId="0" applyNumberFormat="1" applyFont="1" applyFill="1" applyBorder="1"/>
    <xf numFmtId="0" fontId="23" fillId="37" borderId="28" xfId="0" applyFont="1" applyFill="1" applyBorder="1" applyAlignment="1">
      <alignment vertical="center"/>
    </xf>
    <xf numFmtId="3" fontId="16" fillId="33" borderId="37" xfId="0" applyNumberFormat="1" applyFont="1" applyFill="1" applyBorder="1"/>
    <xf numFmtId="0" fontId="25" fillId="33" borderId="36" xfId="0" applyFont="1" applyFill="1" applyBorder="1" applyAlignment="1">
      <alignment horizontal="right" vertical="center"/>
    </xf>
    <xf numFmtId="0" fontId="19" fillId="33" borderId="37" xfId="0" applyFont="1" applyFill="1" applyBorder="1" applyAlignment="1">
      <alignment horizontal="right" vertical="center"/>
    </xf>
    <xf numFmtId="0" fontId="25" fillId="33" borderId="37" xfId="0" applyFont="1" applyFill="1" applyBorder="1" applyAlignment="1">
      <alignment horizontal="right" vertical="center"/>
    </xf>
    <xf numFmtId="0" fontId="19" fillId="33" borderId="36" xfId="0" applyFont="1" applyFill="1" applyBorder="1" applyAlignment="1">
      <alignment horizontal="right" vertical="center"/>
    </xf>
    <xf numFmtId="3" fontId="16" fillId="36" borderId="44" xfId="0" applyNumberFormat="1" applyFont="1" applyFill="1" applyBorder="1" applyAlignment="1">
      <alignment horizontal="right" vertical="center"/>
    </xf>
    <xf numFmtId="3" fontId="16" fillId="34" borderId="36" xfId="0" applyNumberFormat="1" applyFont="1" applyFill="1" applyBorder="1" applyAlignment="1">
      <alignment horizontal="right" vertical="center"/>
    </xf>
    <xf numFmtId="0" fontId="16" fillId="37" borderId="33" xfId="0" applyFont="1" applyFill="1" applyBorder="1" applyAlignment="1">
      <alignment horizontal="center" vertical="center" wrapText="1"/>
    </xf>
    <xf numFmtId="0" fontId="24" fillId="37" borderId="33" xfId="0" applyFont="1" applyFill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28575</xdr:rowOff>
    </xdr:from>
    <xdr:to>
      <xdr:col>0</xdr:col>
      <xdr:colOff>1142129</xdr:colOff>
      <xdr:row>0</xdr:row>
      <xdr:rowOff>600075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8575"/>
          <a:ext cx="799229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6"/>
  <sheetViews>
    <sheetView showGridLines="0" tabSelected="1" workbookViewId="0">
      <selection activeCell="C18" sqref="C18"/>
    </sheetView>
  </sheetViews>
  <sheetFormatPr defaultRowHeight="12" x14ac:dyDescent="0.25"/>
  <cols>
    <col min="1" max="1" width="20.7109375" style="1" customWidth="1"/>
    <col min="2" max="3" width="25.7109375" style="1" customWidth="1"/>
    <col min="4" max="6" width="15.7109375" style="1" customWidth="1"/>
    <col min="7" max="16384" width="9.140625" style="1"/>
  </cols>
  <sheetData>
    <row r="1" spans="1:6" ht="50.1" customHeight="1" thickBot="1" x14ac:dyDescent="0.3">
      <c r="A1" s="2"/>
      <c r="B1" s="19" t="s">
        <v>147</v>
      </c>
      <c r="C1" s="19"/>
      <c r="D1" s="19"/>
      <c r="E1" s="19"/>
      <c r="F1" s="20"/>
    </row>
    <row r="2" spans="1:6" ht="8.1" customHeight="1" thickBot="1" x14ac:dyDescent="0.3"/>
    <row r="3" spans="1:6" ht="45.75" thickBot="1" x14ac:dyDescent="0.3">
      <c r="A3" s="5" t="s">
        <v>137</v>
      </c>
      <c r="B3" s="4" t="s">
        <v>135</v>
      </c>
      <c r="C3" s="3" t="s">
        <v>136</v>
      </c>
      <c r="D3" s="40" t="s">
        <v>144</v>
      </c>
      <c r="E3" s="91" t="s">
        <v>145</v>
      </c>
      <c r="F3" s="92" t="s">
        <v>150</v>
      </c>
    </row>
    <row r="4" spans="1:6" ht="15" customHeight="1" x14ac:dyDescent="0.25">
      <c r="A4" s="22" t="s">
        <v>20</v>
      </c>
      <c r="B4" s="39" t="s">
        <v>24</v>
      </c>
      <c r="C4" s="53" t="s">
        <v>25</v>
      </c>
      <c r="D4" s="59">
        <v>12</v>
      </c>
      <c r="E4" s="72">
        <v>2213</v>
      </c>
      <c r="F4" s="72">
        <v>2218</v>
      </c>
    </row>
    <row r="5" spans="1:6" ht="15" customHeight="1" x14ac:dyDescent="0.25">
      <c r="A5" s="22"/>
      <c r="B5" s="39"/>
      <c r="C5" s="7" t="s">
        <v>26</v>
      </c>
      <c r="D5" s="56">
        <v>16</v>
      </c>
      <c r="E5" s="41">
        <v>4821</v>
      </c>
      <c r="F5" s="41">
        <v>4826</v>
      </c>
    </row>
    <row r="6" spans="1:6" ht="15" customHeight="1" x14ac:dyDescent="0.25">
      <c r="A6" s="22"/>
      <c r="B6" s="39"/>
      <c r="C6" s="7" t="s">
        <v>27</v>
      </c>
      <c r="D6" s="56">
        <v>10</v>
      </c>
      <c r="E6" s="41">
        <v>1674</v>
      </c>
      <c r="F6" s="41">
        <v>1675</v>
      </c>
    </row>
    <row r="7" spans="1:6" ht="15" customHeight="1" x14ac:dyDescent="0.25">
      <c r="A7" s="22"/>
      <c r="B7" s="39"/>
      <c r="C7" s="7" t="s">
        <v>28</v>
      </c>
      <c r="D7" s="56">
        <v>1</v>
      </c>
      <c r="E7" s="41">
        <v>250</v>
      </c>
      <c r="F7" s="41">
        <v>250</v>
      </c>
    </row>
    <row r="8" spans="1:6" ht="15" customHeight="1" x14ac:dyDescent="0.25">
      <c r="A8" s="22"/>
      <c r="B8" s="39"/>
      <c r="C8" s="7" t="s">
        <v>29</v>
      </c>
      <c r="D8" s="56">
        <v>9</v>
      </c>
      <c r="E8" s="41">
        <v>1749</v>
      </c>
      <c r="F8" s="41">
        <v>1754</v>
      </c>
    </row>
    <row r="9" spans="1:6" ht="15" customHeight="1" x14ac:dyDescent="0.25">
      <c r="A9" s="22"/>
      <c r="B9" s="39"/>
      <c r="C9" s="7" t="s">
        <v>30</v>
      </c>
      <c r="D9" s="56">
        <v>20</v>
      </c>
      <c r="E9" s="41">
        <v>6631</v>
      </c>
      <c r="F9" s="41">
        <v>6636</v>
      </c>
    </row>
    <row r="10" spans="1:6" ht="15" customHeight="1" x14ac:dyDescent="0.25">
      <c r="A10" s="22"/>
      <c r="B10" s="39"/>
      <c r="C10" s="7" t="s">
        <v>95</v>
      </c>
      <c r="D10" s="56">
        <v>16</v>
      </c>
      <c r="E10" s="41">
        <v>4088</v>
      </c>
      <c r="F10" s="41">
        <v>4092</v>
      </c>
    </row>
    <row r="11" spans="1:6" ht="15" customHeight="1" x14ac:dyDescent="0.25">
      <c r="A11" s="22"/>
      <c r="B11" s="39"/>
      <c r="C11" s="8" t="s">
        <v>31</v>
      </c>
      <c r="D11" s="56">
        <v>16</v>
      </c>
      <c r="E11" s="41">
        <v>8419</v>
      </c>
      <c r="F11" s="41">
        <v>8423</v>
      </c>
    </row>
    <row r="12" spans="1:6" ht="18" customHeight="1" x14ac:dyDescent="0.25">
      <c r="A12" s="22"/>
      <c r="B12" s="25" t="s">
        <v>138</v>
      </c>
      <c r="C12" s="25"/>
      <c r="D12" s="57">
        <f t="shared" ref="D12:E12" si="0">SUM(D4:D11)</f>
        <v>100</v>
      </c>
      <c r="E12" s="42">
        <f t="shared" si="0"/>
        <v>29845</v>
      </c>
      <c r="F12" s="42">
        <f>SUM(F4:F11)</f>
        <v>29874</v>
      </c>
    </row>
    <row r="13" spans="1:6" ht="18" customHeight="1" thickBot="1" x14ac:dyDescent="0.3">
      <c r="A13" s="22"/>
      <c r="B13" s="49" t="s">
        <v>32</v>
      </c>
      <c r="C13" s="32"/>
      <c r="D13" s="58">
        <f t="shared" ref="D13:E13" si="1">D12</f>
        <v>100</v>
      </c>
      <c r="E13" s="43">
        <f t="shared" si="1"/>
        <v>29845</v>
      </c>
      <c r="F13" s="43">
        <f>F12</f>
        <v>29874</v>
      </c>
    </row>
    <row r="14" spans="1:6" ht="15" customHeight="1" x14ac:dyDescent="0.25">
      <c r="A14" s="21" t="s">
        <v>6</v>
      </c>
      <c r="B14" s="24" t="s">
        <v>102</v>
      </c>
      <c r="C14" s="12" t="s">
        <v>33</v>
      </c>
      <c r="D14" s="62">
        <v>124</v>
      </c>
      <c r="E14" s="68">
        <v>4138</v>
      </c>
      <c r="F14" s="68">
        <v>4180</v>
      </c>
    </row>
    <row r="15" spans="1:6" ht="15" customHeight="1" x14ac:dyDescent="0.25">
      <c r="A15" s="22"/>
      <c r="B15" s="39"/>
      <c r="C15" s="13" t="s">
        <v>34</v>
      </c>
      <c r="D15" s="56">
        <v>45</v>
      </c>
      <c r="E15" s="41">
        <v>1739</v>
      </c>
      <c r="F15" s="41">
        <v>1749</v>
      </c>
    </row>
    <row r="16" spans="1:6" ht="15" customHeight="1" x14ac:dyDescent="0.25">
      <c r="A16" s="22"/>
      <c r="B16" s="39"/>
      <c r="C16" s="14" t="s">
        <v>96</v>
      </c>
      <c r="D16" s="56">
        <v>59</v>
      </c>
      <c r="E16" s="41">
        <v>2843</v>
      </c>
      <c r="F16" s="41">
        <v>2858</v>
      </c>
    </row>
    <row r="17" spans="1:6" ht="18" customHeight="1" x14ac:dyDescent="0.25">
      <c r="A17" s="22"/>
      <c r="B17" s="25" t="s">
        <v>138</v>
      </c>
      <c r="C17" s="25"/>
      <c r="D17" s="81">
        <f t="shared" ref="D17:E17" si="2">SUM(D14:D16)</f>
        <v>228</v>
      </c>
      <c r="E17" s="69">
        <f t="shared" si="2"/>
        <v>8720</v>
      </c>
      <c r="F17" s="69">
        <f>SUM(F14:F16)</f>
        <v>8787</v>
      </c>
    </row>
    <row r="18" spans="1:6" ht="15" customHeight="1" x14ac:dyDescent="0.25">
      <c r="A18" s="22"/>
      <c r="B18" s="26" t="s">
        <v>9</v>
      </c>
      <c r="C18" s="13" t="s">
        <v>35</v>
      </c>
      <c r="D18" s="56">
        <v>36</v>
      </c>
      <c r="E18" s="41">
        <v>1988</v>
      </c>
      <c r="F18" s="41">
        <v>2000</v>
      </c>
    </row>
    <row r="19" spans="1:6" ht="15" customHeight="1" x14ac:dyDescent="0.25">
      <c r="A19" s="22"/>
      <c r="B19" s="27"/>
      <c r="C19" s="13" t="s">
        <v>36</v>
      </c>
      <c r="D19" s="56">
        <v>29</v>
      </c>
      <c r="E19" s="41">
        <v>4199</v>
      </c>
      <c r="F19" s="41">
        <v>4210</v>
      </c>
    </row>
    <row r="20" spans="1:6" ht="15" customHeight="1" x14ac:dyDescent="0.25">
      <c r="A20" s="22"/>
      <c r="B20" s="27"/>
      <c r="C20" s="13" t="s">
        <v>37</v>
      </c>
      <c r="D20" s="56">
        <v>24</v>
      </c>
      <c r="E20" s="41">
        <v>4143</v>
      </c>
      <c r="F20" s="41">
        <v>4149</v>
      </c>
    </row>
    <row r="21" spans="1:6" ht="15" customHeight="1" x14ac:dyDescent="0.25">
      <c r="A21" s="22"/>
      <c r="B21" s="27"/>
      <c r="C21" s="13" t="s">
        <v>38</v>
      </c>
      <c r="D21" s="56">
        <v>22</v>
      </c>
      <c r="E21" s="41">
        <v>4035</v>
      </c>
      <c r="F21" s="41">
        <v>4045</v>
      </c>
    </row>
    <row r="22" spans="1:6" ht="15" customHeight="1" x14ac:dyDescent="0.25">
      <c r="A22" s="22"/>
      <c r="B22" s="27"/>
      <c r="C22" s="13" t="s">
        <v>39</v>
      </c>
      <c r="D22" s="56">
        <v>14</v>
      </c>
      <c r="E22" s="41">
        <v>2673</v>
      </c>
      <c r="F22" s="41">
        <v>2676</v>
      </c>
    </row>
    <row r="23" spans="1:6" ht="15" customHeight="1" x14ac:dyDescent="0.25">
      <c r="A23" s="22"/>
      <c r="B23" s="28"/>
      <c r="C23" s="13" t="s">
        <v>40</v>
      </c>
      <c r="D23" s="56">
        <v>27</v>
      </c>
      <c r="E23" s="41">
        <v>7049</v>
      </c>
      <c r="F23" s="41">
        <v>7059</v>
      </c>
    </row>
    <row r="24" spans="1:6" ht="18" customHeight="1" x14ac:dyDescent="0.25">
      <c r="A24" s="22"/>
      <c r="B24" s="25" t="s">
        <v>138</v>
      </c>
      <c r="C24" s="25"/>
      <c r="D24" s="81">
        <f t="shared" ref="D24" si="3">SUM(D18:D23)</f>
        <v>152</v>
      </c>
      <c r="E24" s="69">
        <f>SUM(E18:E23)</f>
        <v>24087</v>
      </c>
      <c r="F24" s="69">
        <f>SUM(F18:F23)</f>
        <v>24139</v>
      </c>
    </row>
    <row r="25" spans="1:6" ht="15" customHeight="1" x14ac:dyDescent="0.25">
      <c r="A25" s="22"/>
      <c r="B25" s="26" t="s">
        <v>17</v>
      </c>
      <c r="C25" s="13" t="s">
        <v>41</v>
      </c>
      <c r="D25" s="56">
        <v>204</v>
      </c>
      <c r="E25" s="41">
        <v>5871</v>
      </c>
      <c r="F25" s="41">
        <v>5937</v>
      </c>
    </row>
    <row r="26" spans="1:6" ht="15" customHeight="1" x14ac:dyDescent="0.25">
      <c r="A26" s="22"/>
      <c r="B26" s="27"/>
      <c r="C26" s="13" t="s">
        <v>42</v>
      </c>
      <c r="D26" s="56">
        <v>280</v>
      </c>
      <c r="E26" s="41">
        <v>8200</v>
      </c>
      <c r="F26" s="41">
        <v>8297</v>
      </c>
    </row>
    <row r="27" spans="1:6" ht="15" customHeight="1" x14ac:dyDescent="0.25">
      <c r="A27" s="22"/>
      <c r="B27" s="27"/>
      <c r="C27" s="13" t="s">
        <v>43</v>
      </c>
      <c r="D27" s="56">
        <v>128</v>
      </c>
      <c r="E27" s="41">
        <v>5747</v>
      </c>
      <c r="F27" s="41">
        <v>5778</v>
      </c>
    </row>
    <row r="28" spans="1:6" ht="15" customHeight="1" x14ac:dyDescent="0.25">
      <c r="A28" s="22"/>
      <c r="B28" s="28"/>
      <c r="C28" s="13" t="s">
        <v>97</v>
      </c>
      <c r="D28" s="56">
        <v>94</v>
      </c>
      <c r="E28" s="41">
        <v>3388</v>
      </c>
      <c r="F28" s="41">
        <v>3417</v>
      </c>
    </row>
    <row r="29" spans="1:6" ht="18" customHeight="1" x14ac:dyDescent="0.25">
      <c r="A29" s="22"/>
      <c r="B29" s="25" t="s">
        <v>138</v>
      </c>
      <c r="C29" s="25"/>
      <c r="D29" s="60">
        <f>SUM(D25:D28)</f>
        <v>706</v>
      </c>
      <c r="E29" s="45">
        <f>SUM(E25:E28)</f>
        <v>23206</v>
      </c>
      <c r="F29" s="44">
        <f>SUM(F25:F28)</f>
        <v>23429</v>
      </c>
    </row>
    <row r="30" spans="1:6" ht="15" customHeight="1" x14ac:dyDescent="0.25">
      <c r="A30" s="22"/>
      <c r="B30" s="26" t="s">
        <v>103</v>
      </c>
      <c r="C30" s="13" t="s">
        <v>99</v>
      </c>
      <c r="D30" s="56">
        <v>208</v>
      </c>
      <c r="E30" s="41">
        <v>4982</v>
      </c>
      <c r="F30" s="41">
        <v>5052</v>
      </c>
    </row>
    <row r="31" spans="1:6" ht="15" customHeight="1" x14ac:dyDescent="0.25">
      <c r="A31" s="22"/>
      <c r="B31" s="28"/>
      <c r="C31" s="13" t="s">
        <v>98</v>
      </c>
      <c r="D31" s="56">
        <v>157</v>
      </c>
      <c r="E31" s="41">
        <v>3588</v>
      </c>
      <c r="F31" s="41">
        <v>3635</v>
      </c>
    </row>
    <row r="32" spans="1:6" ht="18" customHeight="1" x14ac:dyDescent="0.25">
      <c r="A32" s="22"/>
      <c r="B32" s="25" t="s">
        <v>138</v>
      </c>
      <c r="C32" s="25"/>
      <c r="D32" s="60">
        <f>SUM(D30:D31)</f>
        <v>365</v>
      </c>
      <c r="E32" s="45">
        <f>SUM(E30:E31)</f>
        <v>8570</v>
      </c>
      <c r="F32" s="70">
        <f>SUM(F30:F31)</f>
        <v>8687</v>
      </c>
    </row>
    <row r="33" spans="1:6" ht="15" customHeight="1" x14ac:dyDescent="0.25">
      <c r="A33" s="22"/>
      <c r="B33" s="9" t="s">
        <v>19</v>
      </c>
      <c r="C33" s="13" t="s">
        <v>44</v>
      </c>
      <c r="D33" s="56">
        <v>1008</v>
      </c>
      <c r="E33" s="41">
        <v>19355</v>
      </c>
      <c r="F33" s="41">
        <v>19729</v>
      </c>
    </row>
    <row r="34" spans="1:6" ht="18" customHeight="1" x14ac:dyDescent="0.25">
      <c r="A34" s="22"/>
      <c r="B34" s="25" t="s">
        <v>138</v>
      </c>
      <c r="C34" s="25"/>
      <c r="D34" s="60">
        <f>SUM(D33)</f>
        <v>1008</v>
      </c>
      <c r="E34" s="45">
        <f>SUM(E33)</f>
        <v>19355</v>
      </c>
      <c r="F34" s="70">
        <f>SUM(F33)</f>
        <v>19729</v>
      </c>
    </row>
    <row r="35" spans="1:6" ht="18" customHeight="1" thickBot="1" x14ac:dyDescent="0.3">
      <c r="A35" s="23"/>
      <c r="B35" s="29" t="s">
        <v>32</v>
      </c>
      <c r="C35" s="30"/>
      <c r="D35" s="82">
        <f>SUM(D17+D24+D29+D32+D34)</f>
        <v>2459</v>
      </c>
      <c r="E35" s="84">
        <f>SUM(E17+E24+E29+E32+E34)</f>
        <v>83938</v>
      </c>
      <c r="F35" s="71">
        <f>SUM(F17,F24,F29,F32,F34)</f>
        <v>84771</v>
      </c>
    </row>
    <row r="36" spans="1:6" ht="15" customHeight="1" x14ac:dyDescent="0.25">
      <c r="A36" s="22" t="s">
        <v>2</v>
      </c>
      <c r="B36" s="54" t="s">
        <v>104</v>
      </c>
      <c r="C36" s="55" t="s">
        <v>100</v>
      </c>
      <c r="D36" s="59">
        <v>453</v>
      </c>
      <c r="E36" s="72">
        <v>20079</v>
      </c>
      <c r="F36" s="72">
        <v>20207</v>
      </c>
    </row>
    <row r="37" spans="1:6" ht="18" customHeight="1" x14ac:dyDescent="0.25">
      <c r="A37" s="22"/>
      <c r="B37" s="25" t="s">
        <v>138</v>
      </c>
      <c r="C37" s="25"/>
      <c r="D37" s="60">
        <f>SUM(D36)</f>
        <v>453</v>
      </c>
      <c r="E37" s="45">
        <f>SUM(E36)</f>
        <v>20079</v>
      </c>
      <c r="F37" s="44">
        <f>F36</f>
        <v>20207</v>
      </c>
    </row>
    <row r="38" spans="1:6" ht="15" customHeight="1" x14ac:dyDescent="0.25">
      <c r="A38" s="22"/>
      <c r="B38" s="26" t="s">
        <v>23</v>
      </c>
      <c r="C38" s="7" t="s">
        <v>101</v>
      </c>
      <c r="D38" s="56">
        <v>494</v>
      </c>
      <c r="E38" s="41">
        <v>8824</v>
      </c>
      <c r="F38" s="41">
        <v>8992</v>
      </c>
    </row>
    <row r="39" spans="1:6" ht="15" customHeight="1" x14ac:dyDescent="0.25">
      <c r="A39" s="22"/>
      <c r="B39" s="28"/>
      <c r="C39" s="7" t="s">
        <v>45</v>
      </c>
      <c r="D39" s="56">
        <v>232</v>
      </c>
      <c r="E39" s="41">
        <v>4526</v>
      </c>
      <c r="F39" s="41">
        <v>4602</v>
      </c>
    </row>
    <row r="40" spans="1:6" ht="18" customHeight="1" x14ac:dyDescent="0.25">
      <c r="A40" s="22"/>
      <c r="B40" s="25" t="s">
        <v>138</v>
      </c>
      <c r="C40" s="25"/>
      <c r="D40" s="60">
        <f>SUM(D38:D39)</f>
        <v>726</v>
      </c>
      <c r="E40" s="45">
        <f>SUM(E38:E39)</f>
        <v>13350</v>
      </c>
      <c r="F40" s="44">
        <f>SUM(F38:F39)</f>
        <v>13594</v>
      </c>
    </row>
    <row r="41" spans="1:6" ht="15" customHeight="1" x14ac:dyDescent="0.25">
      <c r="A41" s="22"/>
      <c r="B41" s="26" t="s">
        <v>10</v>
      </c>
      <c r="C41" s="7" t="s">
        <v>46</v>
      </c>
      <c r="D41" s="56">
        <v>190</v>
      </c>
      <c r="E41" s="41">
        <v>9267</v>
      </c>
      <c r="F41" s="41">
        <v>9325</v>
      </c>
    </row>
    <row r="42" spans="1:6" ht="15" customHeight="1" x14ac:dyDescent="0.25">
      <c r="A42" s="22"/>
      <c r="B42" s="28"/>
      <c r="C42" s="7" t="s">
        <v>47</v>
      </c>
      <c r="D42" s="56">
        <v>307</v>
      </c>
      <c r="E42" s="41">
        <v>16141</v>
      </c>
      <c r="F42" s="41">
        <v>16239</v>
      </c>
    </row>
    <row r="43" spans="1:6" ht="18" customHeight="1" x14ac:dyDescent="0.25">
      <c r="A43" s="22"/>
      <c r="B43" s="25" t="s">
        <v>138</v>
      </c>
      <c r="C43" s="25"/>
      <c r="D43" s="60">
        <f>SUM(D41:D42)</f>
        <v>497</v>
      </c>
      <c r="E43" s="45">
        <f>SUM(E41:E42)</f>
        <v>25408</v>
      </c>
      <c r="F43" s="44">
        <f>SUM(F41:F42)</f>
        <v>25564</v>
      </c>
    </row>
    <row r="44" spans="1:6" ht="15" customHeight="1" x14ac:dyDescent="0.25">
      <c r="A44" s="22"/>
      <c r="B44" s="26" t="s">
        <v>15</v>
      </c>
      <c r="C44" s="7" t="s">
        <v>48</v>
      </c>
      <c r="D44" s="56">
        <v>601</v>
      </c>
      <c r="E44" s="41">
        <v>18761</v>
      </c>
      <c r="F44" s="41">
        <v>18991</v>
      </c>
    </row>
    <row r="45" spans="1:6" ht="15" customHeight="1" x14ac:dyDescent="0.25">
      <c r="A45" s="22"/>
      <c r="B45" s="28"/>
      <c r="C45" s="7" t="s">
        <v>105</v>
      </c>
      <c r="D45" s="56">
        <v>347</v>
      </c>
      <c r="E45" s="41">
        <v>12210</v>
      </c>
      <c r="F45" s="41">
        <v>12330</v>
      </c>
    </row>
    <row r="46" spans="1:6" ht="18" customHeight="1" x14ac:dyDescent="0.25">
      <c r="A46" s="22"/>
      <c r="B46" s="25" t="s">
        <v>138</v>
      </c>
      <c r="C46" s="25"/>
      <c r="D46" s="60">
        <f>SUM(D44:D45)</f>
        <v>948</v>
      </c>
      <c r="E46" s="45">
        <f>SUM(E44:E45)</f>
        <v>30971</v>
      </c>
      <c r="F46" s="70">
        <f>SUM(F44:F45)</f>
        <v>31321</v>
      </c>
    </row>
    <row r="47" spans="1:6" ht="15" customHeight="1" x14ac:dyDescent="0.25">
      <c r="A47" s="22"/>
      <c r="B47" s="26" t="s">
        <v>18</v>
      </c>
      <c r="C47" s="7" t="s">
        <v>106</v>
      </c>
      <c r="D47" s="56">
        <v>485</v>
      </c>
      <c r="E47" s="41">
        <v>8216</v>
      </c>
      <c r="F47" s="41">
        <v>8400</v>
      </c>
    </row>
    <row r="48" spans="1:6" ht="15" customHeight="1" x14ac:dyDescent="0.25">
      <c r="A48" s="22"/>
      <c r="B48" s="27"/>
      <c r="C48" s="7" t="s">
        <v>49</v>
      </c>
      <c r="D48" s="56">
        <v>254</v>
      </c>
      <c r="E48" s="41">
        <v>14097</v>
      </c>
      <c r="F48" s="41">
        <v>14181</v>
      </c>
    </row>
    <row r="49" spans="1:6" ht="15" customHeight="1" x14ac:dyDescent="0.25">
      <c r="A49" s="22"/>
      <c r="B49" s="27"/>
      <c r="C49" s="7" t="s">
        <v>50</v>
      </c>
      <c r="D49" s="56">
        <v>127</v>
      </c>
      <c r="E49" s="41">
        <v>7638</v>
      </c>
      <c r="F49" s="41">
        <v>7680</v>
      </c>
    </row>
    <row r="50" spans="1:6" ht="15" customHeight="1" x14ac:dyDescent="0.25">
      <c r="A50" s="22"/>
      <c r="B50" s="28"/>
      <c r="C50" s="7" t="s">
        <v>107</v>
      </c>
      <c r="D50" s="56">
        <v>325</v>
      </c>
      <c r="E50" s="41">
        <v>5733</v>
      </c>
      <c r="F50" s="41">
        <v>5842</v>
      </c>
    </row>
    <row r="51" spans="1:6" ht="18" customHeight="1" x14ac:dyDescent="0.25">
      <c r="A51" s="22"/>
      <c r="B51" s="25" t="s">
        <v>138</v>
      </c>
      <c r="C51" s="25"/>
      <c r="D51" s="11">
        <f>SUM(D47:D50)</f>
        <v>1191</v>
      </c>
      <c r="E51" s="46">
        <f>SUM(E47:E50)</f>
        <v>35684</v>
      </c>
      <c r="F51" s="42">
        <f>SUM(F47:F50)</f>
        <v>36103</v>
      </c>
    </row>
    <row r="52" spans="1:6" ht="15" customHeight="1" x14ac:dyDescent="0.25">
      <c r="A52" s="22"/>
      <c r="B52" s="26" t="s">
        <v>114</v>
      </c>
      <c r="C52" s="7" t="s">
        <v>51</v>
      </c>
      <c r="D52" s="56">
        <v>92</v>
      </c>
      <c r="E52" s="41">
        <v>13453</v>
      </c>
      <c r="F52" s="41">
        <v>13478</v>
      </c>
    </row>
    <row r="53" spans="1:6" ht="15" customHeight="1" x14ac:dyDescent="0.25">
      <c r="A53" s="22"/>
      <c r="B53" s="27"/>
      <c r="C53" s="7" t="s">
        <v>108</v>
      </c>
      <c r="D53" s="56">
        <v>143</v>
      </c>
      <c r="E53" s="41">
        <v>10482</v>
      </c>
      <c r="F53" s="41">
        <v>10523</v>
      </c>
    </row>
    <row r="54" spans="1:6" ht="15" customHeight="1" x14ac:dyDescent="0.25">
      <c r="A54" s="22"/>
      <c r="B54" s="28"/>
      <c r="C54" s="7" t="s">
        <v>109</v>
      </c>
      <c r="D54" s="56">
        <v>111</v>
      </c>
      <c r="E54" s="41">
        <v>12804</v>
      </c>
      <c r="F54" s="41">
        <v>12844</v>
      </c>
    </row>
    <row r="55" spans="1:6" ht="18" customHeight="1" x14ac:dyDescent="0.25">
      <c r="A55" s="22"/>
      <c r="B55" s="25" t="s">
        <v>138</v>
      </c>
      <c r="C55" s="25"/>
      <c r="D55" s="60">
        <f>SUM(D52:D54)</f>
        <v>346</v>
      </c>
      <c r="E55" s="45">
        <f>SUM(E52:E54)</f>
        <v>36739</v>
      </c>
      <c r="F55" s="70">
        <f>SUM(F52:F54)</f>
        <v>36845</v>
      </c>
    </row>
    <row r="56" spans="1:6" ht="15" customHeight="1" x14ac:dyDescent="0.25">
      <c r="A56" s="22"/>
      <c r="B56" s="26" t="s">
        <v>113</v>
      </c>
      <c r="C56" s="7" t="s">
        <v>110</v>
      </c>
      <c r="D56" s="56">
        <v>518</v>
      </c>
      <c r="E56" s="41">
        <v>12573</v>
      </c>
      <c r="F56" s="41">
        <v>12744</v>
      </c>
    </row>
    <row r="57" spans="1:6" ht="15" customHeight="1" x14ac:dyDescent="0.25">
      <c r="A57" s="22"/>
      <c r="B57" s="27"/>
      <c r="C57" s="7" t="s">
        <v>111</v>
      </c>
      <c r="D57" s="56">
        <v>235</v>
      </c>
      <c r="E57" s="41">
        <v>6647</v>
      </c>
      <c r="F57" s="41">
        <v>6730</v>
      </c>
    </row>
    <row r="58" spans="1:6" ht="15" customHeight="1" x14ac:dyDescent="0.25">
      <c r="A58" s="22"/>
      <c r="B58" s="28"/>
      <c r="C58" s="7" t="s">
        <v>112</v>
      </c>
      <c r="D58" s="56">
        <v>462</v>
      </c>
      <c r="E58" s="41">
        <v>10765</v>
      </c>
      <c r="F58" s="41">
        <v>10919</v>
      </c>
    </row>
    <row r="59" spans="1:6" ht="18" customHeight="1" x14ac:dyDescent="0.25">
      <c r="A59" s="22"/>
      <c r="B59" s="25" t="s">
        <v>138</v>
      </c>
      <c r="C59" s="25"/>
      <c r="D59" s="11">
        <f>SUM(D56:D58)</f>
        <v>1215</v>
      </c>
      <c r="E59" s="46">
        <f>SUM(E56:E58)</f>
        <v>29985</v>
      </c>
      <c r="F59" s="42">
        <f>SUM(F56:F58)</f>
        <v>30393</v>
      </c>
    </row>
    <row r="60" spans="1:6" ht="18" customHeight="1" thickBot="1" x14ac:dyDescent="0.3">
      <c r="A60" s="22"/>
      <c r="B60" s="49" t="s">
        <v>32</v>
      </c>
      <c r="C60" s="32"/>
      <c r="D60" s="61">
        <f>SUM(D37+D40+D43+D46+D51+D55+D59)</f>
        <v>5376</v>
      </c>
      <c r="E60" s="85">
        <f>SUM(E37+E40+E43+E46+E51+E55+E59)</f>
        <v>192216</v>
      </c>
      <c r="F60" s="43">
        <f>SUM(F37,F40,F43,F46,F51,F55,F59)</f>
        <v>194027</v>
      </c>
    </row>
    <row r="61" spans="1:6" ht="15" customHeight="1" x14ac:dyDescent="0.25">
      <c r="A61" s="21" t="s">
        <v>13</v>
      </c>
      <c r="B61" s="24" t="s">
        <v>115</v>
      </c>
      <c r="C61" s="6" t="s">
        <v>52</v>
      </c>
      <c r="D61" s="62">
        <v>118</v>
      </c>
      <c r="E61" s="68">
        <v>8255</v>
      </c>
      <c r="F61" s="68">
        <v>8281</v>
      </c>
    </row>
    <row r="62" spans="1:6" ht="15" customHeight="1" x14ac:dyDescent="0.25">
      <c r="A62" s="22"/>
      <c r="B62" s="39"/>
      <c r="C62" s="7" t="s">
        <v>53</v>
      </c>
      <c r="D62" s="56">
        <v>303</v>
      </c>
      <c r="E62" s="41">
        <v>11174</v>
      </c>
      <c r="F62" s="41">
        <v>11288</v>
      </c>
    </row>
    <row r="63" spans="1:6" ht="18" customHeight="1" x14ac:dyDescent="0.25">
      <c r="A63" s="22"/>
      <c r="B63" s="25" t="s">
        <v>138</v>
      </c>
      <c r="C63" s="25"/>
      <c r="D63" s="11">
        <f>SUM(D61:D62)</f>
        <v>421</v>
      </c>
      <c r="E63" s="46">
        <f>SUM(E61:E62)</f>
        <v>19429</v>
      </c>
      <c r="F63" s="42">
        <f>SUM(F61:F62)</f>
        <v>19569</v>
      </c>
    </row>
    <row r="64" spans="1:6" ht="15" customHeight="1" x14ac:dyDescent="0.25">
      <c r="A64" s="22"/>
      <c r="B64" s="26" t="s">
        <v>116</v>
      </c>
      <c r="C64" s="7" t="s">
        <v>54</v>
      </c>
      <c r="D64" s="56">
        <v>34</v>
      </c>
      <c r="E64" s="41">
        <v>2495</v>
      </c>
      <c r="F64" s="41">
        <v>2508</v>
      </c>
    </row>
    <row r="65" spans="1:6" ht="15" customHeight="1" x14ac:dyDescent="0.25">
      <c r="A65" s="22"/>
      <c r="B65" s="27"/>
      <c r="C65" s="7" t="s">
        <v>55</v>
      </c>
      <c r="D65" s="56">
        <v>25</v>
      </c>
      <c r="E65" s="41">
        <v>5210</v>
      </c>
      <c r="F65" s="41">
        <v>5220</v>
      </c>
    </row>
    <row r="66" spans="1:6" ht="15" customHeight="1" x14ac:dyDescent="0.25">
      <c r="A66" s="22"/>
      <c r="B66" s="28"/>
      <c r="C66" s="7" t="s">
        <v>56</v>
      </c>
      <c r="D66" s="56">
        <v>39</v>
      </c>
      <c r="E66" s="41">
        <v>2103</v>
      </c>
      <c r="F66" s="41">
        <v>2116</v>
      </c>
    </row>
    <row r="67" spans="1:6" ht="18" customHeight="1" x14ac:dyDescent="0.25">
      <c r="A67" s="22"/>
      <c r="B67" s="25" t="s">
        <v>138</v>
      </c>
      <c r="C67" s="25"/>
      <c r="D67" s="60">
        <f>SUM(D64:D66)</f>
        <v>98</v>
      </c>
      <c r="E67" s="45">
        <f>SUM(E64:E66)</f>
        <v>9808</v>
      </c>
      <c r="F67" s="70">
        <f>SUM(F64:F66)</f>
        <v>9844</v>
      </c>
    </row>
    <row r="68" spans="1:6" ht="15" customHeight="1" x14ac:dyDescent="0.25">
      <c r="A68" s="22"/>
      <c r="B68" s="26" t="s">
        <v>117</v>
      </c>
      <c r="C68" s="7" t="s">
        <v>119</v>
      </c>
      <c r="D68" s="56">
        <v>16</v>
      </c>
      <c r="E68" s="41">
        <v>2096</v>
      </c>
      <c r="F68" s="41">
        <v>2100</v>
      </c>
    </row>
    <row r="69" spans="1:6" ht="15" customHeight="1" x14ac:dyDescent="0.25">
      <c r="A69" s="22"/>
      <c r="B69" s="27"/>
      <c r="C69" s="7" t="s">
        <v>120</v>
      </c>
      <c r="D69" s="56">
        <v>60</v>
      </c>
      <c r="E69" s="41">
        <v>9296</v>
      </c>
      <c r="F69" s="41">
        <v>9311</v>
      </c>
    </row>
    <row r="70" spans="1:6" ht="15" customHeight="1" x14ac:dyDescent="0.25">
      <c r="A70" s="22"/>
      <c r="B70" s="28"/>
      <c r="C70" s="7" t="s">
        <v>118</v>
      </c>
      <c r="D70" s="56">
        <v>101</v>
      </c>
      <c r="E70" s="41">
        <v>6735</v>
      </c>
      <c r="F70" s="41">
        <v>6769</v>
      </c>
    </row>
    <row r="71" spans="1:6" ht="18" customHeight="1" x14ac:dyDescent="0.25">
      <c r="A71" s="22"/>
      <c r="B71" s="25" t="s">
        <v>138</v>
      </c>
      <c r="C71" s="25"/>
      <c r="D71" s="60">
        <f>SUM(D68:D70)</f>
        <v>177</v>
      </c>
      <c r="E71" s="45">
        <f>SUM(E68:E70)</f>
        <v>18127</v>
      </c>
      <c r="F71" s="70">
        <f>SUM(F68:F70)</f>
        <v>18180</v>
      </c>
    </row>
    <row r="72" spans="1:6" ht="18" customHeight="1" thickBot="1" x14ac:dyDescent="0.3">
      <c r="A72" s="23"/>
      <c r="B72" s="29" t="s">
        <v>32</v>
      </c>
      <c r="C72" s="31"/>
      <c r="D72" s="63">
        <f>SUM(D63,D67,D71)</f>
        <v>696</v>
      </c>
      <c r="E72" s="86">
        <f>SUM(E63,E67,E71)</f>
        <v>47364</v>
      </c>
      <c r="F72" s="73">
        <f>SUM(F63,F67,F71)</f>
        <v>47593</v>
      </c>
    </row>
    <row r="73" spans="1:6" ht="15" customHeight="1" x14ac:dyDescent="0.25">
      <c r="A73" s="22" t="s">
        <v>5</v>
      </c>
      <c r="B73" s="39" t="s">
        <v>121</v>
      </c>
      <c r="C73" s="53" t="s">
        <v>57</v>
      </c>
      <c r="D73" s="59">
        <v>52</v>
      </c>
      <c r="E73" s="72">
        <v>9102</v>
      </c>
      <c r="F73" s="72">
        <v>9114</v>
      </c>
    </row>
    <row r="74" spans="1:6" ht="15" customHeight="1" x14ac:dyDescent="0.25">
      <c r="A74" s="22"/>
      <c r="B74" s="39"/>
      <c r="C74" s="7" t="s">
        <v>58</v>
      </c>
      <c r="D74" s="56">
        <v>50</v>
      </c>
      <c r="E74" s="41">
        <v>3273</v>
      </c>
      <c r="F74" s="41">
        <v>3285</v>
      </c>
    </row>
    <row r="75" spans="1:6" ht="15" customHeight="1" x14ac:dyDescent="0.25">
      <c r="A75" s="22"/>
      <c r="B75" s="39"/>
      <c r="C75" s="8" t="s">
        <v>59</v>
      </c>
      <c r="D75" s="56">
        <v>58</v>
      </c>
      <c r="E75" s="41">
        <v>3739</v>
      </c>
      <c r="F75" s="41">
        <v>3760</v>
      </c>
    </row>
    <row r="76" spans="1:6" ht="18" customHeight="1" x14ac:dyDescent="0.25">
      <c r="A76" s="22"/>
      <c r="B76" s="25" t="s">
        <v>138</v>
      </c>
      <c r="C76" s="25"/>
      <c r="D76" s="60">
        <f>SUM(D73:D75)</f>
        <v>160</v>
      </c>
      <c r="E76" s="45">
        <f>SUM(E73:E75)</f>
        <v>16114</v>
      </c>
      <c r="F76" s="70">
        <f>SUM(F73:F75)</f>
        <v>16159</v>
      </c>
    </row>
    <row r="77" spans="1:6" ht="15" customHeight="1" x14ac:dyDescent="0.25">
      <c r="A77" s="22"/>
      <c r="B77" s="26" t="s">
        <v>94</v>
      </c>
      <c r="C77" s="7" t="s">
        <v>60</v>
      </c>
      <c r="D77" s="56">
        <v>191</v>
      </c>
      <c r="E77" s="41">
        <v>21366</v>
      </c>
      <c r="F77" s="41">
        <v>21425</v>
      </c>
    </row>
    <row r="78" spans="1:6" ht="15" customHeight="1" x14ac:dyDescent="0.25">
      <c r="A78" s="22"/>
      <c r="B78" s="28"/>
      <c r="C78" s="7" t="s">
        <v>61</v>
      </c>
      <c r="D78" s="56">
        <v>98</v>
      </c>
      <c r="E78" s="41">
        <v>5460</v>
      </c>
      <c r="F78" s="41">
        <v>5505</v>
      </c>
    </row>
    <row r="79" spans="1:6" ht="18" customHeight="1" x14ac:dyDescent="0.25">
      <c r="A79" s="22"/>
      <c r="B79" s="25" t="s">
        <v>138</v>
      </c>
      <c r="C79" s="25"/>
      <c r="D79" s="60">
        <f>SUM(D77:D78)</f>
        <v>289</v>
      </c>
      <c r="E79" s="45">
        <f>SUM(E77:E78)</f>
        <v>26826</v>
      </c>
      <c r="F79" s="70">
        <f>SUM(F77:F78)</f>
        <v>26930</v>
      </c>
    </row>
    <row r="80" spans="1:6" ht="15" customHeight="1" x14ac:dyDescent="0.25">
      <c r="A80" s="22"/>
      <c r="B80" s="26" t="s">
        <v>143</v>
      </c>
      <c r="C80" s="7" t="s">
        <v>62</v>
      </c>
      <c r="D80" s="56">
        <v>264</v>
      </c>
      <c r="E80" s="41">
        <v>5309</v>
      </c>
      <c r="F80" s="41">
        <v>5417</v>
      </c>
    </row>
    <row r="81" spans="1:6" ht="15" customHeight="1" x14ac:dyDescent="0.25">
      <c r="A81" s="22"/>
      <c r="B81" s="28"/>
      <c r="C81" s="7" t="s">
        <v>63</v>
      </c>
      <c r="D81" s="56">
        <v>414</v>
      </c>
      <c r="E81" s="41">
        <v>7634</v>
      </c>
      <c r="F81" s="41">
        <v>7800</v>
      </c>
    </row>
    <row r="82" spans="1:6" ht="18" customHeight="1" x14ac:dyDescent="0.25">
      <c r="A82" s="22"/>
      <c r="B82" s="25" t="s">
        <v>138</v>
      </c>
      <c r="C82" s="25"/>
      <c r="D82" s="83">
        <f>SUM(D80:D81)</f>
        <v>678</v>
      </c>
      <c r="E82" s="45">
        <f>SUM(E80:E81)</f>
        <v>12943</v>
      </c>
      <c r="F82" s="70">
        <f>SUM(F80:F81)</f>
        <v>13217</v>
      </c>
    </row>
    <row r="83" spans="1:6" ht="15" customHeight="1" x14ac:dyDescent="0.25">
      <c r="A83" s="22"/>
      <c r="B83" s="26" t="s">
        <v>142</v>
      </c>
      <c r="C83" s="7" t="s">
        <v>64</v>
      </c>
      <c r="D83" s="56">
        <v>88</v>
      </c>
      <c r="E83" s="41">
        <v>14587</v>
      </c>
      <c r="F83" s="41">
        <v>14614</v>
      </c>
    </row>
    <row r="84" spans="1:6" ht="15" customHeight="1" x14ac:dyDescent="0.25">
      <c r="A84" s="22"/>
      <c r="B84" s="27"/>
      <c r="C84" s="7" t="s">
        <v>65</v>
      </c>
      <c r="D84" s="56">
        <v>34</v>
      </c>
      <c r="E84" s="41">
        <v>6966</v>
      </c>
      <c r="F84" s="41">
        <v>6980</v>
      </c>
    </row>
    <row r="85" spans="1:6" ht="15" customHeight="1" x14ac:dyDescent="0.25">
      <c r="A85" s="22"/>
      <c r="B85" s="28"/>
      <c r="C85" s="7" t="s">
        <v>122</v>
      </c>
      <c r="D85" s="56">
        <v>17</v>
      </c>
      <c r="E85" s="41">
        <v>3845</v>
      </c>
      <c r="F85" s="41">
        <v>3851</v>
      </c>
    </row>
    <row r="86" spans="1:6" ht="18" customHeight="1" x14ac:dyDescent="0.25">
      <c r="A86" s="22"/>
      <c r="B86" s="25" t="s">
        <v>138</v>
      </c>
      <c r="C86" s="25"/>
      <c r="D86" s="60">
        <f>SUM(D83:D85)</f>
        <v>139</v>
      </c>
      <c r="E86" s="45">
        <f>SUM(E83:E85)</f>
        <v>25398</v>
      </c>
      <c r="F86" s="44">
        <f>SUM(F83:F85)</f>
        <v>25445</v>
      </c>
    </row>
    <row r="87" spans="1:6" ht="18" customHeight="1" thickBot="1" x14ac:dyDescent="0.3">
      <c r="A87" s="22"/>
      <c r="B87" s="49" t="s">
        <v>32</v>
      </c>
      <c r="C87" s="32"/>
      <c r="D87" s="61">
        <f>SUM(D76,D79,D82,D86)</f>
        <v>1266</v>
      </c>
      <c r="E87" s="85">
        <f>SUM(E76,E79,E82,E86)</f>
        <v>81281</v>
      </c>
      <c r="F87" s="74">
        <f>SUM(F76,F79,F82,F86)</f>
        <v>81751</v>
      </c>
    </row>
    <row r="88" spans="1:6" ht="15" customHeight="1" x14ac:dyDescent="0.25">
      <c r="A88" s="21" t="s">
        <v>4</v>
      </c>
      <c r="B88" s="24" t="s">
        <v>66</v>
      </c>
      <c r="C88" s="6" t="s">
        <v>67</v>
      </c>
      <c r="D88" s="62">
        <v>6</v>
      </c>
      <c r="E88" s="68">
        <v>882</v>
      </c>
      <c r="F88" s="68">
        <v>883</v>
      </c>
    </row>
    <row r="89" spans="1:6" ht="15" customHeight="1" x14ac:dyDescent="0.25">
      <c r="A89" s="22"/>
      <c r="B89" s="39"/>
      <c r="C89" s="7" t="s">
        <v>68</v>
      </c>
      <c r="D89" s="56">
        <v>17</v>
      </c>
      <c r="E89" s="41">
        <v>2116</v>
      </c>
      <c r="F89" s="41">
        <v>2122</v>
      </c>
    </row>
    <row r="90" spans="1:6" ht="15" customHeight="1" x14ac:dyDescent="0.25">
      <c r="A90" s="22"/>
      <c r="B90" s="39"/>
      <c r="C90" s="7" t="s">
        <v>69</v>
      </c>
      <c r="D90" s="56">
        <v>56</v>
      </c>
      <c r="E90" s="41">
        <v>5622</v>
      </c>
      <c r="F90" s="41">
        <v>5637</v>
      </c>
    </row>
    <row r="91" spans="1:6" ht="15" customHeight="1" x14ac:dyDescent="0.25">
      <c r="A91" s="22"/>
      <c r="B91" s="39"/>
      <c r="C91" s="7" t="s">
        <v>70</v>
      </c>
      <c r="D91" s="56">
        <v>53</v>
      </c>
      <c r="E91" s="41">
        <v>4911</v>
      </c>
      <c r="F91" s="41">
        <v>4919</v>
      </c>
    </row>
    <row r="92" spans="1:6" ht="15" customHeight="1" x14ac:dyDescent="0.25">
      <c r="A92" s="22"/>
      <c r="B92" s="39"/>
      <c r="C92" s="8" t="s">
        <v>123</v>
      </c>
      <c r="D92" s="56">
        <v>46</v>
      </c>
      <c r="E92" s="41">
        <v>3420</v>
      </c>
      <c r="F92" s="41">
        <v>3434</v>
      </c>
    </row>
    <row r="93" spans="1:6" ht="18" customHeight="1" x14ac:dyDescent="0.25">
      <c r="A93" s="22"/>
      <c r="B93" s="25" t="s">
        <v>138</v>
      </c>
      <c r="C93" s="25"/>
      <c r="D93" s="11">
        <f>SUM(D88:D92)</f>
        <v>178</v>
      </c>
      <c r="E93" s="46">
        <f>SUM(E88:E92)</f>
        <v>16951</v>
      </c>
      <c r="F93" s="69">
        <f>SUM(F88:F92)</f>
        <v>16995</v>
      </c>
    </row>
    <row r="94" spans="1:6" ht="15" customHeight="1" x14ac:dyDescent="0.25">
      <c r="A94" s="22"/>
      <c r="B94" s="26" t="s">
        <v>3</v>
      </c>
      <c r="C94" s="7" t="s">
        <v>71</v>
      </c>
      <c r="D94" s="56">
        <v>3</v>
      </c>
      <c r="E94" s="41">
        <v>338</v>
      </c>
      <c r="F94" s="41">
        <v>339</v>
      </c>
    </row>
    <row r="95" spans="1:6" ht="15" customHeight="1" x14ac:dyDescent="0.25">
      <c r="A95" s="22"/>
      <c r="B95" s="27"/>
      <c r="C95" s="7" t="s">
        <v>72</v>
      </c>
      <c r="D95" s="56">
        <v>1</v>
      </c>
      <c r="E95" s="41">
        <v>648</v>
      </c>
      <c r="F95" s="41">
        <v>649</v>
      </c>
    </row>
    <row r="96" spans="1:6" ht="15" customHeight="1" x14ac:dyDescent="0.25">
      <c r="A96" s="22"/>
      <c r="B96" s="27"/>
      <c r="C96" s="7" t="s">
        <v>73</v>
      </c>
      <c r="D96" s="56">
        <v>3</v>
      </c>
      <c r="E96" s="41">
        <v>2299</v>
      </c>
      <c r="F96" s="41">
        <v>2300</v>
      </c>
    </row>
    <row r="97" spans="1:6" ht="15" customHeight="1" x14ac:dyDescent="0.25">
      <c r="A97" s="22"/>
      <c r="B97" s="27"/>
      <c r="C97" s="7" t="s">
        <v>74</v>
      </c>
      <c r="D97" s="56">
        <v>3</v>
      </c>
      <c r="E97" s="41">
        <v>1438</v>
      </c>
      <c r="F97" s="41">
        <v>1438</v>
      </c>
    </row>
    <row r="98" spans="1:6" ht="15" customHeight="1" x14ac:dyDescent="0.25">
      <c r="A98" s="22"/>
      <c r="B98" s="27"/>
      <c r="C98" s="7" t="s">
        <v>75</v>
      </c>
      <c r="D98" s="56">
        <v>2</v>
      </c>
      <c r="E98" s="41">
        <v>357</v>
      </c>
      <c r="F98" s="41">
        <v>357</v>
      </c>
    </row>
    <row r="99" spans="1:6" ht="15" customHeight="1" x14ac:dyDescent="0.25">
      <c r="A99" s="22"/>
      <c r="B99" s="28"/>
      <c r="C99" s="7" t="s">
        <v>124</v>
      </c>
      <c r="D99" s="56">
        <v>3</v>
      </c>
      <c r="E99" s="41">
        <v>724</v>
      </c>
      <c r="F99" s="41">
        <v>725</v>
      </c>
    </row>
    <row r="100" spans="1:6" ht="18" customHeight="1" x14ac:dyDescent="0.25">
      <c r="A100" s="22"/>
      <c r="B100" s="25" t="s">
        <v>138</v>
      </c>
      <c r="C100" s="25"/>
      <c r="D100" s="60">
        <f>SUM(D94:D99)</f>
        <v>15</v>
      </c>
      <c r="E100" s="45">
        <f>SUM(E94:E99)</f>
        <v>5804</v>
      </c>
      <c r="F100" s="44">
        <f>SUM(F94:F99)</f>
        <v>5808</v>
      </c>
    </row>
    <row r="101" spans="1:6" ht="15" customHeight="1" x14ac:dyDescent="0.25">
      <c r="A101" s="22"/>
      <c r="B101" s="26" t="s">
        <v>8</v>
      </c>
      <c r="C101" s="7" t="s">
        <v>76</v>
      </c>
      <c r="D101" s="56">
        <v>0</v>
      </c>
      <c r="E101" s="41">
        <v>94</v>
      </c>
      <c r="F101" s="41">
        <v>94</v>
      </c>
    </row>
    <row r="102" spans="1:6" ht="15" customHeight="1" x14ac:dyDescent="0.25">
      <c r="A102" s="22"/>
      <c r="B102" s="27"/>
      <c r="C102" s="7" t="s">
        <v>77</v>
      </c>
      <c r="D102" s="56">
        <v>7</v>
      </c>
      <c r="E102" s="41">
        <v>412</v>
      </c>
      <c r="F102" s="41">
        <v>416</v>
      </c>
    </row>
    <row r="103" spans="1:6" ht="15" customHeight="1" x14ac:dyDescent="0.25">
      <c r="A103" s="22"/>
      <c r="B103" s="27"/>
      <c r="C103" s="7" t="s">
        <v>125</v>
      </c>
      <c r="D103" s="56">
        <v>1</v>
      </c>
      <c r="E103" s="41">
        <v>152</v>
      </c>
      <c r="F103" s="41">
        <v>153</v>
      </c>
    </row>
    <row r="104" spans="1:6" ht="15" customHeight="1" x14ac:dyDescent="0.25">
      <c r="A104" s="22"/>
      <c r="B104" s="28"/>
      <c r="C104" s="7" t="s">
        <v>78</v>
      </c>
      <c r="D104" s="56">
        <v>4</v>
      </c>
      <c r="E104" s="41">
        <v>644</v>
      </c>
      <c r="F104" s="41">
        <v>644</v>
      </c>
    </row>
    <row r="105" spans="1:6" ht="18" customHeight="1" x14ac:dyDescent="0.25">
      <c r="A105" s="22"/>
      <c r="B105" s="25" t="s">
        <v>138</v>
      </c>
      <c r="C105" s="25"/>
      <c r="D105" s="60">
        <f>SUM(D101:D104)</f>
        <v>12</v>
      </c>
      <c r="E105" s="45">
        <f>SUM(E101:E104)</f>
        <v>1302</v>
      </c>
      <c r="F105" s="44">
        <f>SUM(F101:F104)</f>
        <v>1307</v>
      </c>
    </row>
    <row r="106" spans="1:6" ht="18" customHeight="1" thickBot="1" x14ac:dyDescent="0.3">
      <c r="A106" s="23"/>
      <c r="B106" s="29" t="s">
        <v>32</v>
      </c>
      <c r="C106" s="31"/>
      <c r="D106" s="16">
        <f>SUM(D93,D100,D105)</f>
        <v>205</v>
      </c>
      <c r="E106" s="87">
        <f>SUM(E93,E100,E105)</f>
        <v>24057</v>
      </c>
      <c r="F106" s="75">
        <f>SUM(F105,F100,F93)</f>
        <v>24110</v>
      </c>
    </row>
    <row r="107" spans="1:6" ht="15" customHeight="1" x14ac:dyDescent="0.25">
      <c r="A107" s="22" t="s">
        <v>12</v>
      </c>
      <c r="B107" s="39" t="s">
        <v>14</v>
      </c>
      <c r="C107" s="53" t="s">
        <v>79</v>
      </c>
      <c r="D107" s="59">
        <v>196</v>
      </c>
      <c r="E107" s="72">
        <v>3431</v>
      </c>
      <c r="F107" s="72">
        <v>3522</v>
      </c>
    </row>
    <row r="108" spans="1:6" ht="15" customHeight="1" x14ac:dyDescent="0.25">
      <c r="A108" s="22"/>
      <c r="B108" s="39"/>
      <c r="C108" s="7" t="s">
        <v>80</v>
      </c>
      <c r="D108" s="56">
        <v>149</v>
      </c>
      <c r="E108" s="41">
        <v>3645</v>
      </c>
      <c r="F108" s="41">
        <v>3707</v>
      </c>
    </row>
    <row r="109" spans="1:6" ht="15" customHeight="1" x14ac:dyDescent="0.25">
      <c r="A109" s="22"/>
      <c r="B109" s="39"/>
      <c r="C109" s="8" t="s">
        <v>81</v>
      </c>
      <c r="D109" s="56">
        <v>666</v>
      </c>
      <c r="E109" s="41">
        <v>12725</v>
      </c>
      <c r="F109" s="41">
        <v>12994</v>
      </c>
    </row>
    <row r="110" spans="1:6" ht="18" customHeight="1" x14ac:dyDescent="0.25">
      <c r="A110" s="22"/>
      <c r="B110" s="25" t="s">
        <v>138</v>
      </c>
      <c r="C110" s="25"/>
      <c r="D110" s="60">
        <f>SUM(D107:D109)</f>
        <v>1011</v>
      </c>
      <c r="E110" s="45">
        <f>SUM(E107:E109)</f>
        <v>19801</v>
      </c>
      <c r="F110" s="70">
        <f>SUM(F107:F109)</f>
        <v>20223</v>
      </c>
    </row>
    <row r="111" spans="1:6" ht="15" customHeight="1" x14ac:dyDescent="0.25">
      <c r="A111" s="22"/>
      <c r="B111" s="9" t="s">
        <v>11</v>
      </c>
      <c r="C111" s="7" t="s">
        <v>82</v>
      </c>
      <c r="D111" s="56">
        <v>429</v>
      </c>
      <c r="E111" s="41">
        <v>11233</v>
      </c>
      <c r="F111" s="41">
        <v>11387</v>
      </c>
    </row>
    <row r="112" spans="1:6" ht="18" customHeight="1" x14ac:dyDescent="0.25">
      <c r="A112" s="22"/>
      <c r="B112" s="25" t="s">
        <v>138</v>
      </c>
      <c r="C112" s="25"/>
      <c r="D112" s="60">
        <f>SUM(D111)</f>
        <v>429</v>
      </c>
      <c r="E112" s="45">
        <f>SUM(E111)</f>
        <v>11233</v>
      </c>
      <c r="F112" s="70">
        <f>F111</f>
        <v>11387</v>
      </c>
    </row>
    <row r="113" spans="1:6" ht="15" customHeight="1" x14ac:dyDescent="0.25">
      <c r="A113" s="22"/>
      <c r="B113" s="26" t="s">
        <v>127</v>
      </c>
      <c r="C113" s="7" t="s">
        <v>83</v>
      </c>
      <c r="D113" s="56">
        <v>0</v>
      </c>
      <c r="E113" s="41">
        <v>72</v>
      </c>
      <c r="F113" s="41">
        <v>72</v>
      </c>
    </row>
    <row r="114" spans="1:6" ht="15" customHeight="1" x14ac:dyDescent="0.25">
      <c r="A114" s="22"/>
      <c r="B114" s="27"/>
      <c r="C114" s="7" t="s">
        <v>84</v>
      </c>
      <c r="D114" s="56">
        <v>29</v>
      </c>
      <c r="E114" s="41">
        <v>1197</v>
      </c>
      <c r="F114" s="41">
        <v>1205</v>
      </c>
    </row>
    <row r="115" spans="1:6" ht="15" customHeight="1" x14ac:dyDescent="0.25">
      <c r="A115" s="22"/>
      <c r="B115" s="28"/>
      <c r="C115" s="7" t="s">
        <v>126</v>
      </c>
      <c r="D115" s="56">
        <v>16</v>
      </c>
      <c r="E115" s="41">
        <v>1603</v>
      </c>
      <c r="F115" s="41">
        <v>1608</v>
      </c>
    </row>
    <row r="116" spans="1:6" ht="18" customHeight="1" x14ac:dyDescent="0.25">
      <c r="A116" s="22"/>
      <c r="B116" s="25" t="s">
        <v>138</v>
      </c>
      <c r="C116" s="25"/>
      <c r="D116" s="60">
        <f>SUM(D113:D115)</f>
        <v>45</v>
      </c>
      <c r="E116" s="45">
        <f>SUM(E113:E115)</f>
        <v>2872</v>
      </c>
      <c r="F116" s="70">
        <f>SUM(F113:F115)</f>
        <v>2885</v>
      </c>
    </row>
    <row r="117" spans="1:6" ht="18" customHeight="1" thickBot="1" x14ac:dyDescent="0.3">
      <c r="A117" s="22"/>
      <c r="B117" s="49" t="s">
        <v>32</v>
      </c>
      <c r="C117" s="32"/>
      <c r="D117" s="64">
        <f>SUM(D110,D112,D116)</f>
        <v>1485</v>
      </c>
      <c r="E117" s="88">
        <f>SUM(E110,E112,E116)</f>
        <v>33906</v>
      </c>
      <c r="F117" s="76">
        <f>SUM(F110,F112,F116)</f>
        <v>34495</v>
      </c>
    </row>
    <row r="118" spans="1:6" ht="15" customHeight="1" x14ac:dyDescent="0.2">
      <c r="A118" s="21" t="s">
        <v>1</v>
      </c>
      <c r="B118" s="24" t="s">
        <v>7</v>
      </c>
      <c r="C118" s="6" t="s">
        <v>85</v>
      </c>
      <c r="D118" s="65">
        <v>499</v>
      </c>
      <c r="E118" s="77">
        <v>11636</v>
      </c>
      <c r="F118" s="77">
        <v>11852</v>
      </c>
    </row>
    <row r="119" spans="1:6" ht="15" customHeight="1" x14ac:dyDescent="0.2">
      <c r="A119" s="22"/>
      <c r="B119" s="39"/>
      <c r="C119" s="7" t="s">
        <v>86</v>
      </c>
      <c r="D119" s="66">
        <v>480</v>
      </c>
      <c r="E119" s="47">
        <v>15158</v>
      </c>
      <c r="F119" s="47">
        <v>15324</v>
      </c>
    </row>
    <row r="120" spans="1:6" ht="15" customHeight="1" x14ac:dyDescent="0.2">
      <c r="A120" s="22"/>
      <c r="B120" s="39"/>
      <c r="C120" s="8" t="s">
        <v>128</v>
      </c>
      <c r="D120" s="66">
        <v>45</v>
      </c>
      <c r="E120" s="47">
        <v>6997</v>
      </c>
      <c r="F120" s="47">
        <v>7012</v>
      </c>
    </row>
    <row r="121" spans="1:6" ht="18" customHeight="1" x14ac:dyDescent="0.25">
      <c r="A121" s="22"/>
      <c r="B121" s="25" t="s">
        <v>138</v>
      </c>
      <c r="C121" s="25"/>
      <c r="D121" s="60">
        <f>SUM(D118:D120)</f>
        <v>1024</v>
      </c>
      <c r="E121" s="45">
        <f>SUM(E118:E120)</f>
        <v>33791</v>
      </c>
      <c r="F121" s="70">
        <f>SUM(F118:F120)</f>
        <v>34188</v>
      </c>
    </row>
    <row r="122" spans="1:6" ht="15" customHeight="1" x14ac:dyDescent="0.25">
      <c r="A122" s="22"/>
      <c r="B122" s="26" t="s">
        <v>16</v>
      </c>
      <c r="C122" s="7" t="s">
        <v>129</v>
      </c>
      <c r="D122" s="56">
        <v>273</v>
      </c>
      <c r="E122" s="41">
        <v>9478</v>
      </c>
      <c r="F122" s="41">
        <v>9548</v>
      </c>
    </row>
    <row r="123" spans="1:6" ht="15" customHeight="1" x14ac:dyDescent="0.25">
      <c r="A123" s="22"/>
      <c r="B123" s="27"/>
      <c r="C123" s="7" t="s">
        <v>87</v>
      </c>
      <c r="D123" s="56">
        <v>837</v>
      </c>
      <c r="E123" s="41">
        <v>29434</v>
      </c>
      <c r="F123" s="41">
        <v>29668</v>
      </c>
    </row>
    <row r="124" spans="1:6" ht="15" customHeight="1" x14ac:dyDescent="0.25">
      <c r="A124" s="22"/>
      <c r="B124" s="28"/>
      <c r="C124" s="7" t="s">
        <v>88</v>
      </c>
      <c r="D124" s="56">
        <v>24</v>
      </c>
      <c r="E124" s="41">
        <v>803</v>
      </c>
      <c r="F124" s="41">
        <v>810</v>
      </c>
    </row>
    <row r="125" spans="1:6" ht="18" customHeight="1" x14ac:dyDescent="0.25">
      <c r="A125" s="22"/>
      <c r="B125" s="25" t="s">
        <v>138</v>
      </c>
      <c r="C125" s="25"/>
      <c r="D125" s="60">
        <f>SUM(D122:D124)</f>
        <v>1134</v>
      </c>
      <c r="E125" s="45">
        <f>SUM(E122:E124)</f>
        <v>39715</v>
      </c>
      <c r="F125" s="70">
        <f>SUM(F122:F124)</f>
        <v>40026</v>
      </c>
    </row>
    <row r="126" spans="1:6" ht="15" customHeight="1" x14ac:dyDescent="0.25">
      <c r="A126" s="22"/>
      <c r="B126" s="26" t="s">
        <v>131</v>
      </c>
      <c r="C126" s="7" t="s">
        <v>130</v>
      </c>
      <c r="D126" s="56">
        <v>403</v>
      </c>
      <c r="E126" s="41">
        <v>19068</v>
      </c>
      <c r="F126" s="41">
        <v>19220</v>
      </c>
    </row>
    <row r="127" spans="1:6" ht="15" customHeight="1" x14ac:dyDescent="0.25">
      <c r="A127" s="22"/>
      <c r="B127" s="28"/>
      <c r="C127" s="7" t="s">
        <v>89</v>
      </c>
      <c r="D127" s="56">
        <v>203</v>
      </c>
      <c r="E127" s="41">
        <v>12268</v>
      </c>
      <c r="F127" s="41">
        <v>12333</v>
      </c>
    </row>
    <row r="128" spans="1:6" ht="18" customHeight="1" x14ac:dyDescent="0.25">
      <c r="A128" s="22"/>
      <c r="B128" s="25" t="s">
        <v>138</v>
      </c>
      <c r="C128" s="25"/>
      <c r="D128" s="60">
        <f>SUM(D126:D127)</f>
        <v>606</v>
      </c>
      <c r="E128" s="45">
        <f>SUM(E126:E127)</f>
        <v>31336</v>
      </c>
      <c r="F128" s="70">
        <f>SUM(F126:F127)</f>
        <v>31553</v>
      </c>
    </row>
    <row r="129" spans="1:6" ht="15" customHeight="1" x14ac:dyDescent="0.25">
      <c r="A129" s="22"/>
      <c r="B129" s="26" t="s">
        <v>0</v>
      </c>
      <c r="C129" s="7" t="s">
        <v>132</v>
      </c>
      <c r="D129" s="56">
        <v>401</v>
      </c>
      <c r="E129" s="41">
        <v>24101</v>
      </c>
      <c r="F129" s="41">
        <v>24243</v>
      </c>
    </row>
    <row r="130" spans="1:6" ht="15" customHeight="1" x14ac:dyDescent="0.25">
      <c r="A130" s="22"/>
      <c r="B130" s="28"/>
      <c r="C130" s="7" t="s">
        <v>133</v>
      </c>
      <c r="D130" s="56">
        <v>202</v>
      </c>
      <c r="E130" s="41">
        <v>14650</v>
      </c>
      <c r="F130" s="41">
        <v>14717</v>
      </c>
    </row>
    <row r="131" spans="1:6" ht="18" customHeight="1" x14ac:dyDescent="0.25">
      <c r="A131" s="22"/>
      <c r="B131" s="25" t="s">
        <v>138</v>
      </c>
      <c r="C131" s="25"/>
      <c r="D131" s="60">
        <f>SUM(D129:D130)</f>
        <v>603</v>
      </c>
      <c r="E131" s="45">
        <f>SUM(E129:E130)</f>
        <v>38751</v>
      </c>
      <c r="F131" s="70">
        <f>SUM(F129:F130)</f>
        <v>38960</v>
      </c>
    </row>
    <row r="132" spans="1:6" ht="15" customHeight="1" x14ac:dyDescent="0.25">
      <c r="A132" s="22"/>
      <c r="B132" s="26" t="s">
        <v>22</v>
      </c>
      <c r="C132" s="7" t="s">
        <v>90</v>
      </c>
      <c r="D132" s="56">
        <v>27</v>
      </c>
      <c r="E132" s="41">
        <v>1031</v>
      </c>
      <c r="F132" s="41">
        <v>1039</v>
      </c>
    </row>
    <row r="133" spans="1:6" ht="15" customHeight="1" x14ac:dyDescent="0.25">
      <c r="A133" s="22"/>
      <c r="B133" s="28"/>
      <c r="C133" s="7" t="s">
        <v>91</v>
      </c>
      <c r="D133" s="56">
        <v>594</v>
      </c>
      <c r="E133" s="41">
        <v>12853</v>
      </c>
      <c r="F133" s="41">
        <v>13063</v>
      </c>
    </row>
    <row r="134" spans="1:6" ht="18" customHeight="1" x14ac:dyDescent="0.25">
      <c r="A134" s="22"/>
      <c r="B134" s="25" t="s">
        <v>138</v>
      </c>
      <c r="C134" s="25"/>
      <c r="D134" s="60">
        <f>SUM(D132:D133)</f>
        <v>621</v>
      </c>
      <c r="E134" s="45">
        <f>SUM(E132:E133)</f>
        <v>13884</v>
      </c>
      <c r="F134" s="70">
        <f>SUM(F132:F133)</f>
        <v>14102</v>
      </c>
    </row>
    <row r="135" spans="1:6" ht="15" customHeight="1" x14ac:dyDescent="0.25">
      <c r="A135" s="22"/>
      <c r="B135" s="26" t="s">
        <v>21</v>
      </c>
      <c r="C135" s="7" t="s">
        <v>92</v>
      </c>
      <c r="D135" s="56">
        <v>49</v>
      </c>
      <c r="E135" s="41">
        <v>1167</v>
      </c>
      <c r="F135" s="41">
        <v>1185</v>
      </c>
    </row>
    <row r="136" spans="1:6" ht="15" customHeight="1" x14ac:dyDescent="0.25">
      <c r="A136" s="22"/>
      <c r="B136" s="27"/>
      <c r="C136" s="7" t="s">
        <v>93</v>
      </c>
      <c r="D136" s="56">
        <v>62</v>
      </c>
      <c r="E136" s="41">
        <v>1844</v>
      </c>
      <c r="F136" s="41">
        <v>1865</v>
      </c>
    </row>
    <row r="137" spans="1:6" ht="15" customHeight="1" x14ac:dyDescent="0.25">
      <c r="A137" s="22"/>
      <c r="B137" s="28"/>
      <c r="C137" s="7" t="s">
        <v>134</v>
      </c>
      <c r="D137" s="56">
        <v>13</v>
      </c>
      <c r="E137" s="41">
        <v>3671</v>
      </c>
      <c r="F137" s="41">
        <v>3679</v>
      </c>
    </row>
    <row r="138" spans="1:6" ht="18" customHeight="1" x14ac:dyDescent="0.25">
      <c r="A138" s="22"/>
      <c r="B138" s="25" t="s">
        <v>138</v>
      </c>
      <c r="C138" s="25"/>
      <c r="D138" s="60">
        <f>SUM(D135:D137)</f>
        <v>124</v>
      </c>
      <c r="E138" s="45">
        <f>SUM(E135:E137)</f>
        <v>6682</v>
      </c>
      <c r="F138" s="70">
        <f>SUM(F135:F137)</f>
        <v>6729</v>
      </c>
    </row>
    <row r="139" spans="1:6" ht="18" customHeight="1" thickBot="1" x14ac:dyDescent="0.3">
      <c r="A139" s="23"/>
      <c r="B139" s="29" t="s">
        <v>32</v>
      </c>
      <c r="C139" s="31"/>
      <c r="D139" s="16">
        <f>SUM(D121,D125,D128,D131,D134,D138)</f>
        <v>4112</v>
      </c>
      <c r="E139" s="87">
        <f>SUM(E121,E125,E128,E131,E134,E138)</f>
        <v>164159</v>
      </c>
      <c r="F139" s="71">
        <f>SUM(F121,F125,F128,F131,F134,F138)</f>
        <v>165558</v>
      </c>
    </row>
    <row r="140" spans="1:6" ht="20.100000000000001" customHeight="1" x14ac:dyDescent="0.25">
      <c r="A140" s="50" t="s">
        <v>139</v>
      </c>
      <c r="B140" s="51"/>
      <c r="C140" s="52"/>
      <c r="D140" s="67">
        <f>SUM(D139,D117,D106,D87,D72,D60,D35,D13)</f>
        <v>15699</v>
      </c>
      <c r="E140" s="89">
        <f>SUM(E139,E117,E106,E87,E72,E60,E35,E13)</f>
        <v>656766</v>
      </c>
      <c r="F140" s="78">
        <f>SUM(F139,F117,F87,F72,F60,F35,F13,F106)</f>
        <v>662179</v>
      </c>
    </row>
    <row r="141" spans="1:6" ht="20.100000000000001" customHeight="1" x14ac:dyDescent="0.25">
      <c r="A141" s="33" t="s">
        <v>140</v>
      </c>
      <c r="B141" s="34"/>
      <c r="C141" s="35"/>
      <c r="D141" s="10">
        <v>419</v>
      </c>
      <c r="E141" s="90">
        <v>17126</v>
      </c>
      <c r="F141" s="79">
        <v>17265</v>
      </c>
    </row>
    <row r="142" spans="1:6" ht="20.100000000000001" customHeight="1" thickBot="1" x14ac:dyDescent="0.3">
      <c r="A142" s="36" t="s">
        <v>141</v>
      </c>
      <c r="B142" s="37"/>
      <c r="C142" s="38"/>
      <c r="D142" s="15">
        <f>SUM(D140:D141)</f>
        <v>16118</v>
      </c>
      <c r="E142" s="48">
        <f>SUM(E140:E141)</f>
        <v>673892</v>
      </c>
      <c r="F142" s="80">
        <f>SUM(F140:F141)</f>
        <v>679444</v>
      </c>
    </row>
    <row r="144" spans="1:6" ht="15" x14ac:dyDescent="0.25">
      <c r="A144" s="17" t="s">
        <v>146</v>
      </c>
      <c r="B144" s="17"/>
      <c r="C144" s="17"/>
      <c r="D144" s="17"/>
      <c r="E144" s="17"/>
      <c r="F144" s="17"/>
    </row>
    <row r="145" spans="1:6" ht="15" x14ac:dyDescent="0.25">
      <c r="A145" s="17" t="s">
        <v>149</v>
      </c>
      <c r="B145" s="17"/>
      <c r="C145" s="17"/>
      <c r="D145" s="17"/>
      <c r="E145" s="17"/>
      <c r="F145" s="17"/>
    </row>
    <row r="146" spans="1:6" ht="15" x14ac:dyDescent="0.25">
      <c r="A146" s="18" t="s">
        <v>148</v>
      </c>
      <c r="B146" s="18"/>
      <c r="C146" s="18"/>
      <c r="D146" s="18"/>
      <c r="E146" s="18"/>
      <c r="F146" s="18"/>
    </row>
  </sheetData>
  <mergeCells count="84"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68:B70"/>
    <mergeCell ref="B71:C71"/>
    <mergeCell ref="B72:C72"/>
    <mergeCell ref="B107:B109"/>
    <mergeCell ref="B110:C110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A144:F144"/>
    <mergeCell ref="A145:F145"/>
    <mergeCell ref="A146:F146"/>
    <mergeCell ref="B1:F1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</mergeCells>
  <pageMargins left="0.511811024" right="0.511811024" top="0.78740157499999996" bottom="0.78740157499999996" header="0.31496062000000002" footer="0.31496062000000002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2025-07-04T13:04:32Z</cp:lastPrinted>
  <dcterms:created xsi:type="dcterms:W3CDTF">2015-06-17T18:30:02Z</dcterms:created>
  <dcterms:modified xsi:type="dcterms:W3CDTF">2025-07-04T13:05:33Z</dcterms:modified>
</cp:coreProperties>
</file>