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8\PTR_SITE_2018\"/>
    </mc:Choice>
  </mc:AlternateContent>
  <xr:revisionPtr revIDLastSave="0" documentId="13_ncr:1_{F0691F13-B4D3-4536-9A3F-A66F8A444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6" i="3"/>
  <c r="G112" i="3"/>
  <c r="G110" i="3"/>
  <c r="G105" i="3"/>
  <c r="G106" i="3" s="1"/>
  <c r="G100" i="3"/>
  <c r="G93" i="3"/>
  <c r="G86" i="3"/>
  <c r="G82" i="3"/>
  <c r="G79" i="3"/>
  <c r="G76" i="3"/>
  <c r="G71" i="3"/>
  <c r="G72" i="3" s="1"/>
  <c r="G67" i="3"/>
  <c r="G63" i="3"/>
  <c r="G59" i="3"/>
  <c r="G55" i="3"/>
  <c r="G51" i="3"/>
  <c r="G46" i="3"/>
  <c r="G43" i="3"/>
  <c r="G40" i="3"/>
  <c r="G37" i="3"/>
  <c r="G34" i="3"/>
  <c r="G32" i="3"/>
  <c r="G29" i="3"/>
  <c r="G24" i="3"/>
  <c r="G17" i="3"/>
  <c r="G35" i="3" s="1"/>
  <c r="G12" i="3"/>
  <c r="G13" i="3" s="1"/>
  <c r="F138" i="3"/>
  <c r="F134" i="3"/>
  <c r="F131" i="3"/>
  <c r="F128" i="3"/>
  <c r="F125" i="3"/>
  <c r="F121" i="3"/>
  <c r="F116" i="3"/>
  <c r="F112" i="3"/>
  <c r="F110" i="3"/>
  <c r="F105" i="3"/>
  <c r="F106" i="3" s="1"/>
  <c r="F100" i="3"/>
  <c r="F93" i="3"/>
  <c r="F86" i="3"/>
  <c r="F82" i="3"/>
  <c r="F79" i="3"/>
  <c r="F76" i="3"/>
  <c r="F87" i="3" s="1"/>
  <c r="F71" i="3"/>
  <c r="F67" i="3"/>
  <c r="F63" i="3"/>
  <c r="F59" i="3"/>
  <c r="F55" i="3"/>
  <c r="F51" i="3"/>
  <c r="F46" i="3"/>
  <c r="F43" i="3"/>
  <c r="F40" i="3"/>
  <c r="F37" i="3"/>
  <c r="F34" i="3"/>
  <c r="F32" i="3"/>
  <c r="F29" i="3"/>
  <c r="F24" i="3"/>
  <c r="F17" i="3"/>
  <c r="F12" i="3"/>
  <c r="F13" i="3" s="1"/>
  <c r="E138" i="3"/>
  <c r="E134" i="3"/>
  <c r="E131" i="3"/>
  <c r="E128" i="3"/>
  <c r="E125" i="3"/>
  <c r="E121" i="3"/>
  <c r="E116" i="3"/>
  <c r="E117" i="3" s="1"/>
  <c r="E112" i="3"/>
  <c r="E110" i="3"/>
  <c r="E105" i="3"/>
  <c r="E106" i="3" s="1"/>
  <c r="E100" i="3"/>
  <c r="E93" i="3"/>
  <c r="E86" i="3"/>
  <c r="E82" i="3"/>
  <c r="E79" i="3"/>
  <c r="E76" i="3"/>
  <c r="E71" i="3"/>
  <c r="E67" i="3"/>
  <c r="E63" i="3"/>
  <c r="E72" i="3" s="1"/>
  <c r="E59" i="3"/>
  <c r="E55" i="3"/>
  <c r="E51" i="3"/>
  <c r="E46" i="3"/>
  <c r="E43" i="3"/>
  <c r="E40" i="3"/>
  <c r="E37" i="3"/>
  <c r="E34" i="3"/>
  <c r="E32" i="3"/>
  <c r="E29" i="3"/>
  <c r="E24" i="3"/>
  <c r="E17" i="3"/>
  <c r="E12" i="3"/>
  <c r="E13" i="3" s="1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E139" i="3" l="1"/>
  <c r="F139" i="3"/>
  <c r="G139" i="3"/>
  <c r="F117" i="3"/>
  <c r="G117" i="3"/>
  <c r="E87" i="3"/>
  <c r="G87" i="3"/>
  <c r="F72" i="3"/>
  <c r="F60" i="3"/>
  <c r="G60" i="3"/>
  <c r="E60" i="3"/>
  <c r="E35" i="3"/>
  <c r="F35" i="3"/>
  <c r="D72" i="3"/>
  <c r="D87" i="3"/>
  <c r="D35" i="3"/>
  <c r="D60" i="3"/>
  <c r="D13" i="3"/>
  <c r="G140" i="3" l="1"/>
  <c r="G142" i="3" s="1"/>
  <c r="F140" i="3"/>
  <c r="F142" i="3" s="1"/>
  <c r="E140" i="3"/>
  <c r="E142" i="3" s="1"/>
  <c r="D139" i="3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<sst xmlns="http://schemas.openxmlformats.org/spreadsheetml/2006/main" count="190" uniqueCount="152">
  <si>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</si>
  <si>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</si>
  <si>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</si>
  <si>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</si>
  <si>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</si>
  <si>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</si>
  <si>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</si>
  <si>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</si>
  <si>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</si>
  <si>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</si>
  <si>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</si>
  <si>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</si>
  <si>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</si>
  <si>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</si>
  <si>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</si>
  <si>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</si>
  <si>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</si>
  <si>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</si>
  <si>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</si>
  <si>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</si>
  <si>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</si>
  <si>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</si>
  <si>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</si>
  <si>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</si>
  <si>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</si>
  <si>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</si>
  <si>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</si>
  <si>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</si>
  <si>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</si>
  <si>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</si>
  <si>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</si>
  <si>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</si>
  <si>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</si>
  <si>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</si>
  <si>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</si>
  <si>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</si>
  <si>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</si>
  <si>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</si>
  <si>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</si>
  <si>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</si>
  <si>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</si>
  <si>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</si>
  <si>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</si>
  <si>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</si>
  <si>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</si>
  <si>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</si>
  <si>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</si>
  <si>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</si>
  <si>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</si>
  <si>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</si>
  <si>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</si>
  <si>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</si>
  <si>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</si>
  <si>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</si>
  <si>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</si>
  <si>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</si>
  <si>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</si>
  <si>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</si>
  <si>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</si>
  <si>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</si>
  <si>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</si>
  <si>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</si>
  <si>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</si>
  <si>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</si>
  <si>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</si>
  <si>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</si>
  <si>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</si>
  <si>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</si>
  <si>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</si>
  <si>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</si>
  <si>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</si>
  <si>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</si>
  <si>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</si>
  <si>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</si>
  <si>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</si>
  <si>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</si>
  <si>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</si>
  <si>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</si>
  <si>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</si>
  <si>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</si>
  <si>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</si>
  <si>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</si>
  <si>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</si>
  <si>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</si>
  <si>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</si>
  <si>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</si>
  <si>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</si>
  <si>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</si>
  <si>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</si>
  <si>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</si>
  <si>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</si>
  <si>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</si>
  <si>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</si>
  <si>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</si>
  <si>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</si>
  <si>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</si>
  <si>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</si>
  <si>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</si>
  <si>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</si>
  <si>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</si>
  <si>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</si>
  <si>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</si>
  <si>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</si>
  <si>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</si>
  <si>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</si>
  <si>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</si>
  <si>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</si>
  <si>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</si>
  <si>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</si>
  <si>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</si>
  <si>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</si>
  <si>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</si>
  <si>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</si>
  <si>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</si>
  <si>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</si>
  <si>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</si>
  <si>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</si>
  <si>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</si>
  <si>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</si>
  <si>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</si>
  <si>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</si>
  <si>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</si>
  <si>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</si>
  <si>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</si>
  <si>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</si>
  <si>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</si>
  <si>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</si>
  <si>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</si>
  <si>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</si>
  <si>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</si>
  <si>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</si>
  <si>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</si>
  <si>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</si>
  <si>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</si>
  <si>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</si>
  <si>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</si>
  <si>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</si>
  <si>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</si>
  <si>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</si>
  <si>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</si>
  <si>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</si>
  <si>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</si>
  <si>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</si>
  <si>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</si>
  <si>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</si>
  <si>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t>RENDA MÍNIMA</t>
  </si>
  <si>
    <t>RENDA CIDADÃ</t>
  </si>
  <si>
    <t>PROGRAMA TRANSFERÊNCIA DE RENDA</t>
  </si>
  <si>
    <t>DISTRIBUIÇÃO DAS FAMÍLIAS BENEFICIÁRIAS DO PROGRAMA DE TRANSFERÊNCIA DE RENDA, SEGUNDO MACRORREGIÕES,
SUBPREFEITURAS E DISTRITOS DO MUNICÍPIO DE SÃO PAULO, JULHO DE 2018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</si>
  <si>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(Julho, 2018)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</si>
  <si>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(Julho, 2025)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</si>
  <si>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487.320. Total de Registros Não Localizados: 5.821 (1,19%).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</si>
</sst>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7" borderId="19" xfId="0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122" zoomScale="90" zoomScaleNormal="90" workbookViewId="0">
      <selection activeCell="E160" sqref="E160"/>
    </sheetView>
  </sheetViews>
  <sheetFormatPr defaultRowHeight="12" x14ac:dyDescent="0.25"/>
  <cols>
    <col min="1" max="1" width="20.7109375" style="1" customWidth="1"/>
    <col min="2" max="3" width="25.7109375" style="1" customWidth="1"/>
    <col min="4" max="7" width="20.7109375" style="1" customWidth="1"/>
    <col min="8" max="16384" width="9.140625" style="1"/>
  </cols>
  <sheetData>
    <row r="1" spans="1:7" ht="50.1" customHeight="1" thickBot="1" x14ac:dyDescent="0.3">
      <c r="A1" s="2"/>
      <c r="B1" s="23" t="s">
        <v>148</v>
      </c>
      <c r="C1" s="23"/>
      <c r="D1" s="23"/>
      <c r="E1" s="23"/>
      <c r="F1" s="23"/>
      <c r="G1" s="24"/>
    </row>
    <row r="2" spans="1:7" ht="8.1" customHeight="1" thickBot="1" x14ac:dyDescent="0.3"/>
    <row r="3" spans="1:7" ht="45.75" thickBot="1" x14ac:dyDescent="0.3">
      <c r="A3" s="5" t="s">
        <v>137</v>
      </c>
      <c r="B3" s="4" t="s">
        <v>135</v>
      </c>
      <c r="C3" s="3" t="s">
        <v>136</v>
      </c>
      <c r="D3" s="46" t="s">
        <v>144</v>
      </c>
      <c r="E3" s="46" t="s">
        <v>145</v>
      </c>
      <c r="F3" s="46" t="s">
        <v>146</v>
      </c>
      <c r="G3" s="46" t="s">
        <v>147</v>
      </c>
    </row>
    <row r="4" spans="1:7" ht="15" customHeight="1" x14ac:dyDescent="0.25">
      <c r="A4" s="25" t="s">
        <v>20</v>
      </c>
      <c r="B4" s="28" t="s">
        <v>24</v>
      </c>
      <c r="C4" s="11" t="s">
        <v>25</v>
      </c>
      <c r="D4" s="12">
        <v>2906</v>
      </c>
      <c r="E4" s="12">
        <v>11</v>
      </c>
      <c r="F4" s="12">
        <v>16</v>
      </c>
      <c r="G4" s="12">
        <v>2922</v>
      </c>
    </row>
    <row r="5" spans="1:7" ht="15" customHeight="1" x14ac:dyDescent="0.25">
      <c r="A5" s="26"/>
      <c r="B5" s="29"/>
      <c r="C5" s="13" t="s">
        <v>26</v>
      </c>
      <c r="D5" s="14">
        <v>2283</v>
      </c>
      <c r="E5" s="14">
        <v>14</v>
      </c>
      <c r="F5" s="14">
        <v>33</v>
      </c>
      <c r="G5" s="14">
        <v>2311</v>
      </c>
    </row>
    <row r="6" spans="1:7" ht="15" customHeight="1" x14ac:dyDescent="0.25">
      <c r="A6" s="26"/>
      <c r="B6" s="29"/>
      <c r="C6" s="13" t="s">
        <v>27</v>
      </c>
      <c r="D6" s="14">
        <v>801</v>
      </c>
      <c r="E6" s="14">
        <v>7</v>
      </c>
      <c r="F6" s="14">
        <v>14</v>
      </c>
      <c r="G6" s="14">
        <v>809</v>
      </c>
    </row>
    <row r="7" spans="1:7" ht="15" customHeight="1" x14ac:dyDescent="0.25">
      <c r="A7" s="26"/>
      <c r="B7" s="29"/>
      <c r="C7" s="13" t="s">
        <v>28</v>
      </c>
      <c r="D7" s="14">
        <v>174</v>
      </c>
      <c r="E7" s="14">
        <v>9</v>
      </c>
      <c r="F7" s="14">
        <v>12</v>
      </c>
      <c r="G7" s="14">
        <v>191</v>
      </c>
    </row>
    <row r="8" spans="1:7" ht="15" customHeight="1" x14ac:dyDescent="0.25">
      <c r="A8" s="26"/>
      <c r="B8" s="29"/>
      <c r="C8" s="13" t="s">
        <v>29</v>
      </c>
      <c r="D8" s="14">
        <v>1074</v>
      </c>
      <c r="E8" s="14">
        <v>3</v>
      </c>
      <c r="F8" s="14">
        <v>26</v>
      </c>
      <c r="G8" s="14">
        <v>1087</v>
      </c>
    </row>
    <row r="9" spans="1:7" ht="15" customHeight="1" x14ac:dyDescent="0.25">
      <c r="A9" s="26"/>
      <c r="B9" s="29"/>
      <c r="C9" s="13" t="s">
        <v>30</v>
      </c>
      <c r="D9" s="14">
        <v>3562</v>
      </c>
      <c r="E9" s="14">
        <v>24</v>
      </c>
      <c r="F9" s="14">
        <v>53</v>
      </c>
      <c r="G9" s="14">
        <v>3600</v>
      </c>
    </row>
    <row r="10" spans="1:7" ht="15" customHeight="1" x14ac:dyDescent="0.25">
      <c r="A10" s="26"/>
      <c r="B10" s="29"/>
      <c r="C10" s="13" t="s">
        <v>95</v>
      </c>
      <c r="D10" s="14">
        <v>3430</v>
      </c>
      <c r="E10" s="14">
        <v>15</v>
      </c>
      <c r="F10" s="14">
        <v>26</v>
      </c>
      <c r="G10" s="14">
        <v>3450</v>
      </c>
    </row>
    <row r="11" spans="1:7" ht="15" customHeight="1" x14ac:dyDescent="0.25">
      <c r="A11" s="26"/>
      <c r="B11" s="29"/>
      <c r="C11" s="15" t="s">
        <v>31</v>
      </c>
      <c r="D11" s="16">
        <v>1411</v>
      </c>
      <c r="E11" s="16">
        <v>17</v>
      </c>
      <c r="F11" s="16">
        <v>32</v>
      </c>
      <c r="G11" s="16">
        <v>1442</v>
      </c>
    </row>
    <row r="12" spans="1:7" ht="18" customHeight="1" x14ac:dyDescent="0.25">
      <c r="A12" s="26"/>
      <c r="B12" s="30" t="s">
        <v>138</v>
      </c>
      <c r="C12" s="30"/>
      <c r="D12" s="6">
        <f>SUM(D4:D11)</f>
        <v>15641</v>
      </c>
      <c r="E12" s="6">
        <f>SUM(E4:E11)</f>
        <v>100</v>
      </c>
      <c r="F12" s="6">
        <f>SUM(F4:F11)</f>
        <v>212</v>
      </c>
      <c r="G12" s="6">
        <f>SUM(G4:G11)</f>
        <v>15812</v>
      </c>
    </row>
    <row r="13" spans="1:7" ht="18" customHeight="1" thickBot="1" x14ac:dyDescent="0.3">
      <c r="A13" s="27"/>
      <c r="B13" s="34" t="s">
        <v>32</v>
      </c>
      <c r="C13" s="36"/>
      <c r="D13" s="7">
        <f>D12</f>
        <v>15641</v>
      </c>
      <c r="E13" s="7">
        <f>E12</f>
        <v>100</v>
      </c>
      <c r="F13" s="7">
        <f>F12</f>
        <v>212</v>
      </c>
      <c r="G13" s="7">
        <f>G12</f>
        <v>15812</v>
      </c>
    </row>
    <row r="14" spans="1:7" ht="15" customHeight="1" x14ac:dyDescent="0.25">
      <c r="A14" s="25" t="s">
        <v>6</v>
      </c>
      <c r="B14" s="28" t="s">
        <v>102</v>
      </c>
      <c r="C14" s="11" t="s">
        <v>33</v>
      </c>
      <c r="D14" s="12">
        <v>2506</v>
      </c>
      <c r="E14" s="12">
        <v>112</v>
      </c>
      <c r="F14" s="12">
        <v>15</v>
      </c>
      <c r="G14" s="12">
        <v>2537</v>
      </c>
    </row>
    <row r="15" spans="1:7" ht="15" customHeight="1" x14ac:dyDescent="0.25">
      <c r="A15" s="26"/>
      <c r="B15" s="29"/>
      <c r="C15" s="13" t="s">
        <v>34</v>
      </c>
      <c r="D15" s="14">
        <v>1022</v>
      </c>
      <c r="E15" s="14">
        <v>49</v>
      </c>
      <c r="F15" s="14">
        <v>15</v>
      </c>
      <c r="G15" s="14">
        <v>1050</v>
      </c>
    </row>
    <row r="16" spans="1:7" ht="15" customHeight="1" x14ac:dyDescent="0.25">
      <c r="A16" s="26"/>
      <c r="B16" s="29"/>
      <c r="C16" s="15" t="s">
        <v>96</v>
      </c>
      <c r="D16" s="16">
        <v>2224</v>
      </c>
      <c r="E16" s="16">
        <v>92</v>
      </c>
      <c r="F16" s="16">
        <v>24</v>
      </c>
      <c r="G16" s="16">
        <v>2271</v>
      </c>
    </row>
    <row r="17" spans="1:7" ht="18" customHeight="1" x14ac:dyDescent="0.25">
      <c r="A17" s="26"/>
      <c r="B17" s="30" t="s">
        <v>138</v>
      </c>
      <c r="C17" s="30"/>
      <c r="D17" s="6">
        <f>SUM(D14:D16)</f>
        <v>5752</v>
      </c>
      <c r="E17" s="6">
        <f>SUM(E14:E16)</f>
        <v>253</v>
      </c>
      <c r="F17" s="6">
        <f>SUM(F14:F16)</f>
        <v>54</v>
      </c>
      <c r="G17" s="6">
        <f>SUM(G14:G16)</f>
        <v>5858</v>
      </c>
    </row>
    <row r="18" spans="1:7" ht="15" customHeight="1" x14ac:dyDescent="0.25">
      <c r="A18" s="26"/>
      <c r="B18" s="31" t="s">
        <v>9</v>
      </c>
      <c r="C18" s="13" t="s">
        <v>35</v>
      </c>
      <c r="D18" s="14">
        <v>1280</v>
      </c>
      <c r="E18" s="14">
        <v>45</v>
      </c>
      <c r="F18" s="14">
        <v>26</v>
      </c>
      <c r="G18" s="14">
        <v>1314</v>
      </c>
    </row>
    <row r="19" spans="1:7" ht="15" customHeight="1" x14ac:dyDescent="0.25">
      <c r="A19" s="26"/>
      <c r="B19" s="32"/>
      <c r="C19" s="13" t="s">
        <v>36</v>
      </c>
      <c r="D19" s="14">
        <v>6165</v>
      </c>
      <c r="E19" s="14">
        <v>53</v>
      </c>
      <c r="F19" s="14">
        <v>254</v>
      </c>
      <c r="G19" s="14">
        <v>6271</v>
      </c>
    </row>
    <row r="20" spans="1:7" ht="15" customHeight="1" x14ac:dyDescent="0.25">
      <c r="A20" s="26"/>
      <c r="B20" s="32"/>
      <c r="C20" s="13" t="s">
        <v>37</v>
      </c>
      <c r="D20" s="14">
        <v>1403</v>
      </c>
      <c r="E20" s="14">
        <v>20</v>
      </c>
      <c r="F20" s="14">
        <v>38</v>
      </c>
      <c r="G20" s="14">
        <v>1427</v>
      </c>
    </row>
    <row r="21" spans="1:7" ht="15" customHeight="1" x14ac:dyDescent="0.25">
      <c r="A21" s="26"/>
      <c r="B21" s="32"/>
      <c r="C21" s="13" t="s">
        <v>38</v>
      </c>
      <c r="D21" s="14">
        <v>1918</v>
      </c>
      <c r="E21" s="14">
        <v>48</v>
      </c>
      <c r="F21" s="14">
        <v>57</v>
      </c>
      <c r="G21" s="14">
        <v>1957</v>
      </c>
    </row>
    <row r="22" spans="1:7" ht="15" customHeight="1" x14ac:dyDescent="0.25">
      <c r="A22" s="26"/>
      <c r="B22" s="32"/>
      <c r="C22" s="13" t="s">
        <v>39</v>
      </c>
      <c r="D22" s="14">
        <v>1038</v>
      </c>
      <c r="E22" s="14">
        <v>27</v>
      </c>
      <c r="F22" s="14">
        <v>20</v>
      </c>
      <c r="G22" s="14">
        <v>1057</v>
      </c>
    </row>
    <row r="23" spans="1:7" ht="15" customHeight="1" x14ac:dyDescent="0.25">
      <c r="A23" s="26"/>
      <c r="B23" s="33"/>
      <c r="C23" s="13" t="s">
        <v>40</v>
      </c>
      <c r="D23" s="14">
        <v>1752</v>
      </c>
      <c r="E23" s="14">
        <v>44</v>
      </c>
      <c r="F23" s="14">
        <v>32</v>
      </c>
      <c r="G23" s="14">
        <v>1771</v>
      </c>
    </row>
    <row r="24" spans="1:7" ht="18" customHeight="1" x14ac:dyDescent="0.25">
      <c r="A24" s="26"/>
      <c r="B24" s="30" t="s">
        <v>138</v>
      </c>
      <c r="C24" s="30"/>
      <c r="D24" s="6">
        <f>SUM(D18:D23)</f>
        <v>13556</v>
      </c>
      <c r="E24" s="6">
        <f>SUM(E18:E23)</f>
        <v>237</v>
      </c>
      <c r="F24" s="6">
        <f>SUM(F18:F23)</f>
        <v>427</v>
      </c>
      <c r="G24" s="6">
        <f>SUM(G18:G23)</f>
        <v>13797</v>
      </c>
    </row>
    <row r="25" spans="1:7" ht="15" customHeight="1" x14ac:dyDescent="0.25">
      <c r="A25" s="26"/>
      <c r="B25" s="31" t="s">
        <v>17</v>
      </c>
      <c r="C25" s="13" t="s">
        <v>41</v>
      </c>
      <c r="D25" s="14">
        <v>3231</v>
      </c>
      <c r="E25" s="14">
        <v>63</v>
      </c>
      <c r="F25" s="14">
        <v>43</v>
      </c>
      <c r="G25" s="14">
        <v>3280</v>
      </c>
    </row>
    <row r="26" spans="1:7" ht="15" customHeight="1" x14ac:dyDescent="0.25">
      <c r="A26" s="26"/>
      <c r="B26" s="32"/>
      <c r="C26" s="13" t="s">
        <v>42</v>
      </c>
      <c r="D26" s="14">
        <v>4532</v>
      </c>
      <c r="E26" s="14">
        <v>142</v>
      </c>
      <c r="F26" s="14">
        <v>32</v>
      </c>
      <c r="G26" s="14">
        <v>4612</v>
      </c>
    </row>
    <row r="27" spans="1:7" ht="15" customHeight="1" x14ac:dyDescent="0.25">
      <c r="A27" s="26"/>
      <c r="B27" s="32"/>
      <c r="C27" s="13" t="s">
        <v>43</v>
      </c>
      <c r="D27" s="14">
        <v>3449</v>
      </c>
      <c r="E27" s="14">
        <v>75</v>
      </c>
      <c r="F27" s="14">
        <v>54</v>
      </c>
      <c r="G27" s="14">
        <v>3499</v>
      </c>
    </row>
    <row r="28" spans="1:7" ht="15" customHeight="1" x14ac:dyDescent="0.25">
      <c r="A28" s="26"/>
      <c r="B28" s="33"/>
      <c r="C28" s="13" t="s">
        <v>97</v>
      </c>
      <c r="D28" s="14">
        <v>1830</v>
      </c>
      <c r="E28" s="14">
        <v>33</v>
      </c>
      <c r="F28" s="14">
        <v>32</v>
      </c>
      <c r="G28" s="14">
        <v>1855</v>
      </c>
    </row>
    <row r="29" spans="1:7" ht="18" customHeight="1" x14ac:dyDescent="0.25">
      <c r="A29" s="26"/>
      <c r="B29" s="30" t="s">
        <v>138</v>
      </c>
      <c r="C29" s="30"/>
      <c r="D29" s="6">
        <f>SUM(D25:D28)</f>
        <v>13042</v>
      </c>
      <c r="E29" s="6">
        <f>SUM(E25:E28)</f>
        <v>313</v>
      </c>
      <c r="F29" s="6">
        <f>SUM(F25:F28)</f>
        <v>161</v>
      </c>
      <c r="G29" s="6">
        <f>SUM(G25:G28)</f>
        <v>13246</v>
      </c>
    </row>
    <row r="30" spans="1:7" ht="15" customHeight="1" x14ac:dyDescent="0.25">
      <c r="A30" s="26"/>
      <c r="B30" s="31" t="s">
        <v>103</v>
      </c>
      <c r="C30" s="13" t="s">
        <v>99</v>
      </c>
      <c r="D30" s="14">
        <v>3334</v>
      </c>
      <c r="E30" s="14">
        <v>165</v>
      </c>
      <c r="F30" s="14">
        <v>14</v>
      </c>
      <c r="G30" s="14">
        <v>3393</v>
      </c>
    </row>
    <row r="31" spans="1:7" ht="15" customHeight="1" x14ac:dyDescent="0.25">
      <c r="A31" s="26"/>
      <c r="B31" s="33"/>
      <c r="C31" s="13" t="s">
        <v>98</v>
      </c>
      <c r="D31" s="14">
        <v>3550</v>
      </c>
      <c r="E31" s="14">
        <v>208</v>
      </c>
      <c r="F31" s="14">
        <v>29</v>
      </c>
      <c r="G31" s="14">
        <v>3604</v>
      </c>
    </row>
    <row r="32" spans="1:7" ht="18" customHeight="1" x14ac:dyDescent="0.25">
      <c r="A32" s="26"/>
      <c r="B32" s="30" t="s">
        <v>138</v>
      </c>
      <c r="C32" s="30"/>
      <c r="D32" s="6">
        <f>SUM(D30:D31)</f>
        <v>6884</v>
      </c>
      <c r="E32" s="6">
        <f>SUM(E30:E31)</f>
        <v>373</v>
      </c>
      <c r="F32" s="6">
        <f>SUM(F30:F31)</f>
        <v>43</v>
      </c>
      <c r="G32" s="6">
        <f>SUM(G30:G31)</f>
        <v>6997</v>
      </c>
    </row>
    <row r="33" spans="1:7" ht="15" customHeight="1" x14ac:dyDescent="0.25">
      <c r="A33" s="26"/>
      <c r="B33" s="17" t="s">
        <v>19</v>
      </c>
      <c r="C33" s="13" t="s">
        <v>44</v>
      </c>
      <c r="D33" s="14">
        <v>13890</v>
      </c>
      <c r="E33" s="14">
        <v>1304</v>
      </c>
      <c r="F33" s="14">
        <v>129</v>
      </c>
      <c r="G33" s="14">
        <v>14437</v>
      </c>
    </row>
    <row r="34" spans="1:7" ht="18" customHeight="1" x14ac:dyDescent="0.25">
      <c r="A34" s="26"/>
      <c r="B34" s="30" t="s">
        <v>138</v>
      </c>
      <c r="C34" s="30"/>
      <c r="D34" s="6">
        <f>SUM(D33)</f>
        <v>13890</v>
      </c>
      <c r="E34" s="6">
        <f>SUM(E33)</f>
        <v>1304</v>
      </c>
      <c r="F34" s="6">
        <f>SUM(F33)</f>
        <v>129</v>
      </c>
      <c r="G34" s="6">
        <f>SUM(G33)</f>
        <v>14437</v>
      </c>
    </row>
    <row r="35" spans="1:7" ht="18" customHeight="1" thickBot="1" x14ac:dyDescent="0.3">
      <c r="A35" s="27"/>
      <c r="B35" s="34" t="s">
        <v>32</v>
      </c>
      <c r="C35" s="35"/>
      <c r="D35" s="7">
        <f>SUM(D17,D24,D29,D32,D34)</f>
        <v>53124</v>
      </c>
      <c r="E35" s="7">
        <f>SUM(E17,E24,E29,E32,E34)</f>
        <v>2480</v>
      </c>
      <c r="F35" s="7">
        <f>SUM(F17,F24,F29,F32,F34)</f>
        <v>814</v>
      </c>
      <c r="G35" s="7">
        <f>SUM(G17,G24,G29,G32,G34)</f>
        <v>54335</v>
      </c>
    </row>
    <row r="36" spans="1:7" ht="15" customHeight="1" x14ac:dyDescent="0.25">
      <c r="A36" s="25" t="s">
        <v>2</v>
      </c>
      <c r="B36" s="18" t="s">
        <v>104</v>
      </c>
      <c r="C36" s="19" t="s">
        <v>100</v>
      </c>
      <c r="D36" s="20">
        <v>13978</v>
      </c>
      <c r="E36" s="20">
        <v>849</v>
      </c>
      <c r="F36" s="20">
        <v>148</v>
      </c>
      <c r="G36" s="20">
        <v>14396</v>
      </c>
    </row>
    <row r="37" spans="1:7" ht="18" customHeight="1" x14ac:dyDescent="0.25">
      <c r="A37" s="26"/>
      <c r="B37" s="30" t="s">
        <v>138</v>
      </c>
      <c r="C37" s="30"/>
      <c r="D37" s="6">
        <f>D36</f>
        <v>13978</v>
      </c>
      <c r="E37" s="6">
        <f>E36</f>
        <v>849</v>
      </c>
      <c r="F37" s="6">
        <f>F36</f>
        <v>148</v>
      </c>
      <c r="G37" s="6">
        <f>G36</f>
        <v>14396</v>
      </c>
    </row>
    <row r="38" spans="1:7" ht="15" customHeight="1" x14ac:dyDescent="0.25">
      <c r="A38" s="26"/>
      <c r="B38" s="31" t="s">
        <v>23</v>
      </c>
      <c r="C38" s="13" t="s">
        <v>101</v>
      </c>
      <c r="D38" s="14">
        <v>6851</v>
      </c>
      <c r="E38" s="14">
        <v>876</v>
      </c>
      <c r="F38" s="14">
        <v>48</v>
      </c>
      <c r="G38" s="14">
        <v>7159</v>
      </c>
    </row>
    <row r="39" spans="1:7" ht="15" customHeight="1" x14ac:dyDescent="0.25">
      <c r="A39" s="26"/>
      <c r="B39" s="33"/>
      <c r="C39" s="13" t="s">
        <v>45</v>
      </c>
      <c r="D39" s="14">
        <v>2861</v>
      </c>
      <c r="E39" s="14">
        <v>471</v>
      </c>
      <c r="F39" s="14">
        <v>17</v>
      </c>
      <c r="G39" s="14">
        <v>3067</v>
      </c>
    </row>
    <row r="40" spans="1:7" ht="18" customHeight="1" x14ac:dyDescent="0.25">
      <c r="A40" s="26"/>
      <c r="B40" s="30" t="s">
        <v>138</v>
      </c>
      <c r="C40" s="30"/>
      <c r="D40" s="6">
        <f>SUM(D38:D39)</f>
        <v>9712</v>
      </c>
      <c r="E40" s="6">
        <f>SUM(E38:E39)</f>
        <v>1347</v>
      </c>
      <c r="F40" s="6">
        <f>SUM(F38:F39)</f>
        <v>65</v>
      </c>
      <c r="G40" s="6">
        <f>SUM(G38:G39)</f>
        <v>10226</v>
      </c>
    </row>
    <row r="41" spans="1:7" ht="15" customHeight="1" x14ac:dyDescent="0.25">
      <c r="A41" s="26"/>
      <c r="B41" s="31" t="s">
        <v>10</v>
      </c>
      <c r="C41" s="13" t="s">
        <v>46</v>
      </c>
      <c r="D41" s="14">
        <v>6212</v>
      </c>
      <c r="E41" s="14">
        <v>323</v>
      </c>
      <c r="F41" s="14">
        <v>59</v>
      </c>
      <c r="G41" s="14">
        <v>6376</v>
      </c>
    </row>
    <row r="42" spans="1:7" ht="15" customHeight="1" x14ac:dyDescent="0.25">
      <c r="A42" s="26"/>
      <c r="B42" s="33"/>
      <c r="C42" s="13" t="s">
        <v>47</v>
      </c>
      <c r="D42" s="14">
        <v>11863</v>
      </c>
      <c r="E42" s="14">
        <v>332</v>
      </c>
      <c r="F42" s="14">
        <v>111</v>
      </c>
      <c r="G42" s="14">
        <v>12035</v>
      </c>
    </row>
    <row r="43" spans="1:7" ht="18" customHeight="1" x14ac:dyDescent="0.25">
      <c r="A43" s="26"/>
      <c r="B43" s="30" t="s">
        <v>138</v>
      </c>
      <c r="C43" s="30"/>
      <c r="D43" s="6">
        <f>SUM(D41:D42)</f>
        <v>18075</v>
      </c>
      <c r="E43" s="6">
        <f>SUM(E41:E42)</f>
        <v>655</v>
      </c>
      <c r="F43" s="6">
        <f>SUM(F41:F42)</f>
        <v>170</v>
      </c>
      <c r="G43" s="6">
        <f>SUM(G41:G42)</f>
        <v>18411</v>
      </c>
    </row>
    <row r="44" spans="1:7" ht="15" customHeight="1" x14ac:dyDescent="0.25">
      <c r="A44" s="26"/>
      <c r="B44" s="31" t="s">
        <v>15</v>
      </c>
      <c r="C44" s="13" t="s">
        <v>48</v>
      </c>
      <c r="D44" s="14">
        <v>15388</v>
      </c>
      <c r="E44" s="14">
        <v>778</v>
      </c>
      <c r="F44" s="14">
        <v>167</v>
      </c>
      <c r="G44" s="14">
        <v>15761</v>
      </c>
    </row>
    <row r="45" spans="1:7" ht="15" customHeight="1" x14ac:dyDescent="0.25">
      <c r="A45" s="26"/>
      <c r="B45" s="33"/>
      <c r="C45" s="13" t="s">
        <v>105</v>
      </c>
      <c r="D45" s="14">
        <v>7933</v>
      </c>
      <c r="E45" s="14">
        <v>405</v>
      </c>
      <c r="F45" s="14">
        <v>82</v>
      </c>
      <c r="G45" s="14">
        <v>8122</v>
      </c>
    </row>
    <row r="46" spans="1:7" ht="18" customHeight="1" x14ac:dyDescent="0.25">
      <c r="A46" s="26"/>
      <c r="B46" s="30" t="s">
        <v>138</v>
      </c>
      <c r="C46" s="30"/>
      <c r="D46" s="6">
        <f>SUM(D44:D45)</f>
        <v>23321</v>
      </c>
      <c r="E46" s="6">
        <f>SUM(E44:E45)</f>
        <v>1183</v>
      </c>
      <c r="F46" s="6">
        <f>SUM(F44:F45)</f>
        <v>249</v>
      </c>
      <c r="G46" s="6">
        <f>SUM(G44:G45)</f>
        <v>23883</v>
      </c>
    </row>
    <row r="47" spans="1:7" ht="15" customHeight="1" x14ac:dyDescent="0.25">
      <c r="A47" s="26"/>
      <c r="B47" s="31" t="s">
        <v>18</v>
      </c>
      <c r="C47" s="13" t="s">
        <v>106</v>
      </c>
      <c r="D47" s="14">
        <v>5835</v>
      </c>
      <c r="E47" s="14">
        <v>646</v>
      </c>
      <c r="F47" s="14">
        <v>40</v>
      </c>
      <c r="G47" s="14">
        <v>6062</v>
      </c>
    </row>
    <row r="48" spans="1:7" ht="15" customHeight="1" x14ac:dyDescent="0.25">
      <c r="A48" s="26"/>
      <c r="B48" s="32"/>
      <c r="C48" s="13" t="s">
        <v>49</v>
      </c>
      <c r="D48" s="14">
        <v>9456</v>
      </c>
      <c r="E48" s="14">
        <v>187</v>
      </c>
      <c r="F48" s="14">
        <v>62</v>
      </c>
      <c r="G48" s="14">
        <v>9569</v>
      </c>
    </row>
    <row r="49" spans="1:7" ht="15" customHeight="1" x14ac:dyDescent="0.25">
      <c r="A49" s="26"/>
      <c r="B49" s="32"/>
      <c r="C49" s="13" t="s">
        <v>50</v>
      </c>
      <c r="D49" s="14">
        <v>3985</v>
      </c>
      <c r="E49" s="14">
        <v>69</v>
      </c>
      <c r="F49" s="14">
        <v>26</v>
      </c>
      <c r="G49" s="14">
        <v>4037</v>
      </c>
    </row>
    <row r="50" spans="1:7" ht="15" customHeight="1" x14ac:dyDescent="0.25">
      <c r="A50" s="26"/>
      <c r="B50" s="33"/>
      <c r="C50" s="13" t="s">
        <v>107</v>
      </c>
      <c r="D50" s="14">
        <v>3429</v>
      </c>
      <c r="E50" s="14">
        <v>344</v>
      </c>
      <c r="F50" s="14">
        <v>27</v>
      </c>
      <c r="G50" s="14">
        <v>3593</v>
      </c>
    </row>
    <row r="51" spans="1:7" ht="18" customHeight="1" x14ac:dyDescent="0.25">
      <c r="A51" s="26"/>
      <c r="B51" s="30" t="s">
        <v>138</v>
      </c>
      <c r="C51" s="30"/>
      <c r="D51" s="6">
        <f>SUM(D47:D50)</f>
        <v>22705</v>
      </c>
      <c r="E51" s="6">
        <f>SUM(E47:E50)</f>
        <v>1246</v>
      </c>
      <c r="F51" s="6">
        <f>SUM(F47:F50)</f>
        <v>155</v>
      </c>
      <c r="G51" s="6">
        <f>SUM(G47:G50)</f>
        <v>23261</v>
      </c>
    </row>
    <row r="52" spans="1:7" ht="15" customHeight="1" x14ac:dyDescent="0.25">
      <c r="A52" s="26"/>
      <c r="B52" s="31" t="s">
        <v>114</v>
      </c>
      <c r="C52" s="13" t="s">
        <v>51</v>
      </c>
      <c r="D52" s="14">
        <v>11908</v>
      </c>
      <c r="E52" s="14">
        <v>51</v>
      </c>
      <c r="F52" s="14">
        <v>68</v>
      </c>
      <c r="G52" s="14">
        <v>11962</v>
      </c>
    </row>
    <row r="53" spans="1:7" ht="15" customHeight="1" x14ac:dyDescent="0.25">
      <c r="A53" s="26"/>
      <c r="B53" s="32"/>
      <c r="C53" s="13" t="s">
        <v>108</v>
      </c>
      <c r="D53" s="14">
        <v>10169</v>
      </c>
      <c r="E53" s="14">
        <v>256</v>
      </c>
      <c r="F53" s="14">
        <v>46</v>
      </c>
      <c r="G53" s="14">
        <v>10265</v>
      </c>
    </row>
    <row r="54" spans="1:7" ht="15" customHeight="1" x14ac:dyDescent="0.25">
      <c r="A54" s="26"/>
      <c r="B54" s="33"/>
      <c r="C54" s="13" t="s">
        <v>109</v>
      </c>
      <c r="D54" s="14">
        <v>8326</v>
      </c>
      <c r="E54" s="14">
        <v>203</v>
      </c>
      <c r="F54" s="14">
        <v>31</v>
      </c>
      <c r="G54" s="14">
        <v>8433</v>
      </c>
    </row>
    <row r="55" spans="1:7" ht="18" customHeight="1" x14ac:dyDescent="0.25">
      <c r="A55" s="26"/>
      <c r="B55" s="30" t="s">
        <v>138</v>
      </c>
      <c r="C55" s="30"/>
      <c r="D55" s="6">
        <f>SUM(D52:D54)</f>
        <v>30403</v>
      </c>
      <c r="E55" s="6">
        <f>SUM(E52:E54)</f>
        <v>510</v>
      </c>
      <c r="F55" s="6">
        <f>SUM(F52:F54)</f>
        <v>145</v>
      </c>
      <c r="G55" s="6">
        <f>SUM(G52:G54)</f>
        <v>30660</v>
      </c>
    </row>
    <row r="56" spans="1:7" ht="15" customHeight="1" x14ac:dyDescent="0.25">
      <c r="A56" s="26"/>
      <c r="B56" s="31" t="s">
        <v>113</v>
      </c>
      <c r="C56" s="13" t="s">
        <v>110</v>
      </c>
      <c r="D56" s="14">
        <v>8605</v>
      </c>
      <c r="E56" s="14">
        <v>480</v>
      </c>
      <c r="F56" s="14">
        <v>36</v>
      </c>
      <c r="G56" s="14">
        <v>8819</v>
      </c>
    </row>
    <row r="57" spans="1:7" ht="15" customHeight="1" x14ac:dyDescent="0.25">
      <c r="A57" s="26"/>
      <c r="B57" s="32"/>
      <c r="C57" s="13" t="s">
        <v>111</v>
      </c>
      <c r="D57" s="14">
        <v>6210</v>
      </c>
      <c r="E57" s="14">
        <v>287</v>
      </c>
      <c r="F57" s="14">
        <v>37</v>
      </c>
      <c r="G57" s="14">
        <v>6312</v>
      </c>
    </row>
    <row r="58" spans="1:7" ht="15" customHeight="1" x14ac:dyDescent="0.25">
      <c r="A58" s="26"/>
      <c r="B58" s="33"/>
      <c r="C58" s="13" t="s">
        <v>112</v>
      </c>
      <c r="D58" s="14">
        <v>6559</v>
      </c>
      <c r="E58" s="14">
        <v>362</v>
      </c>
      <c r="F58" s="14">
        <v>30</v>
      </c>
      <c r="G58" s="14">
        <v>6729</v>
      </c>
    </row>
    <row r="59" spans="1:7" ht="18" customHeight="1" x14ac:dyDescent="0.25">
      <c r="A59" s="26"/>
      <c r="B59" s="30" t="s">
        <v>138</v>
      </c>
      <c r="C59" s="30"/>
      <c r="D59" s="6">
        <f>SUM(D56:D58)</f>
        <v>21374</v>
      </c>
      <c r="E59" s="6">
        <f>SUM(E56:E58)</f>
        <v>1129</v>
      </c>
      <c r="F59" s="6">
        <f>SUM(F56:F58)</f>
        <v>103</v>
      </c>
      <c r="G59" s="6">
        <f>SUM(G56:G58)</f>
        <v>21860</v>
      </c>
    </row>
    <row r="60" spans="1:7" ht="18" customHeight="1" thickBot="1" x14ac:dyDescent="0.3">
      <c r="A60" s="27"/>
      <c r="B60" s="34" t="s">
        <v>32</v>
      </c>
      <c r="C60" s="36"/>
      <c r="D60" s="7">
        <f>SUM(D37,D40,D43,D46,D51,D55,D59)</f>
        <v>139568</v>
      </c>
      <c r="E60" s="7">
        <f>SUM(E37,E40,E43,E46,E51,E55,E59)</f>
        <v>6919</v>
      </c>
      <c r="F60" s="7">
        <f>SUM(F37,F40,F43,F46,F51,F55,F59)</f>
        <v>1035</v>
      </c>
      <c r="G60" s="7">
        <f>SUM(G37,G40,G43,G46,G51,G55,G59)</f>
        <v>142697</v>
      </c>
    </row>
    <row r="61" spans="1:7" ht="15" customHeight="1" x14ac:dyDescent="0.25">
      <c r="A61" s="25" t="s">
        <v>13</v>
      </c>
      <c r="B61" s="28" t="s">
        <v>115</v>
      </c>
      <c r="C61" s="11" t="s">
        <v>52</v>
      </c>
      <c r="D61" s="12">
        <v>4313</v>
      </c>
      <c r="E61" s="12">
        <v>100</v>
      </c>
      <c r="F61" s="12">
        <v>24</v>
      </c>
      <c r="G61" s="12">
        <v>4365</v>
      </c>
    </row>
    <row r="62" spans="1:7" ht="15" customHeight="1" x14ac:dyDescent="0.25">
      <c r="A62" s="26"/>
      <c r="B62" s="29"/>
      <c r="C62" s="15" t="s">
        <v>53</v>
      </c>
      <c r="D62" s="16">
        <v>8448</v>
      </c>
      <c r="E62" s="16">
        <v>118</v>
      </c>
      <c r="F62" s="16">
        <v>31</v>
      </c>
      <c r="G62" s="16">
        <v>8517</v>
      </c>
    </row>
    <row r="63" spans="1:7" ht="18" customHeight="1" x14ac:dyDescent="0.25">
      <c r="A63" s="26"/>
      <c r="B63" s="30" t="s">
        <v>138</v>
      </c>
      <c r="C63" s="30"/>
      <c r="D63" s="6">
        <f>SUM(D61:D62)</f>
        <v>12761</v>
      </c>
      <c r="E63" s="6">
        <f>SUM(E61:E62)</f>
        <v>218</v>
      </c>
      <c r="F63" s="6">
        <f>SUM(F61:F62)</f>
        <v>55</v>
      </c>
      <c r="G63" s="6">
        <f>SUM(G61:G62)</f>
        <v>12882</v>
      </c>
    </row>
    <row r="64" spans="1:7" ht="15" customHeight="1" x14ac:dyDescent="0.25">
      <c r="A64" s="26"/>
      <c r="B64" s="31" t="s">
        <v>116</v>
      </c>
      <c r="C64" s="13" t="s">
        <v>54</v>
      </c>
      <c r="D64" s="14">
        <v>1515</v>
      </c>
      <c r="E64" s="14">
        <v>18</v>
      </c>
      <c r="F64" s="14">
        <v>22</v>
      </c>
      <c r="G64" s="14">
        <v>1529</v>
      </c>
    </row>
    <row r="65" spans="1:7" ht="15" customHeight="1" x14ac:dyDescent="0.25">
      <c r="A65" s="26"/>
      <c r="B65" s="32"/>
      <c r="C65" s="13" t="s">
        <v>55</v>
      </c>
      <c r="D65" s="14">
        <v>1183</v>
      </c>
      <c r="E65" s="14">
        <v>12</v>
      </c>
      <c r="F65" s="14">
        <v>23</v>
      </c>
      <c r="G65" s="14">
        <v>1199</v>
      </c>
    </row>
    <row r="66" spans="1:7" ht="15" customHeight="1" x14ac:dyDescent="0.25">
      <c r="A66" s="26"/>
      <c r="B66" s="33"/>
      <c r="C66" s="13" t="s">
        <v>56</v>
      </c>
      <c r="D66" s="14">
        <v>925</v>
      </c>
      <c r="E66" s="14">
        <v>11</v>
      </c>
      <c r="F66" s="14">
        <v>17</v>
      </c>
      <c r="G66" s="14">
        <v>942</v>
      </c>
    </row>
    <row r="67" spans="1:7" ht="18" customHeight="1" x14ac:dyDescent="0.25">
      <c r="A67" s="26"/>
      <c r="B67" s="30" t="s">
        <v>138</v>
      </c>
      <c r="C67" s="30"/>
      <c r="D67" s="6">
        <f>SUM(D64:D66)</f>
        <v>3623</v>
      </c>
      <c r="E67" s="6">
        <f>SUM(E64:E66)</f>
        <v>41</v>
      </c>
      <c r="F67" s="6">
        <f>SUM(F64:F66)</f>
        <v>62</v>
      </c>
      <c r="G67" s="6">
        <f>SUM(G64:G66)</f>
        <v>3670</v>
      </c>
    </row>
    <row r="68" spans="1:7" ht="15" customHeight="1" x14ac:dyDescent="0.25">
      <c r="A68" s="26"/>
      <c r="B68" s="31" t="s">
        <v>117</v>
      </c>
      <c r="C68" s="13" t="s">
        <v>119</v>
      </c>
      <c r="D68" s="14">
        <v>1658</v>
      </c>
      <c r="E68" s="14">
        <v>15</v>
      </c>
      <c r="F68" s="14">
        <v>28</v>
      </c>
      <c r="G68" s="14">
        <v>1675</v>
      </c>
    </row>
    <row r="69" spans="1:7" ht="15" customHeight="1" x14ac:dyDescent="0.25">
      <c r="A69" s="26"/>
      <c r="B69" s="32"/>
      <c r="C69" s="13" t="s">
        <v>120</v>
      </c>
      <c r="D69" s="14">
        <v>5712</v>
      </c>
      <c r="E69" s="14">
        <v>55</v>
      </c>
      <c r="F69" s="14">
        <v>75</v>
      </c>
      <c r="G69" s="14">
        <v>5753</v>
      </c>
    </row>
    <row r="70" spans="1:7" ht="15" customHeight="1" x14ac:dyDescent="0.25">
      <c r="A70" s="26"/>
      <c r="B70" s="33"/>
      <c r="C70" s="13" t="s">
        <v>118</v>
      </c>
      <c r="D70" s="14">
        <v>4196</v>
      </c>
      <c r="E70" s="14">
        <v>97</v>
      </c>
      <c r="F70" s="14">
        <v>88</v>
      </c>
      <c r="G70" s="14">
        <v>4284</v>
      </c>
    </row>
    <row r="71" spans="1:7" ht="18" customHeight="1" x14ac:dyDescent="0.25">
      <c r="A71" s="26"/>
      <c r="B71" s="30" t="s">
        <v>138</v>
      </c>
      <c r="C71" s="30"/>
      <c r="D71" s="6">
        <f>SUM(D68:D70)</f>
        <v>11566</v>
      </c>
      <c r="E71" s="6">
        <f>SUM(E68:E70)</f>
        <v>167</v>
      </c>
      <c r="F71" s="6">
        <f>SUM(F68:F70)</f>
        <v>191</v>
      </c>
      <c r="G71" s="6">
        <f>SUM(G68:G70)</f>
        <v>11712</v>
      </c>
    </row>
    <row r="72" spans="1:7" ht="18" customHeight="1" thickBot="1" x14ac:dyDescent="0.3">
      <c r="A72" s="27"/>
      <c r="B72" s="34" t="s">
        <v>32</v>
      </c>
      <c r="C72" s="36"/>
      <c r="D72" s="7">
        <f>SUM(D63,D67,D71)</f>
        <v>27950</v>
      </c>
      <c r="E72" s="7">
        <f>SUM(E63,E67,E71)</f>
        <v>426</v>
      </c>
      <c r="F72" s="7">
        <f>SUM(F63,F67,F71)</f>
        <v>308</v>
      </c>
      <c r="G72" s="7">
        <f>SUM(G63,G67,G71)</f>
        <v>28264</v>
      </c>
    </row>
    <row r="73" spans="1:7" ht="15" customHeight="1" x14ac:dyDescent="0.25">
      <c r="A73" s="25" t="s">
        <v>5</v>
      </c>
      <c r="B73" s="28" t="s">
        <v>121</v>
      </c>
      <c r="C73" s="11" t="s">
        <v>57</v>
      </c>
      <c r="D73" s="12">
        <v>4813</v>
      </c>
      <c r="E73" s="12">
        <v>53</v>
      </c>
      <c r="F73" s="12">
        <v>35</v>
      </c>
      <c r="G73" s="12">
        <v>4846</v>
      </c>
    </row>
    <row r="74" spans="1:7" ht="15" customHeight="1" x14ac:dyDescent="0.25">
      <c r="A74" s="26"/>
      <c r="B74" s="29"/>
      <c r="C74" s="13" t="s">
        <v>58</v>
      </c>
      <c r="D74" s="14">
        <v>2343</v>
      </c>
      <c r="E74" s="14">
        <v>107</v>
      </c>
      <c r="F74" s="14">
        <v>32</v>
      </c>
      <c r="G74" s="14">
        <v>2397</v>
      </c>
    </row>
    <row r="75" spans="1:7" ht="15" customHeight="1" x14ac:dyDescent="0.25">
      <c r="A75" s="26"/>
      <c r="B75" s="29"/>
      <c r="C75" s="15" t="s">
        <v>59</v>
      </c>
      <c r="D75" s="16">
        <v>2310</v>
      </c>
      <c r="E75" s="16">
        <v>129</v>
      </c>
      <c r="F75" s="16">
        <v>17</v>
      </c>
      <c r="G75" s="16">
        <v>2369</v>
      </c>
    </row>
    <row r="76" spans="1:7" ht="18" customHeight="1" x14ac:dyDescent="0.25">
      <c r="A76" s="26"/>
      <c r="B76" s="30" t="s">
        <v>138</v>
      </c>
      <c r="C76" s="30"/>
      <c r="D76" s="6">
        <f>SUM(D73:D75)</f>
        <v>9466</v>
      </c>
      <c r="E76" s="6">
        <f>SUM(E73:E75)</f>
        <v>289</v>
      </c>
      <c r="F76" s="6">
        <f>SUM(F73:F75)</f>
        <v>84</v>
      </c>
      <c r="G76" s="6">
        <f>SUM(G73:G75)</f>
        <v>9612</v>
      </c>
    </row>
    <row r="77" spans="1:7" ht="15" customHeight="1" x14ac:dyDescent="0.25">
      <c r="A77" s="26"/>
      <c r="B77" s="31" t="s">
        <v>94</v>
      </c>
      <c r="C77" s="13" t="s">
        <v>60</v>
      </c>
      <c r="D77" s="14">
        <v>15597</v>
      </c>
      <c r="E77" s="14">
        <v>240</v>
      </c>
      <c r="F77" s="14">
        <v>99</v>
      </c>
      <c r="G77" s="14">
        <v>15726</v>
      </c>
    </row>
    <row r="78" spans="1:7" ht="15" customHeight="1" x14ac:dyDescent="0.25">
      <c r="A78" s="26"/>
      <c r="B78" s="33"/>
      <c r="C78" s="13" t="s">
        <v>61</v>
      </c>
      <c r="D78" s="14">
        <v>3605</v>
      </c>
      <c r="E78" s="14">
        <v>214</v>
      </c>
      <c r="F78" s="14">
        <v>24</v>
      </c>
      <c r="G78" s="14">
        <v>3689</v>
      </c>
    </row>
    <row r="79" spans="1:7" ht="18" customHeight="1" x14ac:dyDescent="0.25">
      <c r="A79" s="26"/>
      <c r="B79" s="30" t="s">
        <v>138</v>
      </c>
      <c r="C79" s="30"/>
      <c r="D79" s="6">
        <f>SUM(D77:D78)</f>
        <v>19202</v>
      </c>
      <c r="E79" s="6">
        <f>SUM(E77:E78)</f>
        <v>454</v>
      </c>
      <c r="F79" s="6">
        <f>SUM(F77:F78)</f>
        <v>123</v>
      </c>
      <c r="G79" s="6">
        <f>SUM(G77:G78)</f>
        <v>19415</v>
      </c>
    </row>
    <row r="80" spans="1:7" ht="15" customHeight="1" x14ac:dyDescent="0.25">
      <c r="A80" s="26"/>
      <c r="B80" s="31" t="s">
        <v>143</v>
      </c>
      <c r="C80" s="13" t="s">
        <v>62</v>
      </c>
      <c r="D80" s="14">
        <v>4915</v>
      </c>
      <c r="E80" s="14">
        <v>530</v>
      </c>
      <c r="F80" s="14">
        <v>47</v>
      </c>
      <c r="G80" s="14">
        <v>5143</v>
      </c>
    </row>
    <row r="81" spans="1:7" ht="15" customHeight="1" x14ac:dyDescent="0.25">
      <c r="A81" s="26"/>
      <c r="B81" s="33"/>
      <c r="C81" s="13" t="s">
        <v>63</v>
      </c>
      <c r="D81" s="14">
        <v>6041</v>
      </c>
      <c r="E81" s="14">
        <v>1029</v>
      </c>
      <c r="F81" s="14">
        <v>37</v>
      </c>
      <c r="G81" s="14">
        <v>6514</v>
      </c>
    </row>
    <row r="82" spans="1:7" ht="18" customHeight="1" x14ac:dyDescent="0.25">
      <c r="A82" s="26"/>
      <c r="B82" s="30" t="s">
        <v>138</v>
      </c>
      <c r="C82" s="30"/>
      <c r="D82" s="6">
        <f>SUM(D80:D81)</f>
        <v>10956</v>
      </c>
      <c r="E82" s="6">
        <f>SUM(E80:E81)</f>
        <v>1559</v>
      </c>
      <c r="F82" s="6">
        <f>SUM(F80:F81)</f>
        <v>84</v>
      </c>
      <c r="G82" s="6">
        <f>SUM(G80:G81)</f>
        <v>11657</v>
      </c>
    </row>
    <row r="83" spans="1:7" ht="15" customHeight="1" x14ac:dyDescent="0.25">
      <c r="A83" s="26"/>
      <c r="B83" s="31" t="s">
        <v>142</v>
      </c>
      <c r="C83" s="13" t="s">
        <v>64</v>
      </c>
      <c r="D83" s="14">
        <v>11433</v>
      </c>
      <c r="E83" s="14">
        <v>82</v>
      </c>
      <c r="F83" s="14">
        <v>82</v>
      </c>
      <c r="G83" s="14">
        <v>11489</v>
      </c>
    </row>
    <row r="84" spans="1:7" ht="15" customHeight="1" x14ac:dyDescent="0.25">
      <c r="A84" s="26"/>
      <c r="B84" s="32"/>
      <c r="C84" s="13" t="s">
        <v>65</v>
      </c>
      <c r="D84" s="14">
        <v>4537</v>
      </c>
      <c r="E84" s="14">
        <v>21</v>
      </c>
      <c r="F84" s="14">
        <v>53</v>
      </c>
      <c r="G84" s="14">
        <v>4563</v>
      </c>
    </row>
    <row r="85" spans="1:7" ht="15" customHeight="1" x14ac:dyDescent="0.25">
      <c r="A85" s="26"/>
      <c r="B85" s="33"/>
      <c r="C85" s="13" t="s">
        <v>122</v>
      </c>
      <c r="D85" s="14">
        <v>1707</v>
      </c>
      <c r="E85" s="14">
        <v>12</v>
      </c>
      <c r="F85" s="14">
        <v>16</v>
      </c>
      <c r="G85" s="14">
        <v>1718</v>
      </c>
    </row>
    <row r="86" spans="1:7" ht="18" customHeight="1" x14ac:dyDescent="0.25">
      <c r="A86" s="26"/>
      <c r="B86" s="30" t="s">
        <v>138</v>
      </c>
      <c r="C86" s="30"/>
      <c r="D86" s="6">
        <f>SUM(D83:D85)</f>
        <v>17677</v>
      </c>
      <c r="E86" s="6">
        <f>SUM(E83:E85)</f>
        <v>115</v>
      </c>
      <c r="F86" s="6">
        <f>SUM(F83:F85)</f>
        <v>151</v>
      </c>
      <c r="G86" s="6">
        <f>SUM(G83:G85)</f>
        <v>17770</v>
      </c>
    </row>
    <row r="87" spans="1:7" ht="18" customHeight="1" thickBot="1" x14ac:dyDescent="0.3">
      <c r="A87" s="27"/>
      <c r="B87" s="34" t="s">
        <v>32</v>
      </c>
      <c r="C87" s="36"/>
      <c r="D87" s="7">
        <f>SUM(D76,D79,D82,D86)</f>
        <v>57301</v>
      </c>
      <c r="E87" s="7">
        <f>SUM(E76,E79,E82,E86)</f>
        <v>2417</v>
      </c>
      <c r="F87" s="7">
        <f>SUM(F76,F79,F82,F86)</f>
        <v>442</v>
      </c>
      <c r="G87" s="7">
        <f>SUM(G76,G79,G82,G86)</f>
        <v>58454</v>
      </c>
    </row>
    <row r="88" spans="1:7" ht="15" customHeight="1" x14ac:dyDescent="0.25">
      <c r="A88" s="25" t="s">
        <v>4</v>
      </c>
      <c r="B88" s="28" t="s">
        <v>66</v>
      </c>
      <c r="C88" s="11" t="s">
        <v>67</v>
      </c>
      <c r="D88" s="12">
        <v>403</v>
      </c>
      <c r="E88" s="12">
        <v>4</v>
      </c>
      <c r="F88" s="12">
        <v>17</v>
      </c>
      <c r="G88" s="12">
        <v>409</v>
      </c>
    </row>
    <row r="89" spans="1:7" ht="15" customHeight="1" x14ac:dyDescent="0.25">
      <c r="A89" s="26"/>
      <c r="B89" s="29"/>
      <c r="C89" s="13" t="s">
        <v>68</v>
      </c>
      <c r="D89" s="14">
        <v>1240</v>
      </c>
      <c r="E89" s="14">
        <v>12</v>
      </c>
      <c r="F89" s="14">
        <v>8</v>
      </c>
      <c r="G89" s="14">
        <v>1250</v>
      </c>
    </row>
    <row r="90" spans="1:7" ht="15" customHeight="1" x14ac:dyDescent="0.25">
      <c r="A90" s="26"/>
      <c r="B90" s="29"/>
      <c r="C90" s="13" t="s">
        <v>69</v>
      </c>
      <c r="D90" s="14">
        <v>3264</v>
      </c>
      <c r="E90" s="14">
        <v>30</v>
      </c>
      <c r="F90" s="14">
        <v>57</v>
      </c>
      <c r="G90" s="14">
        <v>3304</v>
      </c>
    </row>
    <row r="91" spans="1:7" ht="15" customHeight="1" x14ac:dyDescent="0.25">
      <c r="A91" s="26"/>
      <c r="B91" s="29"/>
      <c r="C91" s="13" t="s">
        <v>70</v>
      </c>
      <c r="D91" s="14">
        <v>3450</v>
      </c>
      <c r="E91" s="14">
        <v>28</v>
      </c>
      <c r="F91" s="14">
        <v>37</v>
      </c>
      <c r="G91" s="14">
        <v>3485</v>
      </c>
    </row>
    <row r="92" spans="1:7" ht="15" customHeight="1" x14ac:dyDescent="0.25">
      <c r="A92" s="26"/>
      <c r="B92" s="29"/>
      <c r="C92" s="15" t="s">
        <v>123</v>
      </c>
      <c r="D92" s="16">
        <v>3297</v>
      </c>
      <c r="E92" s="16">
        <v>45</v>
      </c>
      <c r="F92" s="16">
        <v>42</v>
      </c>
      <c r="G92" s="16">
        <v>3327</v>
      </c>
    </row>
    <row r="93" spans="1:7" ht="18" customHeight="1" x14ac:dyDescent="0.25">
      <c r="A93" s="26"/>
      <c r="B93" s="30" t="s">
        <v>138</v>
      </c>
      <c r="C93" s="30"/>
      <c r="D93" s="6">
        <f>SUM(D88:D92)</f>
        <v>11654</v>
      </c>
      <c r="E93" s="6">
        <f>SUM(E88:E92)</f>
        <v>119</v>
      </c>
      <c r="F93" s="6">
        <f>SUM(F88:F92)</f>
        <v>161</v>
      </c>
      <c r="G93" s="6">
        <f>SUM(G88:G92)</f>
        <v>11775</v>
      </c>
    </row>
    <row r="94" spans="1:7" ht="15" customHeight="1" x14ac:dyDescent="0.25">
      <c r="A94" s="26"/>
      <c r="B94" s="31" t="s">
        <v>3</v>
      </c>
      <c r="C94" s="13" t="s">
        <v>71</v>
      </c>
      <c r="D94" s="14">
        <v>112</v>
      </c>
      <c r="E94" s="14">
        <v>3</v>
      </c>
      <c r="F94" s="14">
        <v>4</v>
      </c>
      <c r="G94" s="14">
        <v>117</v>
      </c>
    </row>
    <row r="95" spans="1:7" ht="15" customHeight="1" x14ac:dyDescent="0.25">
      <c r="A95" s="26"/>
      <c r="B95" s="32"/>
      <c r="C95" s="13" t="s">
        <v>72</v>
      </c>
      <c r="D95" s="14">
        <v>373</v>
      </c>
      <c r="E95" s="14">
        <v>5</v>
      </c>
      <c r="F95" s="14">
        <v>10</v>
      </c>
      <c r="G95" s="14">
        <v>379</v>
      </c>
    </row>
    <row r="96" spans="1:7" ht="15" customHeight="1" x14ac:dyDescent="0.25">
      <c r="A96" s="26"/>
      <c r="B96" s="32"/>
      <c r="C96" s="13" t="s">
        <v>73</v>
      </c>
      <c r="D96" s="14">
        <v>1330</v>
      </c>
      <c r="E96" s="14">
        <v>6</v>
      </c>
      <c r="F96" s="14">
        <v>13</v>
      </c>
      <c r="G96" s="14">
        <v>1342</v>
      </c>
    </row>
    <row r="97" spans="1:7" ht="15" customHeight="1" x14ac:dyDescent="0.25">
      <c r="A97" s="26"/>
      <c r="B97" s="32"/>
      <c r="C97" s="13" t="s">
        <v>74</v>
      </c>
      <c r="D97" s="14">
        <v>1358</v>
      </c>
      <c r="E97" s="14">
        <v>6</v>
      </c>
      <c r="F97" s="14">
        <v>34</v>
      </c>
      <c r="G97" s="14">
        <v>1371</v>
      </c>
    </row>
    <row r="98" spans="1:7" ht="15" customHeight="1" x14ac:dyDescent="0.25">
      <c r="A98" s="26"/>
      <c r="B98" s="32"/>
      <c r="C98" s="13" t="s">
        <v>75</v>
      </c>
      <c r="D98" s="14">
        <v>200</v>
      </c>
      <c r="E98" s="14">
        <v>2</v>
      </c>
      <c r="F98" s="14">
        <v>3</v>
      </c>
      <c r="G98" s="14">
        <v>203</v>
      </c>
    </row>
    <row r="99" spans="1:7" ht="15" customHeight="1" x14ac:dyDescent="0.25">
      <c r="A99" s="26"/>
      <c r="B99" s="33"/>
      <c r="C99" s="13" t="s">
        <v>124</v>
      </c>
      <c r="D99" s="14">
        <v>423</v>
      </c>
      <c r="E99" s="14">
        <v>3</v>
      </c>
      <c r="F99" s="14">
        <v>7</v>
      </c>
      <c r="G99" s="14">
        <v>430</v>
      </c>
    </row>
    <row r="100" spans="1:7" ht="18" customHeight="1" x14ac:dyDescent="0.25">
      <c r="A100" s="26"/>
      <c r="B100" s="30" t="s">
        <v>138</v>
      </c>
      <c r="C100" s="30"/>
      <c r="D100" s="6">
        <f>SUM(D94:D99)</f>
        <v>3796</v>
      </c>
      <c r="E100" s="6">
        <f>SUM(E94:E99)</f>
        <v>25</v>
      </c>
      <c r="F100" s="6">
        <f>SUM(F94:F99)</f>
        <v>71</v>
      </c>
      <c r="G100" s="6">
        <f>SUM(G94:G99)</f>
        <v>3842</v>
      </c>
    </row>
    <row r="101" spans="1:7" ht="15" customHeight="1" x14ac:dyDescent="0.25">
      <c r="A101" s="26"/>
      <c r="B101" s="31" t="s">
        <v>8</v>
      </c>
      <c r="C101" s="13" t="s">
        <v>76</v>
      </c>
      <c r="D101" s="14">
        <v>66</v>
      </c>
      <c r="E101" s="14">
        <v>0</v>
      </c>
      <c r="F101" s="14">
        <v>3</v>
      </c>
      <c r="G101" s="14">
        <v>68</v>
      </c>
    </row>
    <row r="102" spans="1:7" ht="15" customHeight="1" x14ac:dyDescent="0.25">
      <c r="A102" s="26"/>
      <c r="B102" s="32"/>
      <c r="C102" s="13" t="s">
        <v>77</v>
      </c>
      <c r="D102" s="14">
        <v>342</v>
      </c>
      <c r="E102" s="14">
        <v>16</v>
      </c>
      <c r="F102" s="14">
        <v>11</v>
      </c>
      <c r="G102" s="14">
        <v>359</v>
      </c>
    </row>
    <row r="103" spans="1:7" ht="15" customHeight="1" x14ac:dyDescent="0.25">
      <c r="A103" s="26"/>
      <c r="B103" s="32"/>
      <c r="C103" s="13" t="s">
        <v>125</v>
      </c>
      <c r="D103" s="14">
        <v>85</v>
      </c>
      <c r="E103" s="14">
        <v>3</v>
      </c>
      <c r="F103" s="14">
        <v>2</v>
      </c>
      <c r="G103" s="14">
        <v>88</v>
      </c>
    </row>
    <row r="104" spans="1:7" ht="15" customHeight="1" x14ac:dyDescent="0.25">
      <c r="A104" s="26"/>
      <c r="B104" s="33"/>
      <c r="C104" s="13" t="s">
        <v>78</v>
      </c>
      <c r="D104" s="14">
        <v>718</v>
      </c>
      <c r="E104" s="14">
        <v>8</v>
      </c>
      <c r="F104" s="14">
        <v>20</v>
      </c>
      <c r="G104" s="14">
        <v>729</v>
      </c>
    </row>
    <row r="105" spans="1:7" ht="18" customHeight="1" x14ac:dyDescent="0.25">
      <c r="A105" s="26"/>
      <c r="B105" s="30" t="s">
        <v>138</v>
      </c>
      <c r="C105" s="30"/>
      <c r="D105" s="6">
        <f>SUM(D101:D104)</f>
        <v>1211</v>
      </c>
      <c r="E105" s="6">
        <f>SUM(E101:E104)</f>
        <v>27</v>
      </c>
      <c r="F105" s="6">
        <f>SUM(F101:F104)</f>
        <v>36</v>
      </c>
      <c r="G105" s="6">
        <f>SUM(G101:G104)</f>
        <v>1244</v>
      </c>
    </row>
    <row r="106" spans="1:7" ht="18" customHeight="1" thickBot="1" x14ac:dyDescent="0.3">
      <c r="A106" s="27"/>
      <c r="B106" s="34" t="s">
        <v>32</v>
      </c>
      <c r="C106" s="36"/>
      <c r="D106" s="7">
        <f>SUM(D105,D100,D93)</f>
        <v>16661</v>
      </c>
      <c r="E106" s="7">
        <f>SUM(E105,E100,E93)</f>
        <v>171</v>
      </c>
      <c r="F106" s="7">
        <f>SUM(F105,F100,F93)</f>
        <v>268</v>
      </c>
      <c r="G106" s="7">
        <f>SUM(G105,G100,G93)</f>
        <v>16861</v>
      </c>
    </row>
    <row r="107" spans="1:7" ht="15" customHeight="1" x14ac:dyDescent="0.25">
      <c r="A107" s="25" t="s">
        <v>12</v>
      </c>
      <c r="B107" s="28" t="s">
        <v>14</v>
      </c>
      <c r="C107" s="11" t="s">
        <v>79</v>
      </c>
      <c r="D107" s="12">
        <v>1889</v>
      </c>
      <c r="E107" s="12">
        <v>200</v>
      </c>
      <c r="F107" s="12">
        <v>17</v>
      </c>
      <c r="G107" s="12">
        <v>1984</v>
      </c>
    </row>
    <row r="108" spans="1:7" ht="15" customHeight="1" x14ac:dyDescent="0.25">
      <c r="A108" s="26"/>
      <c r="B108" s="29"/>
      <c r="C108" s="13" t="s">
        <v>80</v>
      </c>
      <c r="D108" s="14">
        <v>2032</v>
      </c>
      <c r="E108" s="14">
        <v>152</v>
      </c>
      <c r="F108" s="14">
        <v>27</v>
      </c>
      <c r="G108" s="14">
        <v>2113</v>
      </c>
    </row>
    <row r="109" spans="1:7" ht="15" customHeight="1" x14ac:dyDescent="0.25">
      <c r="A109" s="26"/>
      <c r="B109" s="29"/>
      <c r="C109" s="15" t="s">
        <v>81</v>
      </c>
      <c r="D109" s="16">
        <v>7836</v>
      </c>
      <c r="E109" s="16">
        <v>709</v>
      </c>
      <c r="F109" s="16">
        <v>66</v>
      </c>
      <c r="G109" s="16">
        <v>8200</v>
      </c>
    </row>
    <row r="110" spans="1:7" ht="18" customHeight="1" x14ac:dyDescent="0.25">
      <c r="A110" s="26"/>
      <c r="B110" s="30" t="s">
        <v>138</v>
      </c>
      <c r="C110" s="30"/>
      <c r="D110" s="6">
        <f>SUM(D107:D109)</f>
        <v>11757</v>
      </c>
      <c r="E110" s="6">
        <f>SUM(E107:E109)</f>
        <v>1061</v>
      </c>
      <c r="F110" s="6">
        <f>SUM(F107:F109)</f>
        <v>110</v>
      </c>
      <c r="G110" s="6">
        <f>SUM(G107:G109)</f>
        <v>12297</v>
      </c>
    </row>
    <row r="111" spans="1:7" ht="15" customHeight="1" x14ac:dyDescent="0.25">
      <c r="A111" s="26"/>
      <c r="B111" s="17" t="s">
        <v>11</v>
      </c>
      <c r="C111" s="13" t="s">
        <v>82</v>
      </c>
      <c r="D111" s="14">
        <v>7657</v>
      </c>
      <c r="E111" s="14">
        <v>201</v>
      </c>
      <c r="F111" s="14">
        <v>109</v>
      </c>
      <c r="G111" s="14">
        <v>7765</v>
      </c>
    </row>
    <row r="112" spans="1:7" ht="18" customHeight="1" x14ac:dyDescent="0.25">
      <c r="A112" s="26"/>
      <c r="B112" s="30" t="s">
        <v>138</v>
      </c>
      <c r="C112" s="30"/>
      <c r="D112" s="6">
        <f>D111</f>
        <v>7657</v>
      </c>
      <c r="E112" s="6">
        <f>E111</f>
        <v>201</v>
      </c>
      <c r="F112" s="6">
        <f>F111</f>
        <v>109</v>
      </c>
      <c r="G112" s="6">
        <f>G111</f>
        <v>7765</v>
      </c>
    </row>
    <row r="113" spans="1:7" ht="15" customHeight="1" x14ac:dyDescent="0.25">
      <c r="A113" s="26"/>
      <c r="B113" s="31" t="s">
        <v>127</v>
      </c>
      <c r="C113" s="13" t="s">
        <v>83</v>
      </c>
      <c r="D113" s="14">
        <v>74</v>
      </c>
      <c r="E113" s="14">
        <v>5</v>
      </c>
      <c r="F113" s="14">
        <v>6</v>
      </c>
      <c r="G113" s="14">
        <v>82</v>
      </c>
    </row>
    <row r="114" spans="1:7" ht="15" customHeight="1" x14ac:dyDescent="0.25">
      <c r="A114" s="26"/>
      <c r="B114" s="32"/>
      <c r="C114" s="13" t="s">
        <v>84</v>
      </c>
      <c r="D114" s="14">
        <v>731</v>
      </c>
      <c r="E114" s="14">
        <v>81</v>
      </c>
      <c r="F114" s="14">
        <v>27</v>
      </c>
      <c r="G114" s="14">
        <v>783</v>
      </c>
    </row>
    <row r="115" spans="1:7" ht="15" customHeight="1" x14ac:dyDescent="0.25">
      <c r="A115" s="26"/>
      <c r="B115" s="33"/>
      <c r="C115" s="13" t="s">
        <v>126</v>
      </c>
      <c r="D115" s="14">
        <v>787</v>
      </c>
      <c r="E115" s="14">
        <v>51</v>
      </c>
      <c r="F115" s="14">
        <v>15</v>
      </c>
      <c r="G115" s="14">
        <v>826</v>
      </c>
    </row>
    <row r="116" spans="1:7" ht="18" customHeight="1" x14ac:dyDescent="0.25">
      <c r="A116" s="26"/>
      <c r="B116" s="30" t="s">
        <v>138</v>
      </c>
      <c r="C116" s="30"/>
      <c r="D116" s="6">
        <f>SUM(D113:D115)</f>
        <v>1592</v>
      </c>
      <c r="E116" s="6">
        <f>SUM(E113:E115)</f>
        <v>137</v>
      </c>
      <c r="F116" s="6">
        <f>SUM(F113:F115)</f>
        <v>48</v>
      </c>
      <c r="G116" s="6">
        <f>SUM(G113:G115)</f>
        <v>1691</v>
      </c>
    </row>
    <row r="117" spans="1:7" ht="18" customHeight="1" thickBot="1" x14ac:dyDescent="0.3">
      <c r="A117" s="27"/>
      <c r="B117" s="34" t="s">
        <v>32</v>
      </c>
      <c r="C117" s="36"/>
      <c r="D117" s="7">
        <f>SUM(D110,D112,D116)</f>
        <v>21006</v>
      </c>
      <c r="E117" s="7">
        <f>SUM(E110,E112,E116)</f>
        <v>1399</v>
      </c>
      <c r="F117" s="7">
        <f>SUM(F110,F112,F116)</f>
        <v>267</v>
      </c>
      <c r="G117" s="7">
        <f>SUM(G110,G112,G116)</f>
        <v>21753</v>
      </c>
    </row>
    <row r="118" spans="1:7" ht="15" customHeight="1" x14ac:dyDescent="0.25">
      <c r="A118" s="25" t="s">
        <v>1</v>
      </c>
      <c r="B118" s="28" t="s">
        <v>7</v>
      </c>
      <c r="C118" s="11" t="s">
        <v>85</v>
      </c>
      <c r="D118" s="12">
        <v>9768</v>
      </c>
      <c r="E118" s="12">
        <v>37</v>
      </c>
      <c r="F118" s="12">
        <v>209</v>
      </c>
      <c r="G118" s="12">
        <v>9868</v>
      </c>
    </row>
    <row r="119" spans="1:7" ht="15" customHeight="1" x14ac:dyDescent="0.25">
      <c r="A119" s="26"/>
      <c r="B119" s="29"/>
      <c r="C119" s="13" t="s">
        <v>86</v>
      </c>
      <c r="D119" s="14">
        <v>14262</v>
      </c>
      <c r="E119" s="14">
        <v>89</v>
      </c>
      <c r="F119" s="14">
        <v>184</v>
      </c>
      <c r="G119" s="14">
        <v>14384</v>
      </c>
    </row>
    <row r="120" spans="1:7" ht="15" customHeight="1" x14ac:dyDescent="0.25">
      <c r="A120" s="26"/>
      <c r="B120" s="29"/>
      <c r="C120" s="15" t="s">
        <v>128</v>
      </c>
      <c r="D120" s="16">
        <v>4786</v>
      </c>
      <c r="E120" s="16">
        <v>48</v>
      </c>
      <c r="F120" s="16">
        <v>18</v>
      </c>
      <c r="G120" s="16">
        <v>4824</v>
      </c>
    </row>
    <row r="121" spans="1:7" ht="18" customHeight="1" x14ac:dyDescent="0.25">
      <c r="A121" s="26"/>
      <c r="B121" s="30" t="s">
        <v>138</v>
      </c>
      <c r="C121" s="30"/>
      <c r="D121" s="6">
        <f>SUM(D118:D120)</f>
        <v>28816</v>
      </c>
      <c r="E121" s="6">
        <f>SUM(E118:E120)</f>
        <v>174</v>
      </c>
      <c r="F121" s="6">
        <f>SUM(F118:F120)</f>
        <v>411</v>
      </c>
      <c r="G121" s="6">
        <f>SUM(G118:G120)</f>
        <v>29076</v>
      </c>
    </row>
    <row r="122" spans="1:7" ht="15" customHeight="1" x14ac:dyDescent="0.25">
      <c r="A122" s="26"/>
      <c r="B122" s="31" t="s">
        <v>16</v>
      </c>
      <c r="C122" s="13" t="s">
        <v>129</v>
      </c>
      <c r="D122" s="14">
        <v>7729</v>
      </c>
      <c r="E122" s="14">
        <v>243</v>
      </c>
      <c r="F122" s="14">
        <v>89</v>
      </c>
      <c r="G122" s="14">
        <v>7865</v>
      </c>
    </row>
    <row r="123" spans="1:7" ht="15" customHeight="1" x14ac:dyDescent="0.25">
      <c r="A123" s="26"/>
      <c r="B123" s="32"/>
      <c r="C123" s="13" t="s">
        <v>87</v>
      </c>
      <c r="D123" s="14">
        <v>26101</v>
      </c>
      <c r="E123" s="14">
        <v>1267</v>
      </c>
      <c r="F123" s="14">
        <v>231</v>
      </c>
      <c r="G123" s="14">
        <v>26725</v>
      </c>
    </row>
    <row r="124" spans="1:7" ht="15" customHeight="1" x14ac:dyDescent="0.25">
      <c r="A124" s="26"/>
      <c r="B124" s="33"/>
      <c r="C124" s="13" t="s">
        <v>88</v>
      </c>
      <c r="D124" s="14">
        <v>1037</v>
      </c>
      <c r="E124" s="14">
        <v>24</v>
      </c>
      <c r="F124" s="14">
        <v>8</v>
      </c>
      <c r="G124" s="14">
        <v>1044</v>
      </c>
    </row>
    <row r="125" spans="1:7" ht="18" customHeight="1" x14ac:dyDescent="0.25">
      <c r="A125" s="26"/>
      <c r="B125" s="30" t="s">
        <v>138</v>
      </c>
      <c r="C125" s="30"/>
      <c r="D125" s="6">
        <f>SUM(D122:D124)</f>
        <v>34867</v>
      </c>
      <c r="E125" s="6">
        <f>SUM(E122:E124)</f>
        <v>1534</v>
      </c>
      <c r="F125" s="6">
        <f>SUM(F122:F124)</f>
        <v>328</v>
      </c>
      <c r="G125" s="6">
        <f>SUM(G122:G124)</f>
        <v>35634</v>
      </c>
    </row>
    <row r="126" spans="1:7" ht="15" customHeight="1" x14ac:dyDescent="0.25">
      <c r="A126" s="26"/>
      <c r="B126" s="31" t="s">
        <v>131</v>
      </c>
      <c r="C126" s="13" t="s">
        <v>130</v>
      </c>
      <c r="D126" s="14">
        <v>16348</v>
      </c>
      <c r="E126" s="14">
        <v>377</v>
      </c>
      <c r="F126" s="14">
        <v>240</v>
      </c>
      <c r="G126" s="14">
        <v>16589</v>
      </c>
    </row>
    <row r="127" spans="1:7" ht="15" customHeight="1" x14ac:dyDescent="0.25">
      <c r="A127" s="26"/>
      <c r="B127" s="33"/>
      <c r="C127" s="13" t="s">
        <v>89</v>
      </c>
      <c r="D127" s="14">
        <v>10373</v>
      </c>
      <c r="E127" s="14">
        <v>201</v>
      </c>
      <c r="F127" s="14">
        <v>157</v>
      </c>
      <c r="G127" s="14">
        <v>10520</v>
      </c>
    </row>
    <row r="128" spans="1:7" ht="18" customHeight="1" x14ac:dyDescent="0.25">
      <c r="A128" s="26"/>
      <c r="B128" s="30" t="s">
        <v>138</v>
      </c>
      <c r="C128" s="30"/>
      <c r="D128" s="6">
        <f>SUM(D126:D127)</f>
        <v>26721</v>
      </c>
      <c r="E128" s="6">
        <f>SUM(E126:E127)</f>
        <v>578</v>
      </c>
      <c r="F128" s="6">
        <f>SUM(F126:F127)</f>
        <v>397</v>
      </c>
      <c r="G128" s="6">
        <f>SUM(G126:G127)</f>
        <v>27109</v>
      </c>
    </row>
    <row r="129" spans="1:7" ht="15" customHeight="1" x14ac:dyDescent="0.25">
      <c r="A129" s="26"/>
      <c r="B129" s="31" t="s">
        <v>0</v>
      </c>
      <c r="C129" s="13" t="s">
        <v>132</v>
      </c>
      <c r="D129" s="14">
        <v>20199</v>
      </c>
      <c r="E129" s="14">
        <v>137</v>
      </c>
      <c r="F129" s="14">
        <v>153</v>
      </c>
      <c r="G129" s="14">
        <v>20316</v>
      </c>
    </row>
    <row r="130" spans="1:7" ht="15" customHeight="1" x14ac:dyDescent="0.25">
      <c r="A130" s="26"/>
      <c r="B130" s="33"/>
      <c r="C130" s="13" t="s">
        <v>133</v>
      </c>
      <c r="D130" s="14">
        <v>15733</v>
      </c>
      <c r="E130" s="14">
        <v>109</v>
      </c>
      <c r="F130" s="14">
        <v>191</v>
      </c>
      <c r="G130" s="14">
        <v>15871</v>
      </c>
    </row>
    <row r="131" spans="1:7" ht="18" customHeight="1" x14ac:dyDescent="0.25">
      <c r="A131" s="26"/>
      <c r="B131" s="30" t="s">
        <v>138</v>
      </c>
      <c r="C131" s="30"/>
      <c r="D131" s="6">
        <f>SUM(D129:D130)</f>
        <v>35932</v>
      </c>
      <c r="E131" s="6">
        <f>SUM(E129:E130)</f>
        <v>246</v>
      </c>
      <c r="F131" s="6">
        <f>SUM(F129:F130)</f>
        <v>344</v>
      </c>
      <c r="G131" s="6">
        <f>SUM(G129:G130)</f>
        <v>36187</v>
      </c>
    </row>
    <row r="132" spans="1:7" ht="15" customHeight="1" x14ac:dyDescent="0.25">
      <c r="A132" s="26"/>
      <c r="B132" s="31" t="s">
        <v>22</v>
      </c>
      <c r="C132" s="13" t="s">
        <v>90</v>
      </c>
      <c r="D132" s="14">
        <v>1379</v>
      </c>
      <c r="E132" s="14">
        <v>45</v>
      </c>
      <c r="F132" s="14">
        <v>11</v>
      </c>
      <c r="G132" s="14">
        <v>1394</v>
      </c>
    </row>
    <row r="133" spans="1:7" ht="15" customHeight="1" x14ac:dyDescent="0.25">
      <c r="A133" s="26"/>
      <c r="B133" s="33"/>
      <c r="C133" s="13" t="s">
        <v>91</v>
      </c>
      <c r="D133" s="14">
        <v>10037</v>
      </c>
      <c r="E133" s="14">
        <v>848</v>
      </c>
      <c r="F133" s="14">
        <v>85</v>
      </c>
      <c r="G133" s="14">
        <v>10375</v>
      </c>
    </row>
    <row r="134" spans="1:7" ht="18" customHeight="1" x14ac:dyDescent="0.25">
      <c r="A134" s="26"/>
      <c r="B134" s="30" t="s">
        <v>138</v>
      </c>
      <c r="C134" s="30"/>
      <c r="D134" s="6">
        <f>SUM(D132:D133)</f>
        <v>11416</v>
      </c>
      <c r="E134" s="6">
        <f>SUM(E132:E133)</f>
        <v>893</v>
      </c>
      <c r="F134" s="6">
        <f>SUM(F132:F133)</f>
        <v>96</v>
      </c>
      <c r="G134" s="6">
        <f>SUM(G132:G133)</f>
        <v>11769</v>
      </c>
    </row>
    <row r="135" spans="1:7" ht="15" customHeight="1" x14ac:dyDescent="0.25">
      <c r="A135" s="26"/>
      <c r="B135" s="31" t="s">
        <v>21</v>
      </c>
      <c r="C135" s="13" t="s">
        <v>92</v>
      </c>
      <c r="D135" s="14">
        <v>717</v>
      </c>
      <c r="E135" s="14">
        <v>42</v>
      </c>
      <c r="F135" s="14">
        <v>13</v>
      </c>
      <c r="G135" s="14">
        <v>740</v>
      </c>
    </row>
    <row r="136" spans="1:7" ht="15" customHeight="1" x14ac:dyDescent="0.25">
      <c r="A136" s="26"/>
      <c r="B136" s="32"/>
      <c r="C136" s="13" t="s">
        <v>93</v>
      </c>
      <c r="D136" s="14">
        <v>1183</v>
      </c>
      <c r="E136" s="14">
        <v>76</v>
      </c>
      <c r="F136" s="14">
        <v>20</v>
      </c>
      <c r="G136" s="14">
        <v>1237</v>
      </c>
    </row>
    <row r="137" spans="1:7" ht="15" customHeight="1" x14ac:dyDescent="0.25">
      <c r="A137" s="26"/>
      <c r="B137" s="33"/>
      <c r="C137" s="13" t="s">
        <v>134</v>
      </c>
      <c r="D137" s="14">
        <v>1541</v>
      </c>
      <c r="E137" s="14">
        <v>30</v>
      </c>
      <c r="F137" s="14">
        <v>43</v>
      </c>
      <c r="G137" s="14">
        <v>1571</v>
      </c>
    </row>
    <row r="138" spans="1:7" ht="18" customHeight="1" x14ac:dyDescent="0.25">
      <c r="A138" s="26"/>
      <c r="B138" s="30" t="s">
        <v>138</v>
      </c>
      <c r="C138" s="30"/>
      <c r="D138" s="6">
        <f>SUM(D135:D137)</f>
        <v>3441</v>
      </c>
      <c r="E138" s="6">
        <f>SUM(E135:E137)</f>
        <v>148</v>
      </c>
      <c r="F138" s="6">
        <f>SUM(F135:F137)</f>
        <v>76</v>
      </c>
      <c r="G138" s="6">
        <f>SUM(G135:G137)</f>
        <v>3548</v>
      </c>
    </row>
    <row r="139" spans="1:7" ht="18" customHeight="1" thickBot="1" x14ac:dyDescent="0.3">
      <c r="A139" s="27"/>
      <c r="B139" s="34" t="s">
        <v>32</v>
      </c>
      <c r="C139" s="36"/>
      <c r="D139" s="7">
        <f>SUM(D121,D125,D128,D131,D134,D138)</f>
        <v>141193</v>
      </c>
      <c r="E139" s="7">
        <f>SUM(E121,E125,E128,E131,E134,E138)</f>
        <v>3573</v>
      </c>
      <c r="F139" s="7">
        <f>SUM(F121,F125,F128,F131,F134,F138)</f>
        <v>1652</v>
      </c>
      <c r="G139" s="7">
        <f>SUM(G121,G125,G128,G131,G134,G138)</f>
        <v>143323</v>
      </c>
    </row>
    <row r="140" spans="1:7" ht="20.100000000000001" customHeight="1" x14ac:dyDescent="0.25">
      <c r="A140" s="37" t="s">
        <v>139</v>
      </c>
      <c r="B140" s="38"/>
      <c r="C140" s="39"/>
      <c r="D140" s="8">
        <f t="shared" ref="D140:E140" si="0">SUM(D13,D35,D60,D72,D87,D106,D117,D139)</f>
        <v>472444</v>
      </c>
      <c r="E140" s="8">
        <f t="shared" si="0"/>
        <v>17485</v>
      </c>
      <c r="F140" s="8">
        <f t="shared" ref="F140:G140" si="1">SUM(F13,F35,F60,F72,F87,F106,F117,F139)</f>
        <v>4998</v>
      </c>
      <c r="G140" s="8">
        <f t="shared" si="1"/>
        <v>481499</v>
      </c>
    </row>
    <row r="141" spans="1:7" ht="20.100000000000001" customHeight="1" x14ac:dyDescent="0.25">
      <c r="A141" s="40" t="s">
        <v>140</v>
      </c>
      <c r="B141" s="41"/>
      <c r="C141" s="42"/>
      <c r="D141" s="10">
        <v>5774</v>
      </c>
      <c r="E141" s="10">
        <v>93</v>
      </c>
      <c r="F141" s="10">
        <v>40</v>
      </c>
      <c r="G141" s="10">
        <v>5821</v>
      </c>
    </row>
    <row r="142" spans="1:7" ht="20.100000000000001" customHeight="1" thickBot="1" x14ac:dyDescent="0.3">
      <c r="A142" s="43" t="s">
        <v>141</v>
      </c>
      <c r="B142" s="44"/>
      <c r="C142" s="45"/>
      <c r="D142" s="9">
        <f>D141+D140</f>
        <v>478218</v>
      </c>
      <c r="E142" s="9">
        <f>E141+E140</f>
        <v>17578</v>
      </c>
      <c r="F142" s="9">
        <f>F141+F140</f>
        <v>5038</v>
      </c>
      <c r="G142" s="9">
        <f>G141+G140</f>
        <v>487320</v>
      </c>
    </row>
    <row r="144" spans="1:7" ht="15" x14ac:dyDescent="0.25">
      <c r="A144" s="21" t="s">
        <v>149</v>
      </c>
      <c r="B144" s="21"/>
      <c r="C144" s="21"/>
      <c r="D144" s="21"/>
      <c r="E144" s="21"/>
      <c r="F144" s="21"/>
      <c r="G144" s="21"/>
    </row>
    <row r="145" spans="1:7" ht="15" x14ac:dyDescent="0.25">
      <c r="A145" s="21" t="s">
        <v>150</v>
      </c>
      <c r="B145" s="21"/>
      <c r="C145" s="21"/>
      <c r="D145" s="21"/>
      <c r="E145" s="21"/>
      <c r="F145" s="21"/>
      <c r="G145" s="21"/>
    </row>
    <row r="146" spans="1:7" ht="15" customHeight="1" x14ac:dyDescent="0.25">
      <c r="A146" s="22" t="s">
        <v>151</v>
      </c>
      <c r="B146" s="22"/>
      <c r="C146" s="22"/>
      <c r="D146" s="22"/>
      <c r="E146" s="22"/>
      <c r="F146" s="22"/>
      <c r="G146" s="22"/>
    </row>
  </sheetData>
  <mergeCells count="84">
    <mergeCell ref="B1:G1"/>
    <mergeCell ref="A144:G144"/>
    <mergeCell ref="A145:G145"/>
    <mergeCell ref="A146:G146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11811024" right="0.511811024" top="0.78740157499999996" bottom="0.78740157499999996" header="0.31496062000000002" footer="0.3149606200000000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2025-07-03T12:47:04Z</cp:lastPrinted>
  <dcterms:created xsi:type="dcterms:W3CDTF">2015-06-17T18:30:02Z</dcterms:created>
  <dcterms:modified xsi:type="dcterms:W3CDTF">2025-07-03T12:47:07Z</dcterms:modified>
</cp:coreProperties>
</file>