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D:\Users\d825011\Desktop\Instrumentais\Prestação de Contas Parcia - Gestor de Parceira\"/>
    </mc:Choice>
  </mc:AlternateContent>
  <xr:revisionPtr revIDLastSave="0" documentId="8_{0E426D98-804C-4F2E-A293-820C8DF367CC}" xr6:coauthVersionLast="47" xr6:coauthVersionMax="47" xr10:uidLastSave="{00000000-0000-0000-0000-000000000000}"/>
  <bookViews>
    <workbookView xWindow="-120" yWindow="-120" windowWidth="29040" windowHeight="15840" tabRatio="769" firstSheet="4" activeTab="10" xr2:uid="{00000000-000D-0000-FFFF-FFFF00000000}"/>
  </bookViews>
  <sheets>
    <sheet name="Rel_Parc_Exec_Obj_1º_sem" sheetId="1" r:id="rId1"/>
    <sheet name="Rel_Parc_Exec_Obj_2º_sem" sheetId="2" r:id="rId2"/>
    <sheet name="Rel_Parc_Exec_Obj_3º_sem" sheetId="3" r:id="rId3"/>
    <sheet name="Rel_Parc_Exec_Obj_4º_sem" sheetId="4" r:id="rId4"/>
    <sheet name="Rel_Parc_Exec_Obj_5º_sem" sheetId="5" r:id="rId5"/>
    <sheet name="Rel_Parc_Exec_Obj_6º_sem" sheetId="6" r:id="rId6"/>
    <sheet name="Rel_Parc_Exec_Obj_7º_sem" sheetId="7" r:id="rId7"/>
    <sheet name="Rel_Parc_Exec_Obj_8º_sem" sheetId="8" r:id="rId8"/>
    <sheet name="Rel_Parc_Exec_Obj_9º_sem" sheetId="9" r:id="rId9"/>
    <sheet name="Rel_Parc_Exec_Obj_10º_sem" sheetId="10" r:id="rId10"/>
    <sheet name="Rel_Final_Exec_Obj" sheetId="13" r:id="rId11"/>
    <sheet name="Formulas" sheetId="15" state="hidden" r:id="rId12"/>
  </sheets>
  <definedNames>
    <definedName name="_xlnm._FilterDatabase" localSheetId="11" hidden="1">Formulas!$M$16:$O$16</definedName>
    <definedName name="_xlnm.Print_Area" localSheetId="10">Rel_Final_Exec_Obj!$B$1:$Q$54</definedName>
    <definedName name="_xlnm.Print_Area" localSheetId="9">Rel_Parc_Exec_Obj_10º_sem!$B$1:$H$53</definedName>
    <definedName name="_xlnm.Print_Area" localSheetId="0">Rel_Parc_Exec_Obj_1º_sem!$B$1:$H$49</definedName>
    <definedName name="_xlnm.Print_Area" localSheetId="1">Rel_Parc_Exec_Obj_2º_sem!$B$1:$H$53</definedName>
    <definedName name="_xlnm.Print_Area" localSheetId="2">Rel_Parc_Exec_Obj_3º_sem!$B$1:$H$53</definedName>
    <definedName name="_xlnm.Print_Area" localSheetId="3">Rel_Parc_Exec_Obj_4º_sem!$B$1:$H$53</definedName>
    <definedName name="_xlnm.Print_Area" localSheetId="4">Rel_Parc_Exec_Obj_5º_sem!$B$1:$H$53</definedName>
    <definedName name="_xlnm.Print_Area" localSheetId="5">Rel_Parc_Exec_Obj_6º_sem!$B$1:$H$53</definedName>
    <definedName name="_xlnm.Print_Area" localSheetId="6">Rel_Parc_Exec_Obj_7º_sem!$B$1:$H$53</definedName>
    <definedName name="_xlnm.Print_Area" localSheetId="7">Rel_Parc_Exec_Obj_8º_sem!$B$1:$H$53</definedName>
    <definedName name="_xlnm.Print_Area" localSheetId="8">Rel_Parc_Exec_Obj_9º_sem!$B$1:$H$53</definedName>
    <definedName name="Distrito">Formulas!$K$17:$K$112</definedName>
    <definedName name="LISTA1">#REF!</definedName>
    <definedName name="Pontos">#REF!</definedName>
    <definedName name="Subprefeitura">Formulas!$G$17:$G$48</definedName>
    <definedName name="Tipologia">Formulas!$M$17:$M$65</definedName>
    <definedName name="_xlnm.Print_Titles" localSheetId="10">Rel_Final_Exec_Obj!$1:$1</definedName>
    <definedName name="_xlnm.Print_Titles" localSheetId="9">Rel_Parc_Exec_Obj_10º_sem!$1:$1</definedName>
    <definedName name="_xlnm.Print_Titles" localSheetId="0">Rel_Parc_Exec_Obj_1º_sem!$1:$1</definedName>
    <definedName name="_xlnm.Print_Titles" localSheetId="1">Rel_Parc_Exec_Obj_2º_sem!$1:$1</definedName>
    <definedName name="_xlnm.Print_Titles" localSheetId="2">Rel_Parc_Exec_Obj_3º_sem!$1:$1</definedName>
    <definedName name="_xlnm.Print_Titles" localSheetId="3">Rel_Parc_Exec_Obj_4º_sem!$1:$1</definedName>
    <definedName name="_xlnm.Print_Titles" localSheetId="4">Rel_Parc_Exec_Obj_5º_sem!$1:$1</definedName>
    <definedName name="_xlnm.Print_Titles" localSheetId="5">Rel_Parc_Exec_Obj_6º_sem!$1:$1</definedName>
    <definedName name="_xlnm.Print_Titles" localSheetId="6">Rel_Parc_Exec_Obj_7º_sem!$1:$1</definedName>
    <definedName name="_xlnm.Print_Titles" localSheetId="7">Rel_Parc_Exec_Obj_8º_sem!$1:$1</definedName>
    <definedName name="_xlnm.Print_Titles" localSheetId="8">Rel_Parc_Exec_Obj_9º_sem!$1:$1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17" i="15" l="1"/>
  <c r="H4" i="15"/>
  <c r="H5" i="15"/>
  <c r="H6" i="15"/>
  <c r="H7" i="15"/>
  <c r="H8" i="15"/>
  <c r="H9" i="15"/>
  <c r="H10" i="15"/>
  <c r="H11" i="15"/>
  <c r="H12" i="15"/>
  <c r="H3" i="15"/>
  <c r="L4" i="15"/>
  <c r="L5" i="15"/>
  <c r="L6" i="15"/>
  <c r="L7" i="15"/>
  <c r="L8" i="15"/>
  <c r="L9" i="15"/>
  <c r="L10" i="15"/>
  <c r="L11" i="15"/>
  <c r="L12" i="15"/>
  <c r="L3" i="15"/>
  <c r="P4" i="15"/>
  <c r="P5" i="15"/>
  <c r="P6" i="15"/>
  <c r="P7" i="15"/>
  <c r="P8" i="15"/>
  <c r="P9" i="15"/>
  <c r="P10" i="15"/>
  <c r="P11" i="15"/>
  <c r="P12" i="15"/>
  <c r="P3" i="15"/>
  <c r="T4" i="15"/>
  <c r="T5" i="15"/>
  <c r="T6" i="15"/>
  <c r="T7" i="15"/>
  <c r="T8" i="15"/>
  <c r="T9" i="15"/>
  <c r="T10" i="15"/>
  <c r="T11" i="15"/>
  <c r="T12" i="15"/>
  <c r="T3" i="15"/>
  <c r="X4" i="15"/>
  <c r="X5" i="15"/>
  <c r="X6" i="15"/>
  <c r="X7" i="15"/>
  <c r="X8" i="15"/>
  <c r="X9" i="15"/>
  <c r="X10" i="15"/>
  <c r="X11" i="15"/>
  <c r="X12" i="15"/>
  <c r="X3" i="15"/>
  <c r="AB4" i="15"/>
  <c r="AB5" i="15"/>
  <c r="AB6" i="15"/>
  <c r="AB7" i="15"/>
  <c r="AB8" i="15"/>
  <c r="AB9" i="15"/>
  <c r="AB10" i="15"/>
  <c r="AB11" i="15"/>
  <c r="AB12" i="15"/>
  <c r="AB3" i="15"/>
  <c r="AF4" i="15"/>
  <c r="AF5" i="15"/>
  <c r="AF6" i="15"/>
  <c r="AF7" i="15"/>
  <c r="AF8" i="15"/>
  <c r="AF9" i="15"/>
  <c r="AF10" i="15"/>
  <c r="AF11" i="15"/>
  <c r="AF12" i="15"/>
  <c r="AF3" i="15"/>
  <c r="AN4" i="15"/>
  <c r="AN5" i="15"/>
  <c r="AN6" i="15"/>
  <c r="AN7" i="15"/>
  <c r="AN8" i="15"/>
  <c r="AN9" i="15"/>
  <c r="AN10" i="15"/>
  <c r="AN11" i="15"/>
  <c r="AN12" i="15"/>
  <c r="AN3" i="15"/>
  <c r="AJ4" i="15"/>
  <c r="AJ5" i="15"/>
  <c r="AJ6" i="15"/>
  <c r="AJ7" i="15"/>
  <c r="AJ8" i="15"/>
  <c r="AJ9" i="15"/>
  <c r="AJ10" i="15"/>
  <c r="AJ11" i="15"/>
  <c r="AJ12" i="15"/>
  <c r="AJ3" i="15"/>
  <c r="AP3" i="15"/>
  <c r="AL3" i="15"/>
  <c r="AH3" i="15"/>
  <c r="AD3" i="15"/>
  <c r="Z3" i="15"/>
  <c r="V3" i="15"/>
  <c r="W6" i="15" s="1"/>
  <c r="R3" i="15"/>
  <c r="S6" i="15" s="1"/>
  <c r="N3" i="15"/>
  <c r="O6" i="15" s="1"/>
  <c r="J3" i="15"/>
  <c r="K6" i="15" s="1"/>
  <c r="F3" i="15"/>
  <c r="O20" i="13"/>
  <c r="O19" i="13"/>
  <c r="O18" i="13"/>
  <c r="O17" i="13"/>
  <c r="O16" i="13"/>
  <c r="O15" i="13"/>
  <c r="O14" i="13"/>
  <c r="O13" i="13"/>
  <c r="O12" i="13"/>
  <c r="O11" i="13"/>
  <c r="N20" i="13"/>
  <c r="N19" i="13"/>
  <c r="N18" i="13"/>
  <c r="N17" i="13"/>
  <c r="N16" i="13"/>
  <c r="N15" i="13"/>
  <c r="N14" i="13"/>
  <c r="N13" i="13"/>
  <c r="N12" i="13"/>
  <c r="N11" i="13"/>
  <c r="M20" i="13"/>
  <c r="M19" i="13"/>
  <c r="M18" i="13"/>
  <c r="M17" i="13"/>
  <c r="M16" i="13"/>
  <c r="M15" i="13"/>
  <c r="M14" i="13"/>
  <c r="M13" i="13"/>
  <c r="M12" i="13"/>
  <c r="M11" i="13"/>
  <c r="L20" i="13"/>
  <c r="L19" i="13"/>
  <c r="L18" i="13"/>
  <c r="L17" i="13"/>
  <c r="L16" i="13"/>
  <c r="L15" i="13"/>
  <c r="L14" i="13"/>
  <c r="L13" i="13"/>
  <c r="L12" i="13"/>
  <c r="L11" i="13"/>
  <c r="K20" i="13"/>
  <c r="K19" i="13"/>
  <c r="K18" i="13"/>
  <c r="K17" i="13"/>
  <c r="K16" i="13"/>
  <c r="K15" i="13"/>
  <c r="K14" i="13"/>
  <c r="K13" i="13"/>
  <c r="K12" i="13"/>
  <c r="K11" i="13"/>
  <c r="J20" i="13"/>
  <c r="J19" i="13"/>
  <c r="J18" i="13"/>
  <c r="J17" i="13"/>
  <c r="J16" i="13"/>
  <c r="J15" i="13"/>
  <c r="J14" i="13"/>
  <c r="J13" i="13"/>
  <c r="J12" i="13"/>
  <c r="J11" i="13"/>
  <c r="I20" i="13"/>
  <c r="I19" i="13"/>
  <c r="I18" i="13"/>
  <c r="I17" i="13"/>
  <c r="I16" i="13"/>
  <c r="I15" i="13"/>
  <c r="I14" i="13"/>
  <c r="I13" i="13"/>
  <c r="I12" i="13"/>
  <c r="I11" i="13"/>
  <c r="H20" i="13"/>
  <c r="H19" i="13"/>
  <c r="H18" i="13"/>
  <c r="H17" i="13"/>
  <c r="H16" i="13"/>
  <c r="H15" i="13"/>
  <c r="H14" i="13"/>
  <c r="H13" i="13"/>
  <c r="H12" i="13"/>
  <c r="H11" i="13"/>
  <c r="G11" i="13"/>
  <c r="G12" i="13"/>
  <c r="G20" i="13"/>
  <c r="G19" i="13"/>
  <c r="G18" i="13"/>
  <c r="G17" i="13"/>
  <c r="G16" i="13"/>
  <c r="G15" i="13"/>
  <c r="G14" i="13"/>
  <c r="G13" i="13"/>
  <c r="B7" i="10"/>
  <c r="B7" i="9"/>
  <c r="B7" i="8"/>
  <c r="B7" i="7"/>
  <c r="B7" i="6"/>
  <c r="B7" i="5"/>
  <c r="B7" i="4"/>
  <c r="B7" i="3"/>
  <c r="B7" i="2"/>
  <c r="B7" i="1"/>
  <c r="AF13" i="15" l="1"/>
  <c r="T13" i="15"/>
  <c r="X13" i="15"/>
  <c r="L13" i="15"/>
  <c r="AJ13" i="15"/>
  <c r="AB13" i="15"/>
  <c r="P13" i="15"/>
  <c r="H13" i="15"/>
  <c r="D3" i="15"/>
  <c r="D4" i="15"/>
  <c r="D5" i="15"/>
  <c r="D6" i="15"/>
  <c r="D7" i="15"/>
  <c r="D8" i="15"/>
  <c r="D9" i="15"/>
  <c r="D10" i="15"/>
  <c r="D11" i="15"/>
  <c r="D12" i="15"/>
  <c r="G6" i="15" l="1"/>
  <c r="W20" i="15"/>
  <c r="F20" i="13"/>
  <c r="F19" i="13"/>
  <c r="F18" i="13"/>
  <c r="F17" i="13"/>
  <c r="F16" i="13"/>
  <c r="F15" i="13"/>
  <c r="F14" i="13"/>
  <c r="F13" i="13"/>
  <c r="F12" i="13"/>
  <c r="F11" i="13"/>
  <c r="AQ6" i="15"/>
  <c r="AM6" i="15"/>
  <c r="AI6" i="15"/>
  <c r="AE6" i="15"/>
  <c r="AA6" i="15"/>
  <c r="D13" i="15" l="1"/>
  <c r="F4" i="15" l="1"/>
  <c r="T17" i="15"/>
  <c r="G5" i="15" l="1"/>
  <c r="G7" i="15" s="1"/>
  <c r="G11" i="15" s="1"/>
  <c r="H9" i="1" s="1"/>
  <c r="G8" i="15" l="1"/>
  <c r="G9" i="15" s="1"/>
  <c r="G9" i="1" s="1"/>
  <c r="J4" i="15" l="1"/>
  <c r="K5" i="15" s="1"/>
  <c r="K7" i="15" s="1"/>
  <c r="K8" i="15" s="1"/>
  <c r="K9" i="15" s="1"/>
  <c r="G9" i="2" s="1"/>
  <c r="T18" i="15" l="1"/>
  <c r="K11" i="15"/>
  <c r="H9" i="2" s="1"/>
  <c r="N4" i="15" l="1"/>
  <c r="O5" i="15" s="1"/>
  <c r="O7" i="15" s="1"/>
  <c r="O8" i="15" s="1"/>
  <c r="O9" i="15" s="1"/>
  <c r="G9" i="3" s="1"/>
  <c r="T19" i="15" l="1"/>
  <c r="O11" i="15" l="1"/>
  <c r="H9" i="3" s="1"/>
  <c r="R4" i="15" l="1"/>
  <c r="T20" i="15"/>
  <c r="S5" i="15" l="1"/>
  <c r="S7" i="15" s="1"/>
  <c r="S8" i="15" s="1"/>
  <c r="S9" i="15" s="1"/>
  <c r="G9" i="4" s="1"/>
  <c r="S11" i="15" l="1"/>
  <c r="H9" i="4" s="1"/>
  <c r="V4" i="15" l="1"/>
  <c r="T21" i="15"/>
  <c r="W5" i="15" l="1"/>
  <c r="W7" i="15" s="1"/>
  <c r="W8" i="15" s="1"/>
  <c r="W9" i="15" s="1"/>
  <c r="G9" i="5" s="1"/>
  <c r="W11" i="15" l="1"/>
  <c r="H9" i="5" s="1"/>
  <c r="Z4" i="15" l="1"/>
  <c r="T22" i="15"/>
  <c r="AA5" i="15" l="1"/>
  <c r="AA7" i="15" s="1"/>
  <c r="AA8" i="15" s="1"/>
  <c r="AA9" i="15" s="1"/>
  <c r="G9" i="6" s="1"/>
  <c r="AA11" i="15" l="1"/>
  <c r="H9" i="6" s="1"/>
  <c r="AD4" i="15" l="1"/>
  <c r="T23" i="15"/>
  <c r="AE5" i="15" l="1"/>
  <c r="AE7" i="15" s="1"/>
  <c r="AE8" i="15" s="1"/>
  <c r="AE9" i="15" s="1"/>
  <c r="G9" i="7" s="1"/>
  <c r="AE11" i="15" l="1"/>
  <c r="H9" i="7" s="1"/>
  <c r="AH4" i="15" l="1"/>
  <c r="T24" i="15"/>
  <c r="AI5" i="15" l="1"/>
  <c r="AI7" i="15" s="1"/>
  <c r="AI8" i="15" s="1"/>
  <c r="AI9" i="15" s="1"/>
  <c r="G9" i="8" s="1"/>
  <c r="AI11" i="15" l="1"/>
  <c r="H9" i="8" s="1"/>
  <c r="T25" i="15" l="1"/>
  <c r="AL4" i="15"/>
  <c r="AM5" i="15" l="1"/>
  <c r="AM7" i="15" s="1"/>
  <c r="AM8" i="15" s="1"/>
  <c r="AM9" i="15" s="1"/>
  <c r="G9" i="9" s="1"/>
  <c r="AM11" i="15" l="1"/>
  <c r="H9" i="9" s="1"/>
  <c r="AN13" i="15" l="1"/>
  <c r="AP4" i="15" l="1"/>
  <c r="AQ5" i="15" s="1"/>
  <c r="AQ7" i="15" s="1"/>
  <c r="AQ8" i="15" s="1"/>
  <c r="AQ9" i="15" s="1"/>
  <c r="G9" i="10" s="1"/>
  <c r="T26" i="15"/>
  <c r="T27" i="15" s="1"/>
  <c r="U18" i="15" s="1"/>
  <c r="W19" i="15" s="1"/>
  <c r="W21" i="15" s="1"/>
  <c r="W22" i="15" s="1"/>
  <c r="W23" i="15" s="1"/>
  <c r="P8" i="13" s="1"/>
  <c r="AQ11" i="15" l="1"/>
  <c r="H9" i="10" s="1"/>
  <c r="W25" i="15"/>
  <c r="Q8" i="13" s="1"/>
</calcChain>
</file>

<file path=xl/sharedStrings.xml><?xml version="1.0" encoding="utf-8"?>
<sst xmlns="http://schemas.openxmlformats.org/spreadsheetml/2006/main" count="1209" uniqueCount="259">
  <si>
    <t>CNPJ</t>
  </si>
  <si>
    <t>Número do Termo de Parceria</t>
  </si>
  <si>
    <t>Número do Processo</t>
  </si>
  <si>
    <t>Tipologia</t>
  </si>
  <si>
    <t>Nome Fantasia</t>
  </si>
  <si>
    <t>Início do Termo de Parceria</t>
  </si>
  <si>
    <t>Vigência do Termo de Parceria</t>
  </si>
  <si>
    <t>Distrito</t>
  </si>
  <si>
    <t>Capacidade Contratada</t>
  </si>
  <si>
    <t>Cômodos e mobiliários estão sendo utilizados no semestre conforme o aprovado no Plano de Trabalho</t>
  </si>
  <si>
    <t xml:space="preserve">Cardápio elaborado nos termos do Manual Prático de Alimentação da SMADS e com participação dos usuários do serviço </t>
  </si>
  <si>
    <t>DIMENSÃO</t>
  </si>
  <si>
    <t>RESULTADO DA META</t>
  </si>
  <si>
    <t xml:space="preserve">Estrutura física e administrativa </t>
  </si>
  <si>
    <t>Serviços, processos ou atividades</t>
  </si>
  <si>
    <t>Produtos ou resultados</t>
  </si>
  <si>
    <t>Recursos humanos</t>
  </si>
  <si>
    <t>DEMONSTRAÇÃO DO ALCANCE DAS METAS</t>
  </si>
  <si>
    <t>RESULTADO FINAL</t>
  </si>
  <si>
    <t>INDICADORES SEMESTRAIS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</si>
  <si>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</si>
  <si>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</si>
  <si>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</si>
  <si>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</si>
  <si>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</si>
  <si>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</si>
  <si>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</si>
  <si>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</si>
  <si>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</si>
  <si>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</si>
  <si>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</si>
  <si>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</si>
  <si>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</si>
  <si>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15.</t>
  </si>
  <si>
    <t>14.</t>
  </si>
  <si>
    <t>Nome do gerente do serviço</t>
  </si>
  <si>
    <t>Assinatura do gerente do serviço</t>
  </si>
  <si>
    <t>Data</t>
  </si>
  <si>
    <t>RELAÇÃO DE BENS PERMANENTES ADQUIRIDOS, PRODUZIDOS OU CONSTRUÍDOS COM RECURSOS DA PARCERIA</t>
  </si>
  <si>
    <t>Liste os bens permanentes adquidos, produzidos ou construídos no período, quando houver.</t>
  </si>
  <si>
    <t>Liste o material comprobatório anexado, quando houver.</t>
  </si>
  <si>
    <t>JUSTIFICATIVAS PARA METAS NÃO ATINGIDAS</t>
  </si>
  <si>
    <t>PRINCIPAIS AÇÕES EFETUADAS PARA ATINGIMENTO DAS METAS E DO OBJETO DA PARCERIA</t>
  </si>
  <si>
    <t>LISTAGEM DE MATERIAIS COMPROBATÓRIOS DO CUMPRIMENTO DOS OBJETIVOS EM FOTOS, VÍDEOS OU OUTROS SUPORTES ENVIADOS EM ANEXO</t>
  </si>
  <si>
    <t>Descreva sucintamente as ações efetuadas com vistas à implantação do projeto, comparando-se o previsto no plano de trabalho aprovado com o efetivamente executado</t>
  </si>
  <si>
    <t>SAS</t>
  </si>
  <si>
    <t>RESPONSÁVEL PELA AVALIAÇÃO</t>
  </si>
  <si>
    <t>Semestre avaliado</t>
  </si>
  <si>
    <t>Nome da OSC</t>
  </si>
  <si>
    <t>DADOS DA ORGANIZAÇÃO DA SOCIEDADE CIVIL PARCEIRA (OSC)</t>
  </si>
  <si>
    <t>Informo que as informações prestadas por mim neste documento são fiéis às ações e atividades prestadas pelo serviço no período avaliado, estando à disposição da Prefeitura Municipal de São Paulo sempre que necessário.</t>
  </si>
  <si>
    <t>Média:</t>
  </si>
  <si>
    <t>1º SEMESTRE</t>
  </si>
  <si>
    <t>2º SEMESTRE</t>
  </si>
  <si>
    <t>3º SEMESTRE</t>
  </si>
  <si>
    <t>4º SEMESTRE</t>
  </si>
  <si>
    <t>5º SEMESTRE</t>
  </si>
  <si>
    <t>6º SEMESTRE</t>
  </si>
  <si>
    <t>7º SEMESTRE</t>
  </si>
  <si>
    <t>8º SEMESTRE</t>
  </si>
  <si>
    <t>9º SEMESTRE</t>
  </si>
  <si>
    <t>10º SEMESTRE</t>
  </si>
  <si>
    <t>RELATÓRIO FINAL</t>
  </si>
  <si>
    <t>Média da Capacidade Contratada</t>
  </si>
  <si>
    <t>1º semestre</t>
  </si>
  <si>
    <t>2º semestre</t>
  </si>
  <si>
    <t>3º semestre</t>
  </si>
  <si>
    <t>4º semestre</t>
  </si>
  <si>
    <t>5º semestre</t>
  </si>
  <si>
    <t>6º semestre</t>
  </si>
  <si>
    <t>7º semestre</t>
  </si>
  <si>
    <t>8º semestre</t>
  </si>
  <si>
    <t>9º semestre</t>
  </si>
  <si>
    <t>10º semestre</t>
  </si>
  <si>
    <t>Cômodos e mobiliários se encontram em perfeitas condições de uso</t>
  </si>
  <si>
    <t>Declaro que as informações prestadas por mim neste documento são fiéis às ações e atividades prestadas pelo serviço no período avaliado, estando à disposição da Prefeitura Municipal de São Paulo sempre que necessário.</t>
  </si>
  <si>
    <t>Disponibilidade de materiais e artigos socioeducativos, pedagógicos, lúdicos e esportivos para realização das atividades, bem como de insumos que garantam as ofertas específicas da tipologia do serviço, previstos no Plano de Trabalho</t>
  </si>
  <si>
    <t>Percentual de Relatórios, Prontuários, Plano de Desenvolvimento do Usuário- PDU (usuários da PSB) / Plano Individual de Atendimento - PIA (usuários da PSE) / Plano de Desenvolvimento Familiar - PDF elaborados ou atualizados no semestre</t>
  </si>
  <si>
    <t xml:space="preserve">Número de usuários atendidos / capacidade parceirizada do serviço </t>
  </si>
  <si>
    <t>Execução das atividades previstas no Plano de Ação Semestral, compreendendo todas as suas dimensões.</t>
  </si>
  <si>
    <t xml:space="preserve">Implantação de mecanismos de apuração da satisfação dos usuários do serviço e de canais de participação dos usuários na elaboração do Plano de Ação </t>
  </si>
  <si>
    <t>Percentual de profissionais que participaram de ao menos uma capacitação/ atualização de conhecimento no semestre, ofertada pela OSC, pela SMADS ou outras instituições</t>
  </si>
  <si>
    <t>Adequação da força de trabalho, no semestre, ao quadro de recursos humanos previsto na legislação concernente à tipificação</t>
  </si>
  <si>
    <t>Descreva sucintamente as ações efetuadas com vistas à implantação do serviço/projeto, comparando-se o previsto no plano de trabalho aprovado com o efetivamente executado</t>
  </si>
  <si>
    <t>RELATÓRIO DE EXECUÇÃO DO OBJETO DA PARCERIA – PARCIAL</t>
  </si>
  <si>
    <t>RELATÓRIO DE EXECUÇÃO DO OBJETO DA PARCERIA – FINAL</t>
  </si>
  <si>
    <t>Cálculos</t>
  </si>
  <si>
    <t>Relatório Final</t>
  </si>
  <si>
    <t>Bagageiro</t>
  </si>
  <si>
    <t xml:space="preserve">Serviço de Proteção Social à Criança e Adolescente Vítima de Violência </t>
  </si>
  <si>
    <t>Família em foco</t>
  </si>
  <si>
    <t>Autonomia em foco</t>
  </si>
  <si>
    <t>Atende</t>
  </si>
  <si>
    <t>Centro de Capacitação Técnica para Adultos em Situação de Rua</t>
  </si>
  <si>
    <t>Serviço de Inclusão Social e Produtiva</t>
  </si>
  <si>
    <t>Núcleos de Convivência para adultos em Situação de Rua</t>
  </si>
  <si>
    <t>Núcleos de Convivência com Restaurante Comunitário para Adultos em Situação de Rua</t>
  </si>
  <si>
    <t>Família Acolhedora</t>
  </si>
  <si>
    <t>Casa Lar</t>
  </si>
  <si>
    <t xml:space="preserve">República Jovem </t>
  </si>
  <si>
    <t xml:space="preserve">Centro Dia do Idoso </t>
  </si>
  <si>
    <t>Distritos</t>
  </si>
  <si>
    <t>Água Rasa</t>
  </si>
  <si>
    <t>Alto de Pinheiros</t>
  </si>
  <si>
    <t>Aricanduva</t>
  </si>
  <si>
    <t>Artur Alvim</t>
  </si>
  <si>
    <t>Barra Funda</t>
  </si>
  <si>
    <t>Bela Vista</t>
  </si>
  <si>
    <t>Belém</t>
  </si>
  <si>
    <t>Bom Retiro</t>
  </si>
  <si>
    <t>Brás</t>
  </si>
  <si>
    <t>Brasilândia</t>
  </si>
  <si>
    <t>Butantã</t>
  </si>
  <si>
    <t>Cachoeirinha</t>
  </si>
  <si>
    <t>Cambuci</t>
  </si>
  <si>
    <t>Campo Belo</t>
  </si>
  <si>
    <t>Campo Grande</t>
  </si>
  <si>
    <t>Campo Limpo</t>
  </si>
  <si>
    <t>Cangaíba</t>
  </si>
  <si>
    <t>Capão Redondo</t>
  </si>
  <si>
    <t>Carrão</t>
  </si>
  <si>
    <t>Casa Verde</t>
  </si>
  <si>
    <t>Cidade Ademar</t>
  </si>
  <si>
    <t>Cidade Dutra</t>
  </si>
  <si>
    <t>Cidade Líder</t>
  </si>
  <si>
    <t>Cidade Tiradentes</t>
  </si>
  <si>
    <t>Consolação</t>
  </si>
  <si>
    <t>Cursino</t>
  </si>
  <si>
    <t>Ermelino Matarazzo</t>
  </si>
  <si>
    <t>Freguesia do Ó</t>
  </si>
  <si>
    <t>Grajaú</t>
  </si>
  <si>
    <t>Guaianases</t>
  </si>
  <si>
    <t>Iguatemi</t>
  </si>
  <si>
    <t>Ipiranga</t>
  </si>
  <si>
    <t>Itaim Bibi</t>
  </si>
  <si>
    <t>Itaim Paulista</t>
  </si>
  <si>
    <t>Itaquera</t>
  </si>
  <si>
    <t>Jabaquara</t>
  </si>
  <si>
    <t>Jaçanã</t>
  </si>
  <si>
    <t>Jaguara</t>
  </si>
  <si>
    <t>Jaguaré</t>
  </si>
  <si>
    <t>Jaraguá</t>
  </si>
  <si>
    <t>Jardim Ângela</t>
  </si>
  <si>
    <t>Jardim Helena</t>
  </si>
  <si>
    <t>Jardim Paulista</t>
  </si>
  <si>
    <t>Jardim São Luís</t>
  </si>
  <si>
    <t>José Bonifácio</t>
  </si>
  <si>
    <t>Lajeado</t>
  </si>
  <si>
    <t>Lapa</t>
  </si>
  <si>
    <t>Liberdade</t>
  </si>
  <si>
    <t>Limão</t>
  </si>
  <si>
    <t>Mandaqui</t>
  </si>
  <si>
    <t>Marsilac</t>
  </si>
  <si>
    <t>Moema</t>
  </si>
  <si>
    <t>Mooca</t>
  </si>
  <si>
    <t>Morumbi</t>
  </si>
  <si>
    <t>Parelheiros</t>
  </si>
  <si>
    <t>Pari</t>
  </si>
  <si>
    <t>Parque do Carmo</t>
  </si>
  <si>
    <t>Pedreira</t>
  </si>
  <si>
    <t>Penha</t>
  </si>
  <si>
    <t>Perdizes</t>
  </si>
  <si>
    <t>Perus</t>
  </si>
  <si>
    <t>Pinheiros</t>
  </si>
  <si>
    <t>Pirituba</t>
  </si>
  <si>
    <t>Ponte Rasa</t>
  </si>
  <si>
    <t>Raposo Tavares</t>
  </si>
  <si>
    <t>República</t>
  </si>
  <si>
    <t>Rio Pequeno</t>
  </si>
  <si>
    <t>Sacomã</t>
  </si>
  <si>
    <t>Santa Cecília</t>
  </si>
  <si>
    <t>Santana</t>
  </si>
  <si>
    <t>Santo Amaro</t>
  </si>
  <si>
    <t>São Domingos</t>
  </si>
  <si>
    <t>São Lucas</t>
  </si>
  <si>
    <t>São Mateus</t>
  </si>
  <si>
    <t>São Miguel</t>
  </si>
  <si>
    <t>São Rafael</t>
  </si>
  <si>
    <t>Sapopemba</t>
  </si>
  <si>
    <t>Saúde</t>
  </si>
  <si>
    <t>Sé</t>
  </si>
  <si>
    <t>Socorro</t>
  </si>
  <si>
    <t>Tatuapé</t>
  </si>
  <si>
    <t>Tremembé</t>
  </si>
  <si>
    <t>Tucuruvi</t>
  </si>
  <si>
    <t>Vila Andrade</t>
  </si>
  <si>
    <t>Vila Curuçá</t>
  </si>
  <si>
    <t>Vila Formosa</t>
  </si>
  <si>
    <t>Vila Guilherme</t>
  </si>
  <si>
    <t>Vila Jacuí</t>
  </si>
  <si>
    <t>Vila Leopoldina</t>
  </si>
  <si>
    <t>Vila Maria</t>
  </si>
  <si>
    <t>Vila Mariana</t>
  </si>
  <si>
    <t>Vila Matilde</t>
  </si>
  <si>
    <t>Vila Medeiros</t>
  </si>
  <si>
    <t>Vila Prudente</t>
  </si>
  <si>
    <t>Vila Sônia</t>
  </si>
  <si>
    <t>Anhanguera</t>
  </si>
  <si>
    <t>CEDESP - Centro de Desenvolvimento Social e Produtivo para Adolescentes, Jovens e Adultos</t>
  </si>
  <si>
    <t>CRECI - Centro de Referência do Idoso</t>
  </si>
  <si>
    <t>CRD - Centro de Referência e Defesa da Diversidade</t>
  </si>
  <si>
    <t>Restaurante Escola</t>
  </si>
  <si>
    <t>CCA - Centro para Crianças e Adolescentes com atendimentos de 06 a 14 anos e 11 meses</t>
  </si>
  <si>
    <t>CCINTER - Centro de Convivência Intergeracional</t>
  </si>
  <si>
    <t>Circo Escola</t>
  </si>
  <si>
    <t>CJ - Centro para a Juventude</t>
  </si>
  <si>
    <t>NCI - Núcleo de Convivência de Idosos</t>
  </si>
  <si>
    <t>Serviço de Alimentação Domiciliar para a Pessoa Idosa</t>
  </si>
  <si>
    <t>Clube da Turma</t>
  </si>
  <si>
    <t>Tipologias</t>
  </si>
  <si>
    <t>CAE Idosos</t>
  </si>
  <si>
    <t>CAE Mulheres em Situação de Violência</t>
  </si>
  <si>
    <t>SASF e PSB no Domicílio</t>
  </si>
  <si>
    <t>CDCM - Centro de Defesa e de Convivência da Mulher</t>
  </si>
  <si>
    <t>CAE Catadores</t>
  </si>
  <si>
    <t>CAE Convalescentes</t>
  </si>
  <si>
    <t>CAE Famílias</t>
  </si>
  <si>
    <t>CAE Imigrantes</t>
  </si>
  <si>
    <t>CAE para Mulheres</t>
  </si>
  <si>
    <t>CAE para Mulheres Gestantes</t>
  </si>
  <si>
    <t>CAE Trans</t>
  </si>
  <si>
    <t>CA I 16h</t>
  </si>
  <si>
    <t xml:space="preserve">CA II – 24 horas
</t>
  </si>
  <si>
    <t>CTA - Centros Temporários de Acolhimento</t>
  </si>
  <si>
    <t xml:space="preserve">ILPI - Instituição de Longa Permanência para Idoso </t>
  </si>
  <si>
    <t xml:space="preserve">NAISPcD - Núcleo de Apoio à Inclusão Social para pessoas com Deficiência  </t>
  </si>
  <si>
    <t>NPJ - Núcleo de Proteção Jurídico Social e Apoio Psicológico</t>
  </si>
  <si>
    <t>SEAS - Serviço de Abordagem Social à População de Rua</t>
  </si>
  <si>
    <t>SAICA - Serviço de Acolhimento Institucional para Crianças e Adolescentes</t>
  </si>
  <si>
    <t>Residência Inclusiva - Serviço de Acolhimento Institucional para Jovens e Adultos com Deficiência</t>
  </si>
  <si>
    <t xml:space="preserve">MSE - Serviço de Medidas Socioeducativas em Meio Aberto </t>
  </si>
  <si>
    <t>Serviço Proteção Social Básica no Domicílio para Pessoas com Deficiência e Idosas</t>
  </si>
  <si>
    <t>SAICA Central de Vaga - Serviço de Acolhimento Institucional para Crianças para apoio à central de vagas da SMADS</t>
  </si>
  <si>
    <t>SAICA 0 a 6 - Serviço de Acolhimento Institucional para Crianças</t>
  </si>
  <si>
    <t>PSB</t>
  </si>
  <si>
    <t>PSE</t>
  </si>
  <si>
    <t>Proteção</t>
  </si>
  <si>
    <t>Pontos</t>
  </si>
  <si>
    <t>1.1 Cômodos e mobiliários estão sendo utilizados no semestre conforme o aprovado no Plano de Trabalho</t>
  </si>
  <si>
    <t>1.2 Disponibilidade de materiais e artigos socioeducativos, pedagógicos, lúdicos e esportivos para realização das atividades, bem como de insumos que garantam as ofertas específicas da tipologia do serviço, previstos no Plano de Trabalho</t>
  </si>
  <si>
    <t>1.3 Cômodos e mobiliários se encontram em perfeitas condições de uso</t>
  </si>
  <si>
    <t>2.1 Percentual de Relatórios, Prontuários, Plano de Desenvolvimento do Usuário- PDU (usuários da PSB) / Plano Individual de Atendimento - PIA (usuários da PSE) / Plano de Desenvolvimento Familiar - PDF elaborados ou atualizados no semestre</t>
  </si>
  <si>
    <t xml:space="preserve">3.1 Número de usuários atendidos / capacidade parceirizada do serviço </t>
  </si>
  <si>
    <t xml:space="preserve">3.2 Cardápio elaborado nos termos do Manual Prático de Alimentação da SMADS e com participação dos usuários do serviço </t>
  </si>
  <si>
    <t>3.3 Execução das atividades previstas no Plano de Ação Semestral, compreendendo todas as suas dimensões.</t>
  </si>
  <si>
    <t xml:space="preserve">3.4 Implantação de mecanismos de apuração da satisfação dos usuários do serviço e de canais de participação dos usuários na elaboração do Plano de Ação </t>
  </si>
  <si>
    <t>4.1 Percentual de profissionais que participaram de ao menos uma capacitação/ atualização de conhecimento no semestre, ofertada pela OSC, pela SMADS ou outras instituições</t>
  </si>
  <si>
    <t>4.2 Adequação da força de trabalho, no semestre, ao quadro de recursos humanos previsto na legislação concernente à tipificação</t>
  </si>
  <si>
    <t>Subprefeitura</t>
  </si>
  <si>
    <t>Aricanduva/Vila Formosa</t>
  </si>
  <si>
    <t>M'Boi Mirim</t>
  </si>
  <si>
    <t>Capela do Socorro</t>
  </si>
  <si>
    <t>Pirituba/Jaraguá</t>
  </si>
  <si>
    <t>Santana/Tucuruvi</t>
  </si>
  <si>
    <t>Freguesia do Ó/Brasilândia</t>
  </si>
  <si>
    <t>São Miguel Paulista</t>
  </si>
  <si>
    <t>Vila Maria/Vila Guilherme</t>
  </si>
  <si>
    <t>Jaçanã/Tremembé</t>
  </si>
  <si>
    <t>Descreva as ações desenvolvidas para adequação ao Plano de Trabalho.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</si>
</sst>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22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b/>
      <sz val="8"/>
      <color theme="4" tint="-0.499984740745262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sz val="9"/>
      <color theme="4" tint="-0.499984740745262"/>
      <name val="Arial"/>
      <family val="2"/>
    </font>
    <font>
      <b/>
      <sz val="9"/>
      <color theme="4" tint="-0.499984740745262"/>
      <name val="Arial"/>
      <family val="2"/>
    </font>
    <font>
      <b/>
      <sz val="9"/>
      <color theme="4" tint="-0.499984740745262"/>
      <name val="Calibri"/>
      <family val="2"/>
      <scheme val="minor"/>
    </font>
    <font>
      <b/>
      <sz val="16"/>
      <color theme="4" tint="-0.499984740745262"/>
      <name val="Arial"/>
      <family val="2"/>
    </font>
    <font>
      <sz val="12"/>
      <name val="Century Gothic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4" tint="-0.499984740745262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ck">
        <color theme="0" tint="-0.34998626667073579"/>
      </right>
      <top/>
      <bottom style="thin">
        <color theme="0" tint="-0.34998626667073579"/>
      </bottom>
      <diagonal/>
    </border>
    <border>
      <left style="thick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ck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0" tint="-0.34998626667073579"/>
      </left>
      <right/>
      <top style="thin">
        <color theme="0" tint="-0.34998626667073579"/>
      </top>
      <bottom/>
      <diagonal/>
    </border>
    <border>
      <left/>
      <right style="thick">
        <color theme="0" tint="-0.34998626667073579"/>
      </right>
      <top style="thin">
        <color theme="0" tint="-0.34998626667073579"/>
      </top>
      <bottom/>
      <diagonal/>
    </border>
    <border>
      <left style="thick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ck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n">
        <color theme="0" tint="-0.34998626667073579"/>
      </top>
      <bottom style="thick">
        <color theme="0" tint="-0.34998626667073579"/>
      </bottom>
      <diagonal/>
    </border>
    <border>
      <left style="thick">
        <color theme="0" tint="-0.34998626667073579"/>
      </left>
      <right/>
      <top style="thin">
        <color theme="0" tint="-0.34998626667073579"/>
      </top>
      <bottom style="thick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4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 wrapText="1"/>
    </xf>
    <xf numFmtId="0" fontId="0" fillId="7" borderId="0" xfId="0" applyFill="1"/>
    <xf numFmtId="43" fontId="0" fillId="7" borderId="0" xfId="2" applyFont="1" applyFill="1"/>
    <xf numFmtId="41" fontId="0" fillId="7" borderId="0" xfId="2" applyNumberFormat="1" applyFont="1" applyFill="1"/>
    <xf numFmtId="0" fontId="0" fillId="8" borderId="0" xfId="0" applyFill="1"/>
    <xf numFmtId="43" fontId="0" fillId="8" borderId="0" xfId="2" applyFont="1" applyFill="1"/>
    <xf numFmtId="41" fontId="0" fillId="8" borderId="0" xfId="2" applyNumberFormat="1" applyFont="1" applyFill="1"/>
    <xf numFmtId="0" fontId="0" fillId="3" borderId="0" xfId="0" applyFill="1"/>
    <xf numFmtId="43" fontId="0" fillId="3" borderId="0" xfId="2" applyFont="1" applyFill="1"/>
    <xf numFmtId="41" fontId="0" fillId="3" borderId="0" xfId="2" applyNumberFormat="1" applyFont="1" applyFill="1"/>
    <xf numFmtId="0" fontId="0" fillId="9" borderId="0" xfId="0" applyFill="1"/>
    <xf numFmtId="43" fontId="0" fillId="9" borderId="0" xfId="2" applyFont="1" applyFill="1"/>
    <xf numFmtId="41" fontId="0" fillId="9" borderId="0" xfId="2" applyNumberFormat="1" applyFont="1" applyFill="1"/>
    <xf numFmtId="0" fontId="0" fillId="10" borderId="0" xfId="0" applyFill="1"/>
    <xf numFmtId="43" fontId="0" fillId="10" borderId="0" xfId="2" applyFont="1" applyFill="1"/>
    <xf numFmtId="41" fontId="0" fillId="10" borderId="0" xfId="2" applyNumberFormat="1" applyFont="1" applyFill="1"/>
    <xf numFmtId="0" fontId="0" fillId="11" borderId="0" xfId="0" applyFill="1"/>
    <xf numFmtId="43" fontId="0" fillId="11" borderId="0" xfId="2" applyFont="1" applyFill="1"/>
    <xf numFmtId="0" fontId="0" fillId="12" borderId="0" xfId="0" applyFill="1"/>
    <xf numFmtId="43" fontId="0" fillId="12" borderId="0" xfId="2" applyFont="1" applyFill="1"/>
    <xf numFmtId="41" fontId="0" fillId="12" borderId="0" xfId="2" applyNumberFormat="1" applyFont="1" applyFill="1"/>
    <xf numFmtId="0" fontId="0" fillId="13" borderId="0" xfId="0" applyFill="1"/>
    <xf numFmtId="43" fontId="0" fillId="13" borderId="0" xfId="2" applyFont="1" applyFill="1"/>
    <xf numFmtId="0" fontId="0" fillId="14" borderId="0" xfId="0" applyFill="1"/>
    <xf numFmtId="43" fontId="0" fillId="14" borderId="0" xfId="2" applyFont="1" applyFill="1"/>
    <xf numFmtId="41" fontId="0" fillId="14" borderId="0" xfId="2" applyNumberFormat="1" applyFont="1" applyFill="1"/>
    <xf numFmtId="0" fontId="0" fillId="15" borderId="0" xfId="0" applyFill="1"/>
    <xf numFmtId="43" fontId="0" fillId="15" borderId="0" xfId="2" applyFont="1" applyFill="1"/>
    <xf numFmtId="41" fontId="0" fillId="15" borderId="0" xfId="2" applyNumberFormat="1" applyFont="1" applyFill="1"/>
    <xf numFmtId="1" fontId="0" fillId="0" borderId="0" xfId="0" applyNumberFormat="1"/>
    <xf numFmtId="0" fontId="13" fillId="0" borderId="0" xfId="0" applyFont="1"/>
    <xf numFmtId="0" fontId="0" fillId="0" borderId="0" xfId="0" applyAlignment="1">
      <alignment vertical="top" wrapText="1"/>
    </xf>
    <xf numFmtId="0" fontId="14" fillId="0" borderId="0" xfId="0" applyFont="1" applyAlignment="1">
      <alignment vertical="top" wrapText="1"/>
    </xf>
    <xf numFmtId="0" fontId="0" fillId="16" borderId="0" xfId="0" applyFill="1" applyAlignment="1">
      <alignment vertical="top" wrapText="1"/>
    </xf>
    <xf numFmtId="41" fontId="0" fillId="3" borderId="0" xfId="0" applyNumberFormat="1" applyFill="1"/>
    <xf numFmtId="0" fontId="10" fillId="0" borderId="0" xfId="0" applyFont="1" applyAlignment="1">
      <alignment wrapText="1"/>
    </xf>
    <xf numFmtId="0" fontId="9" fillId="6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wrapText="1"/>
    </xf>
    <xf numFmtId="0" fontId="9" fillId="0" borderId="0" xfId="0" applyFont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9" fontId="8" fillId="0" borderId="1" xfId="1" applyFont="1" applyFill="1" applyBorder="1" applyAlignment="1" applyProtection="1">
      <alignment horizontal="center" vertical="center" wrapText="1"/>
      <protection locked="0"/>
    </xf>
    <xf numFmtId="9" fontId="8" fillId="3" borderId="1" xfId="1" applyFont="1" applyFill="1" applyBorder="1" applyAlignment="1" applyProtection="1">
      <alignment horizontal="center" vertical="center" wrapText="1"/>
      <protection locked="0"/>
    </xf>
    <xf numFmtId="9" fontId="8" fillId="6" borderId="1" xfId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  <protection locked="0"/>
    </xf>
    <xf numFmtId="14" fontId="4" fillId="0" borderId="15" xfId="0" applyNumberFormat="1" applyFont="1" applyBorder="1" applyAlignment="1" applyProtection="1">
      <alignment horizontal="left" vertical="center" wrapText="1"/>
      <protection locked="0"/>
    </xf>
    <xf numFmtId="9" fontId="2" fillId="0" borderId="6" xfId="1" applyFont="1" applyBorder="1" applyAlignment="1" applyProtection="1">
      <alignment wrapText="1"/>
      <protection hidden="1"/>
    </xf>
    <xf numFmtId="0" fontId="2" fillId="0" borderId="19" xfId="0" applyFont="1" applyBorder="1" applyAlignment="1" applyProtection="1">
      <alignment wrapText="1"/>
      <protection hidden="1"/>
    </xf>
    <xf numFmtId="0" fontId="0" fillId="9" borderId="0" xfId="0" quotePrefix="1" applyFill="1"/>
    <xf numFmtId="9" fontId="2" fillId="0" borderId="0" xfId="1" applyFont="1" applyAlignment="1" applyProtection="1">
      <alignment vertical="center" wrapText="1"/>
      <protection hidden="1"/>
    </xf>
    <xf numFmtId="0" fontId="12" fillId="6" borderId="19" xfId="0" applyFont="1" applyFill="1" applyBorder="1" applyAlignment="1" applyProtection="1">
      <alignment vertical="center" wrapText="1"/>
      <protection hidden="1"/>
    </xf>
    <xf numFmtId="43" fontId="8" fillId="0" borderId="1" xfId="2" applyFont="1" applyFill="1" applyBorder="1" applyAlignment="1" applyProtection="1">
      <alignment horizontal="center" vertical="center" wrapText="1"/>
      <protection hidden="1"/>
    </xf>
    <xf numFmtId="43" fontId="8" fillId="3" borderId="1" xfId="2" applyFont="1" applyFill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>
      <alignment wrapText="1"/>
    </xf>
    <xf numFmtId="0" fontId="4" fillId="3" borderId="18" xfId="0" applyFont="1" applyFill="1" applyBorder="1" applyAlignment="1" applyProtection="1">
      <alignment horizontal="left" vertical="center" wrapText="1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0" fontId="4" fillId="3" borderId="19" xfId="0" applyFont="1" applyFill="1" applyBorder="1" applyAlignment="1" applyProtection="1">
      <alignment horizontal="left" vertical="center" wrapText="1"/>
      <protection locked="0"/>
    </xf>
    <xf numFmtId="0" fontId="6" fillId="4" borderId="18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5" fillId="2" borderId="2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19" xfId="0" applyFont="1" applyFill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4" fillId="3" borderId="18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7" fillId="3" borderId="19" xfId="0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0" fontId="7" fillId="3" borderId="19" xfId="0" applyFont="1" applyFill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>
      <alignment vertical="center"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9" fillId="3" borderId="3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6" fillId="5" borderId="1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9" fontId="8" fillId="3" borderId="3" xfId="1" applyFont="1" applyFill="1" applyBorder="1" applyAlignment="1" applyProtection="1">
      <alignment horizontal="center" vertical="center" wrapText="1"/>
      <protection locked="0"/>
    </xf>
    <xf numFmtId="9" fontId="8" fillId="3" borderId="4" xfId="1" applyFont="1" applyFill="1" applyBorder="1" applyAlignment="1" applyProtection="1">
      <alignment horizontal="center" vertical="center" wrapText="1"/>
      <protection locked="0"/>
    </xf>
    <xf numFmtId="9" fontId="8" fillId="3" borderId="19" xfId="1" applyFont="1" applyFill="1" applyBorder="1" applyAlignment="1" applyProtection="1">
      <alignment horizontal="center" vertical="center" wrapText="1"/>
      <protection locked="0"/>
    </xf>
    <xf numFmtId="9" fontId="8" fillId="0" borderId="3" xfId="1" applyFont="1" applyFill="1" applyBorder="1" applyAlignment="1" applyProtection="1">
      <alignment horizontal="center" vertical="center" wrapText="1"/>
      <protection locked="0"/>
    </xf>
    <xf numFmtId="9" fontId="8" fillId="0" borderId="4" xfId="1" applyFont="1" applyFill="1" applyBorder="1" applyAlignment="1" applyProtection="1">
      <alignment horizontal="center" vertical="center" wrapText="1"/>
      <protection locked="0"/>
    </xf>
    <xf numFmtId="9" fontId="8" fillId="0" borderId="19" xfId="1" applyFont="1" applyFill="1" applyBorder="1" applyAlignment="1" applyProtection="1">
      <alignment horizontal="center" vertical="center" wrapText="1"/>
      <protection locked="0"/>
    </xf>
    <xf numFmtId="9" fontId="8" fillId="6" borderId="3" xfId="1" applyFont="1" applyFill="1" applyBorder="1" applyAlignment="1" applyProtection="1">
      <alignment horizontal="center" vertical="center" wrapText="1"/>
      <protection locked="0"/>
    </xf>
    <xf numFmtId="9" fontId="8" fillId="6" borderId="4" xfId="1" applyFont="1" applyFill="1" applyBorder="1" applyAlignment="1" applyProtection="1">
      <alignment horizontal="center" vertical="center" wrapText="1"/>
      <protection locked="0"/>
    </xf>
    <xf numFmtId="9" fontId="8" fillId="6" borderId="19" xfId="1" applyFont="1" applyFill="1" applyBorder="1" applyAlignment="1" applyProtection="1">
      <alignment horizontal="center" vertical="center" wrapText="1"/>
      <protection locked="0"/>
    </xf>
    <xf numFmtId="0" fontId="4" fillId="2" borderId="1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wrapText="1"/>
    </xf>
    <xf numFmtId="0" fontId="4" fillId="6" borderId="18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5" borderId="18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 applyProtection="1">
      <alignment horizontal="center" vertical="center" wrapText="1"/>
      <protection hidden="1"/>
    </xf>
    <xf numFmtId="0" fontId="15" fillId="2" borderId="4" xfId="0" applyFont="1" applyFill="1" applyBorder="1" applyAlignment="1" applyProtection="1">
      <alignment horizontal="center" vertical="center" wrapText="1"/>
      <protection hidden="1"/>
    </xf>
    <xf numFmtId="0" fontId="15" fillId="2" borderId="19" xfId="0" applyFont="1" applyFill="1" applyBorder="1" applyAlignment="1" applyProtection="1">
      <alignment horizontal="center" vertical="center" wrapText="1"/>
      <protection hidden="1"/>
    </xf>
    <xf numFmtId="0" fontId="11" fillId="0" borderId="8" xfId="0" applyFont="1" applyBorder="1" applyAlignment="1">
      <alignment horizontal="left" vertical="center" wrapText="1"/>
    </xf>
    <xf numFmtId="0" fontId="7" fillId="6" borderId="3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0" fillId="14" borderId="0" xfId="0" applyFill="1" applyAlignment="1">
      <alignment horizontal="center"/>
    </xf>
    <xf numFmtId="0" fontId="0" fillId="15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0" borderId="5" xfId="0" applyBorder="1"/>
  </cellXfs>
  <cellStyles count="3">
    <cellStyle name="Normal" xfId="0" builtinId="0"/>
    <cellStyle name="Porcentagem" xfId="1" builtinId="5"/>
    <cellStyle name="Vírgula" xfId="2" builtinId="3"/>
  </cellStyles>
  <dxfs count="20"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rgb="FFFF0000"/>
      </font>
      <fill>
        <patternFill>
          <bgColor theme="0" tint="-0.14996795556505021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4" name="Imagem 3" descr="logonovo_1449168225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96525" y="47625"/>
          <a:ext cx="752473" cy="366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2" name="Imagem 1" descr="logonovo_1449168225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29450" y="47625"/>
          <a:ext cx="752473" cy="366590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3" name="Imagem 2" descr="logonovo_1449168225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47625"/>
          <a:ext cx="752473" cy="366590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4" name="Imagem 3" descr="logonovo_1449168225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47625"/>
          <a:ext cx="752473" cy="3665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2" name="Imagem 1" descr="logonovo_1449168225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29450" y="47625"/>
          <a:ext cx="752473" cy="366590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3" name="Imagem 2" descr="logonovo_1449168225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47625"/>
          <a:ext cx="752473" cy="366590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4" name="Imagem 3" descr="logonovo_1449168225.jp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47625"/>
          <a:ext cx="752473" cy="3665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2" name="Imagem 1" descr="logonovo_1449168225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29450" y="47625"/>
          <a:ext cx="752473" cy="366590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3" name="Imagem 2" descr="logonovo_1449168225.jp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47625"/>
          <a:ext cx="752473" cy="366590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4" name="Imagem 3" descr="logonovo_1449168225.jp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47625"/>
          <a:ext cx="752473" cy="3665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2" name="Imagem 1" descr="logonovo_1449168225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29450" y="47625"/>
          <a:ext cx="752473" cy="366590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3" name="Imagem 2" descr="logonovo_1449168225.jp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47625"/>
          <a:ext cx="752473" cy="366590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4" name="Imagem 3" descr="logonovo_1449168225.jp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47625"/>
          <a:ext cx="752473" cy="3665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2" name="Imagem 1" descr="logonovo_1449168225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29450" y="47625"/>
          <a:ext cx="752473" cy="366590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3" name="Imagem 2" descr="logonovo_1449168225.jp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47625"/>
          <a:ext cx="752473" cy="366590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4" name="Imagem 3" descr="logonovo_1449168225.jp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47625"/>
          <a:ext cx="752473" cy="36659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2" name="Imagem 1" descr="logonovo_1449168225.jp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29450" y="47625"/>
          <a:ext cx="752473" cy="366590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3" name="Imagem 2" descr="logonovo_1449168225.jp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47625"/>
          <a:ext cx="752473" cy="366590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4" name="Imagem 3" descr="logonovo_1449168225.jp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47625"/>
          <a:ext cx="752473" cy="36659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2" name="Imagem 1" descr="logonovo_1449168225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29450" y="47625"/>
          <a:ext cx="752473" cy="366590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3" name="Imagem 2" descr="logonovo_1449168225.jp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47625"/>
          <a:ext cx="752473" cy="366590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4" name="Imagem 3" descr="logonovo_1449168225.jpg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47625"/>
          <a:ext cx="752473" cy="36659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2" name="Imagem 1" descr="logonovo_1449168225.jp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29450" y="47625"/>
          <a:ext cx="752473" cy="366590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3" name="Imagem 2" descr="logonovo_1449168225.jp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47625"/>
          <a:ext cx="752473" cy="366590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4" name="Imagem 3" descr="logonovo_1449168225.jpg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47625"/>
          <a:ext cx="752473" cy="36659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2" name="Imagem 1" descr="logonovo_1449168225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29450" y="47625"/>
          <a:ext cx="752473" cy="366590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3" name="Imagem 2" descr="logonovo_1449168225.jp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47625"/>
          <a:ext cx="752473" cy="366590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352425</xdr:colOff>
      <xdr:row>0</xdr:row>
      <xdr:rowOff>47625</xdr:rowOff>
    </xdr:from>
    <xdr:to>
      <xdr:col>7</xdr:col>
      <xdr:colOff>1104898</xdr:colOff>
      <xdr:row>0</xdr:row>
      <xdr:rowOff>414215</xdr:rowOff>
    </xdr:to>
    <xdr:pic>
      <xdr:nvPicPr>
        <xdr:cNvPr id="4" name="Imagem 3" descr="logonovo_1449168225.jpg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47625"/>
          <a:ext cx="752473" cy="36659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352425</xdr:colOff>
      <xdr:row>0</xdr:row>
      <xdr:rowOff>47625</xdr:rowOff>
    </xdr:from>
    <xdr:to>
      <xdr:col>16</xdr:col>
      <xdr:colOff>1104898</xdr:colOff>
      <xdr:row>0</xdr:row>
      <xdr:rowOff>414215</xdr:rowOff>
    </xdr:to>
    <xdr:pic>
      <xdr:nvPicPr>
        <xdr:cNvPr id="2" name="Imagem 1" descr="logonovo_1449168225.jp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29450" y="47625"/>
          <a:ext cx="752473" cy="3665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theme="4" tint="0.39997558519241921"/>
  </sheetPr>
  <dimension ref="B1:H50"/>
  <sheetViews>
    <sheetView showGridLines="0" zoomScaleSheetLayoutView="100" workbookViewId="0">
      <pane ySplit="1" topLeftCell="A2" activePane="bottomLeft" state="frozen"/>
      <selection activeCell="H3" sqref="H3"/>
      <selection pane="bottomLeft" activeCell="J6" sqref="J6"/>
    </sheetView>
  </sheetViews>
  <sheetFormatPr defaultColWidth="10.75" defaultRowHeight="17.25" x14ac:dyDescent="0.3"/>
  <cols>
    <col min="1" max="1" width="1.25" style="2" customWidth="1"/>
    <col min="2" max="2" width="13.875" style="2" customWidth="1"/>
    <col min="3" max="3" width="4.5" style="2" customWidth="1"/>
    <col min="4" max="4" width="17.5" style="2" customWidth="1"/>
    <col min="5" max="5" width="14.5" style="2" customWidth="1"/>
    <col min="6" max="6" width="23.375" style="2" customWidth="1"/>
    <col min="7" max="7" width="15.125" style="2" customWidth="1"/>
    <col min="8" max="8" width="24.375" style="2" customWidth="1"/>
    <col min="9" max="9" width="10.75" style="2"/>
    <col min="10" max="10" width="21.375" style="2" customWidth="1"/>
    <col min="11" max="11" width="23.125" style="2" customWidth="1"/>
    <col min="12" max="16384" width="10.75" style="2"/>
  </cols>
  <sheetData>
    <row r="1" spans="2:8" ht="36" customHeight="1" thickTop="1" x14ac:dyDescent="0.3">
      <c r="B1" s="160" t="s">
        <v>84</v>
      </c>
      <c r="C1" s="117"/>
      <c r="D1" s="117"/>
      <c r="E1" s="117"/>
      <c r="F1" s="117"/>
      <c r="G1" s="117"/>
      <c r="H1" s="118"/>
    </row>
    <row r="2" spans="2:8" ht="38.1" customHeight="1" x14ac:dyDescent="0.3">
      <c r="B2" s="119" t="s">
        <v>49</v>
      </c>
      <c r="C2" s="120"/>
      <c r="D2" s="120"/>
      <c r="E2" s="120"/>
      <c r="F2" s="120"/>
      <c r="G2" s="120"/>
      <c r="H2" s="121"/>
    </row>
    <row r="3" spans="2:8" ht="43.5" customHeight="1" x14ac:dyDescent="0.3">
      <c r="B3" s="4" t="s">
        <v>48</v>
      </c>
      <c r="C3" s="153"/>
      <c r="D3" s="153"/>
      <c r="E3" s="5" t="s">
        <v>2</v>
      </c>
      <c r="F3" s="51"/>
      <c r="G3" s="7" t="s">
        <v>45</v>
      </c>
      <c r="H3" s="53"/>
    </row>
    <row r="4" spans="2:8" ht="43.5" customHeight="1" x14ac:dyDescent="0.3">
      <c r="B4" s="4" t="s">
        <v>4</v>
      </c>
      <c r="C4" s="153"/>
      <c r="D4" s="153"/>
      <c r="E4" s="5" t="s">
        <v>1</v>
      </c>
      <c r="F4" s="51"/>
      <c r="G4" s="3" t="s">
        <v>7</v>
      </c>
      <c r="H4" s="54"/>
    </row>
    <row r="5" spans="2:8" ht="43.5" customHeight="1" x14ac:dyDescent="0.3">
      <c r="B5" s="4" t="s">
        <v>3</v>
      </c>
      <c r="C5" s="153"/>
      <c r="D5" s="153"/>
      <c r="E5" s="5" t="s">
        <v>5</v>
      </c>
      <c r="F5" s="52"/>
      <c r="G5" s="7" t="s">
        <v>8</v>
      </c>
      <c r="H5" s="53"/>
    </row>
    <row r="6" spans="2:8" ht="43.5" customHeight="1" x14ac:dyDescent="0.3">
      <c r="B6" s="4" t="s">
        <v>0</v>
      </c>
      <c r="C6" s="153"/>
      <c r="D6" s="153"/>
      <c r="E6" s="5" t="s">
        <v>6</v>
      </c>
      <c r="F6" s="52"/>
      <c r="G6" s="5" t="s">
        <v>47</v>
      </c>
      <c r="H6" s="8" t="s">
        <v>52</v>
      </c>
    </row>
    <row r="7" spans="2:8" ht="43.5" customHeight="1" x14ac:dyDescent="0.3">
      <c r="B7" s="157" t="str">
        <f>IF(C5="NPJ - Núcleo de Proteção Jurídico Social e Apoio Psicológico","Para esta tipologia de serviço não se aplicam os seguintes Indicadores Semestrais: 1.1 e 1.3",IF(C5="Família em Foco","O Indicador Semestral 3.2 não se aplica a esta tipologia de serviço.",IF(C5="Autonomia em Foco","O Indicador Semestral 3.2 não se aplica a esta tipologia de serviço.",IF(C5="República","O Indicador Semestral 3.2 não se aplica a esta tipologia de serviço.",IF(C5="Bagageiro","Para esta tipologia de serviço não se aplicam os seguintes Indicadores Semestrais: 1.2, 2.1, 3.2, 3.3 e 3.4",IF(C5="Serviço de Inclusão Social e Produtiva","O Indicador Semestral 1.2 não se aplica a esta tipologia de serviço.",IF(C5="SEAS - Serviço de Abordagem Social à População de Rua","Para esta tipologia de serviço não se aplicam os seguintes Indicadores Semestrais: 1.2, 3.2, 3.4.",IF(C5="Família Acolhedora","Para esta tipologia de serviço não se aplicam os seguintes Indicadores Semestrais: 1.1 e 3.2.",IF(C5="Serviço de Alimentação Domiciliar para a Pessoa Idosa","O Indicador Semestral 1.3 não se aplica a esta tipologia de serviço.",IF(C5="Serviço Proteção Social Básica no Domicílio para Pessoas com Deficiência e Idosas","Para esta tipologia de serviço não se aplicam os seguintes Indicadores Semestrais: 1.3 e 3.2.","ATENÇÃO: Para esta tipologia de serviço, todos os Indicadores Semestrais devem ser pontuados com valores entre ''1 - Insuficiente'' a ''4 - Superior''."))))))))))</f>
        <v>ATENÇÃO: Para esta tipologia de serviço, todos os Indicadores Semestrais devem ser pontuados com valores entre ''1 - Insuficiente'' a ''4 - Superior''.</v>
      </c>
      <c r="C7" s="158"/>
      <c r="D7" s="158"/>
      <c r="E7" s="158"/>
      <c r="F7" s="158"/>
      <c r="G7" s="158"/>
      <c r="H7" s="159"/>
    </row>
    <row r="8" spans="2:8" ht="38.1" customHeight="1" x14ac:dyDescent="0.3">
      <c r="B8" s="113" t="s">
        <v>17</v>
      </c>
      <c r="C8" s="114"/>
      <c r="D8" s="114"/>
      <c r="E8" s="114"/>
      <c r="F8" s="114"/>
      <c r="G8" s="114"/>
      <c r="H8" s="115"/>
    </row>
    <row r="9" spans="2:8" ht="22.15" customHeight="1" x14ac:dyDescent="0.3">
      <c r="B9" s="154" t="s">
        <v>18</v>
      </c>
      <c r="C9" s="155"/>
      <c r="D9" s="155"/>
      <c r="E9" s="156"/>
      <c r="F9" s="11" t="s">
        <v>51</v>
      </c>
      <c r="G9" s="61">
        <f>(Formulas!G9)*0.01</f>
        <v>0</v>
      </c>
      <c r="H9" s="62" t="str">
        <f>Formulas!G11</f>
        <v>Insuficiente</v>
      </c>
    </row>
    <row r="10" spans="2:8" ht="28.5" customHeight="1" x14ac:dyDescent="0.3">
      <c r="B10" s="146" t="s">
        <v>11</v>
      </c>
      <c r="C10" s="147"/>
      <c r="D10" s="126" t="s">
        <v>19</v>
      </c>
      <c r="E10" s="147"/>
      <c r="F10" s="1" t="s">
        <v>12</v>
      </c>
      <c r="G10" s="126" t="s">
        <v>41</v>
      </c>
      <c r="H10" s="127"/>
    </row>
    <row r="11" spans="2:8" ht="50.1" customHeight="1" x14ac:dyDescent="0.3">
      <c r="B11" s="94" t="s">
        <v>13</v>
      </c>
      <c r="C11" s="95"/>
      <c r="D11" s="96" t="s">
        <v>238</v>
      </c>
      <c r="E11" s="97"/>
      <c r="F11" s="55"/>
      <c r="G11" s="109"/>
      <c r="H11" s="110"/>
    </row>
    <row r="12" spans="2:8" ht="111" customHeight="1" x14ac:dyDescent="0.3">
      <c r="B12" s="100" t="s">
        <v>13</v>
      </c>
      <c r="C12" s="101"/>
      <c r="D12" s="102" t="s">
        <v>239</v>
      </c>
      <c r="E12" s="97"/>
      <c r="F12" s="56"/>
      <c r="G12" s="106"/>
      <c r="H12" s="107"/>
    </row>
    <row r="13" spans="2:8" ht="50.1" customHeight="1" x14ac:dyDescent="0.3">
      <c r="B13" s="149" t="s">
        <v>13</v>
      </c>
      <c r="C13" s="150"/>
      <c r="D13" s="151" t="s">
        <v>240</v>
      </c>
      <c r="E13" s="152"/>
      <c r="F13" s="57"/>
      <c r="G13" s="161"/>
      <c r="H13" s="162"/>
    </row>
    <row r="14" spans="2:8" ht="118.5" customHeight="1" x14ac:dyDescent="0.3">
      <c r="B14" s="100" t="s">
        <v>14</v>
      </c>
      <c r="C14" s="101"/>
      <c r="D14" s="102" t="s">
        <v>241</v>
      </c>
      <c r="E14" s="148"/>
      <c r="F14" s="56"/>
      <c r="G14" s="106"/>
      <c r="H14" s="107"/>
    </row>
    <row r="15" spans="2:8" ht="60" customHeight="1" x14ac:dyDescent="0.3">
      <c r="B15" s="94" t="s">
        <v>15</v>
      </c>
      <c r="C15" s="95"/>
      <c r="D15" s="96" t="s">
        <v>242</v>
      </c>
      <c r="E15" s="97"/>
      <c r="F15" s="55"/>
      <c r="G15" s="98"/>
      <c r="H15" s="99"/>
    </row>
    <row r="16" spans="2:8" ht="75.75" customHeight="1" x14ac:dyDescent="0.3">
      <c r="B16" s="100" t="s">
        <v>15</v>
      </c>
      <c r="C16" s="101"/>
      <c r="D16" s="102" t="s">
        <v>243</v>
      </c>
      <c r="E16" s="97"/>
      <c r="F16" s="56"/>
      <c r="G16" s="106"/>
      <c r="H16" s="107"/>
    </row>
    <row r="17" spans="2:8" ht="50.1" customHeight="1" x14ac:dyDescent="0.3">
      <c r="B17" s="94" t="s">
        <v>15</v>
      </c>
      <c r="C17" s="95"/>
      <c r="D17" s="96" t="s">
        <v>244</v>
      </c>
      <c r="E17" s="108"/>
      <c r="F17" s="55"/>
      <c r="G17" s="109"/>
      <c r="H17" s="110"/>
    </row>
    <row r="18" spans="2:8" ht="78" customHeight="1" x14ac:dyDescent="0.3">
      <c r="B18" s="100" t="s">
        <v>15</v>
      </c>
      <c r="C18" s="101"/>
      <c r="D18" s="102" t="s">
        <v>245</v>
      </c>
      <c r="E18" s="103"/>
      <c r="F18" s="56"/>
      <c r="G18" s="104"/>
      <c r="H18" s="105"/>
    </row>
    <row r="19" spans="2:8" ht="94.5" customHeight="1" x14ac:dyDescent="0.3">
      <c r="B19" s="94" t="s">
        <v>16</v>
      </c>
      <c r="C19" s="95"/>
      <c r="D19" s="96" t="s">
        <v>246</v>
      </c>
      <c r="E19" s="97"/>
      <c r="F19" s="55"/>
      <c r="G19" s="98"/>
      <c r="H19" s="99"/>
    </row>
    <row r="20" spans="2:8" ht="60.75" customHeight="1" x14ac:dyDescent="0.3">
      <c r="B20" s="100" t="s">
        <v>16</v>
      </c>
      <c r="C20" s="101"/>
      <c r="D20" s="102" t="s">
        <v>247</v>
      </c>
      <c r="E20" s="103"/>
      <c r="F20" s="56"/>
      <c r="G20" s="104"/>
      <c r="H20" s="105"/>
    </row>
    <row r="21" spans="2:8" ht="38.1" customHeight="1" x14ac:dyDescent="0.3">
      <c r="B21" s="73" t="s">
        <v>42</v>
      </c>
      <c r="C21" s="74"/>
      <c r="D21" s="74"/>
      <c r="E21" s="74"/>
      <c r="F21" s="74"/>
      <c r="G21" s="74"/>
      <c r="H21" s="75"/>
    </row>
    <row r="22" spans="2:8" ht="52.5" customHeight="1" x14ac:dyDescent="0.3">
      <c r="B22" s="146" t="s">
        <v>11</v>
      </c>
      <c r="C22" s="147"/>
      <c r="D22" s="126" t="s">
        <v>19</v>
      </c>
      <c r="E22" s="147"/>
      <c r="F22" s="126" t="s">
        <v>258</v>
      </c>
      <c r="G22" s="128"/>
      <c r="H22" s="127"/>
    </row>
    <row r="23" spans="2:8" ht="50.1" customHeight="1" x14ac:dyDescent="0.3">
      <c r="B23" s="94" t="s">
        <v>13</v>
      </c>
      <c r="C23" s="95"/>
      <c r="D23" s="96" t="s">
        <v>9</v>
      </c>
      <c r="E23" s="97"/>
      <c r="F23" s="140"/>
      <c r="G23" s="141"/>
      <c r="H23" s="142"/>
    </row>
    <row r="24" spans="2:8" ht="111" customHeight="1" x14ac:dyDescent="0.3">
      <c r="B24" s="100" t="s">
        <v>13</v>
      </c>
      <c r="C24" s="101"/>
      <c r="D24" s="102" t="s">
        <v>76</v>
      </c>
      <c r="E24" s="97"/>
      <c r="F24" s="137"/>
      <c r="G24" s="138"/>
      <c r="H24" s="139"/>
    </row>
    <row r="25" spans="2:8" ht="50.1" customHeight="1" x14ac:dyDescent="0.3">
      <c r="B25" s="149" t="s">
        <v>13</v>
      </c>
      <c r="C25" s="150"/>
      <c r="D25" s="151" t="s">
        <v>74</v>
      </c>
      <c r="E25" s="152"/>
      <c r="F25" s="143"/>
      <c r="G25" s="144"/>
      <c r="H25" s="145"/>
    </row>
    <row r="26" spans="2:8" ht="118.5" customHeight="1" x14ac:dyDescent="0.3">
      <c r="B26" s="100" t="s">
        <v>14</v>
      </c>
      <c r="C26" s="101"/>
      <c r="D26" s="102" t="s">
        <v>77</v>
      </c>
      <c r="E26" s="148"/>
      <c r="F26" s="137"/>
      <c r="G26" s="138"/>
      <c r="H26" s="139"/>
    </row>
    <row r="27" spans="2:8" ht="60" customHeight="1" x14ac:dyDescent="0.3">
      <c r="B27" s="94" t="s">
        <v>15</v>
      </c>
      <c r="C27" s="95"/>
      <c r="D27" s="96" t="s">
        <v>78</v>
      </c>
      <c r="E27" s="97"/>
      <c r="F27" s="140"/>
      <c r="G27" s="141"/>
      <c r="H27" s="142"/>
    </row>
    <row r="28" spans="2:8" ht="75.75" customHeight="1" x14ac:dyDescent="0.3">
      <c r="B28" s="100" t="s">
        <v>15</v>
      </c>
      <c r="C28" s="101"/>
      <c r="D28" s="102" t="s">
        <v>10</v>
      </c>
      <c r="E28" s="97"/>
      <c r="F28" s="137"/>
      <c r="G28" s="138"/>
      <c r="H28" s="139"/>
    </row>
    <row r="29" spans="2:8" ht="50.1" customHeight="1" x14ac:dyDescent="0.3">
      <c r="B29" s="94" t="s">
        <v>15</v>
      </c>
      <c r="C29" s="95"/>
      <c r="D29" s="96" t="s">
        <v>79</v>
      </c>
      <c r="E29" s="108"/>
      <c r="F29" s="140"/>
      <c r="G29" s="141"/>
      <c r="H29" s="142"/>
    </row>
    <row r="30" spans="2:8" ht="78" customHeight="1" x14ac:dyDescent="0.3">
      <c r="B30" s="100" t="s">
        <v>15</v>
      </c>
      <c r="C30" s="101"/>
      <c r="D30" s="102" t="s">
        <v>80</v>
      </c>
      <c r="E30" s="103"/>
      <c r="F30" s="137"/>
      <c r="G30" s="138"/>
      <c r="H30" s="139"/>
    </row>
    <row r="31" spans="2:8" ht="94.5" customHeight="1" x14ac:dyDescent="0.3">
      <c r="B31" s="94" t="s">
        <v>16</v>
      </c>
      <c r="C31" s="95"/>
      <c r="D31" s="96" t="s">
        <v>81</v>
      </c>
      <c r="E31" s="97"/>
      <c r="F31" s="140"/>
      <c r="G31" s="141"/>
      <c r="H31" s="142"/>
    </row>
    <row r="32" spans="2:8" ht="60.75" customHeight="1" x14ac:dyDescent="0.3">
      <c r="B32" s="100" t="s">
        <v>16</v>
      </c>
      <c r="C32" s="101"/>
      <c r="D32" s="102" t="s">
        <v>82</v>
      </c>
      <c r="E32" s="103"/>
      <c r="F32" s="137"/>
      <c r="G32" s="138"/>
      <c r="H32" s="139"/>
    </row>
    <row r="33" spans="2:8" ht="38.1" customHeight="1" x14ac:dyDescent="0.3">
      <c r="B33" s="91" t="s">
        <v>43</v>
      </c>
      <c r="C33" s="92"/>
      <c r="D33" s="92"/>
      <c r="E33" s="92"/>
      <c r="F33" s="92"/>
      <c r="G33" s="92"/>
      <c r="H33" s="93"/>
    </row>
    <row r="34" spans="2:8" ht="25.5" customHeight="1" x14ac:dyDescent="0.3">
      <c r="B34" s="80" t="s">
        <v>40</v>
      </c>
      <c r="C34" s="81"/>
      <c r="D34" s="81"/>
      <c r="E34" s="81"/>
      <c r="F34" s="81"/>
      <c r="G34" s="81"/>
      <c r="H34" s="82"/>
    </row>
    <row r="35" spans="2:8" ht="18" customHeight="1" x14ac:dyDescent="0.3">
      <c r="B35" s="83" t="s">
        <v>20</v>
      </c>
      <c r="C35" s="84"/>
      <c r="D35" s="84"/>
      <c r="E35" s="84"/>
      <c r="F35" s="84"/>
      <c r="G35" s="84"/>
      <c r="H35" s="85"/>
    </row>
    <row r="36" spans="2:8" ht="18" customHeight="1" x14ac:dyDescent="0.3">
      <c r="B36" s="86" t="s">
        <v>21</v>
      </c>
      <c r="C36" s="87"/>
      <c r="D36" s="87"/>
      <c r="E36" s="87"/>
      <c r="F36" s="87"/>
      <c r="G36" s="87"/>
      <c r="H36" s="88"/>
    </row>
    <row r="37" spans="2:8" ht="18" customHeight="1" x14ac:dyDescent="0.3">
      <c r="B37" s="70" t="s">
        <v>22</v>
      </c>
      <c r="C37" s="71"/>
      <c r="D37" s="71"/>
      <c r="E37" s="71"/>
      <c r="F37" s="71"/>
      <c r="G37" s="71"/>
      <c r="H37" s="72"/>
    </row>
    <row r="38" spans="2:8" ht="18" customHeight="1" x14ac:dyDescent="0.3">
      <c r="B38" s="86" t="s">
        <v>23</v>
      </c>
      <c r="C38" s="87"/>
      <c r="D38" s="87"/>
      <c r="E38" s="87"/>
      <c r="F38" s="87"/>
      <c r="G38" s="87"/>
      <c r="H38" s="88"/>
    </row>
    <row r="39" spans="2:8" ht="18" customHeight="1" x14ac:dyDescent="0.3">
      <c r="B39" s="70" t="s">
        <v>24</v>
      </c>
      <c r="C39" s="71"/>
      <c r="D39" s="71"/>
      <c r="E39" s="71"/>
      <c r="F39" s="71"/>
      <c r="G39" s="71"/>
      <c r="H39" s="72"/>
    </row>
    <row r="40" spans="2:8" ht="38.1" customHeight="1" x14ac:dyDescent="0.3">
      <c r="B40" s="73" t="s">
        <v>38</v>
      </c>
      <c r="C40" s="74"/>
      <c r="D40" s="74"/>
      <c r="E40" s="74"/>
      <c r="F40" s="74"/>
      <c r="G40" s="74"/>
      <c r="H40" s="75"/>
    </row>
    <row r="41" spans="2:8" ht="25.5" customHeight="1" x14ac:dyDescent="0.3">
      <c r="B41" s="80" t="s">
        <v>39</v>
      </c>
      <c r="C41" s="81"/>
      <c r="D41" s="81"/>
      <c r="E41" s="81"/>
      <c r="F41" s="81"/>
      <c r="G41" s="81"/>
      <c r="H41" s="82"/>
    </row>
    <row r="42" spans="2:8" ht="18" customHeight="1" x14ac:dyDescent="0.3">
      <c r="B42" s="83" t="s">
        <v>20</v>
      </c>
      <c r="C42" s="84"/>
      <c r="D42" s="84"/>
      <c r="E42" s="84"/>
      <c r="F42" s="84"/>
      <c r="G42" s="84"/>
      <c r="H42" s="85"/>
    </row>
    <row r="43" spans="2:8" ht="18" customHeight="1" x14ac:dyDescent="0.3">
      <c r="B43" s="86" t="s">
        <v>21</v>
      </c>
      <c r="C43" s="87"/>
      <c r="D43" s="87"/>
      <c r="E43" s="87"/>
      <c r="F43" s="87"/>
      <c r="G43" s="87"/>
      <c r="H43" s="88"/>
    </row>
    <row r="44" spans="2:8" ht="18" customHeight="1" x14ac:dyDescent="0.3">
      <c r="B44" s="70" t="s">
        <v>22</v>
      </c>
      <c r="C44" s="71"/>
      <c r="D44" s="71"/>
      <c r="E44" s="71"/>
      <c r="F44" s="71"/>
      <c r="G44" s="71"/>
      <c r="H44" s="72"/>
    </row>
    <row r="45" spans="2:8" ht="18" customHeight="1" x14ac:dyDescent="0.3">
      <c r="B45" s="86" t="s">
        <v>23</v>
      </c>
      <c r="C45" s="87"/>
      <c r="D45" s="87"/>
      <c r="E45" s="87"/>
      <c r="F45" s="87"/>
      <c r="G45" s="87"/>
      <c r="H45" s="88"/>
    </row>
    <row r="46" spans="2:8" ht="18" customHeight="1" x14ac:dyDescent="0.3">
      <c r="B46" s="70" t="s">
        <v>24</v>
      </c>
      <c r="C46" s="71"/>
      <c r="D46" s="71"/>
      <c r="E46" s="71"/>
      <c r="F46" s="71"/>
      <c r="G46" s="71"/>
      <c r="H46" s="72"/>
    </row>
    <row r="47" spans="2:8" ht="39.950000000000003" customHeight="1" x14ac:dyDescent="0.3">
      <c r="B47" s="73" t="s">
        <v>46</v>
      </c>
      <c r="C47" s="74"/>
      <c r="D47" s="74"/>
      <c r="E47" s="74"/>
      <c r="F47" s="74"/>
      <c r="G47" s="74"/>
      <c r="H47" s="75"/>
    </row>
    <row r="48" spans="2:8" ht="46.5" customHeight="1" x14ac:dyDescent="0.3">
      <c r="B48" s="6" t="s">
        <v>35</v>
      </c>
      <c r="C48" s="76"/>
      <c r="D48" s="76"/>
      <c r="E48" s="3" t="s">
        <v>36</v>
      </c>
      <c r="F48" s="58"/>
      <c r="G48" s="3" t="s">
        <v>37</v>
      </c>
      <c r="H48" s="60"/>
    </row>
    <row r="49" spans="2:8" ht="37.5" customHeight="1" thickBot="1" x14ac:dyDescent="0.35">
      <c r="B49" s="77" t="s">
        <v>50</v>
      </c>
      <c r="C49" s="78"/>
      <c r="D49" s="78"/>
      <c r="E49" s="78"/>
      <c r="F49" s="78"/>
      <c r="G49" s="78"/>
      <c r="H49" s="79"/>
    </row>
    <row r="50" spans="2:8" ht="18" thickTop="1" x14ac:dyDescent="0.3"/>
  </sheetData>
  <sheetProtection password="CC7D" sheet="1" objects="1" scenarios="1"/>
  <mergeCells count="93">
    <mergeCell ref="B49:H49"/>
    <mergeCell ref="B33:H33"/>
    <mergeCell ref="B1:H1"/>
    <mergeCell ref="C5:D5"/>
    <mergeCell ref="C6:D6"/>
    <mergeCell ref="G13:H13"/>
    <mergeCell ref="G14:H14"/>
    <mergeCell ref="D18:E18"/>
    <mergeCell ref="G20:H20"/>
    <mergeCell ref="B21:H21"/>
    <mergeCell ref="G11:H11"/>
    <mergeCell ref="G17:H17"/>
    <mergeCell ref="B13:C13"/>
    <mergeCell ref="B14:C14"/>
    <mergeCell ref="B15:C15"/>
    <mergeCell ref="G15:H15"/>
    <mergeCell ref="G16:H16"/>
    <mergeCell ref="G19:H19"/>
    <mergeCell ref="G18:H18"/>
    <mergeCell ref="B17:C17"/>
    <mergeCell ref="B18:C18"/>
    <mergeCell ref="G12:H12"/>
    <mergeCell ref="B11:C11"/>
    <mergeCell ref="B12:C12"/>
    <mergeCell ref="B2:H2"/>
    <mergeCell ref="C3:D3"/>
    <mergeCell ref="C4:D4"/>
    <mergeCell ref="B8:H8"/>
    <mergeCell ref="G10:H10"/>
    <mergeCell ref="B9:E9"/>
    <mergeCell ref="B7:H7"/>
    <mergeCell ref="B20:C20"/>
    <mergeCell ref="D17:E17"/>
    <mergeCell ref="D19:E19"/>
    <mergeCell ref="D20:E20"/>
    <mergeCell ref="D10:E10"/>
    <mergeCell ref="D11:E11"/>
    <mergeCell ref="D12:E12"/>
    <mergeCell ref="D13:E13"/>
    <mergeCell ref="D14:E14"/>
    <mergeCell ref="D15:E15"/>
    <mergeCell ref="B10:C10"/>
    <mergeCell ref="B16:C16"/>
    <mergeCell ref="B19:C19"/>
    <mergeCell ref="D16:E16"/>
    <mergeCell ref="C48:D48"/>
    <mergeCell ref="B38:H38"/>
    <mergeCell ref="B39:H39"/>
    <mergeCell ref="B43:H43"/>
    <mergeCell ref="B44:H44"/>
    <mergeCell ref="B45:H45"/>
    <mergeCell ref="B46:H46"/>
    <mergeCell ref="B41:H41"/>
    <mergeCell ref="B47:H47"/>
    <mergeCell ref="B42:H42"/>
    <mergeCell ref="B40:H40"/>
    <mergeCell ref="B22:C22"/>
    <mergeCell ref="D22:E22"/>
    <mergeCell ref="B23:C23"/>
    <mergeCell ref="D23:E23"/>
    <mergeCell ref="B37:H37"/>
    <mergeCell ref="B36:H36"/>
    <mergeCell ref="B35:H35"/>
    <mergeCell ref="B34:H34"/>
    <mergeCell ref="B26:C26"/>
    <mergeCell ref="D26:E26"/>
    <mergeCell ref="B27:C27"/>
    <mergeCell ref="D27:E27"/>
    <mergeCell ref="B24:C24"/>
    <mergeCell ref="D24:E24"/>
    <mergeCell ref="B25:C25"/>
    <mergeCell ref="D25:E25"/>
    <mergeCell ref="D31:E31"/>
    <mergeCell ref="B28:C28"/>
    <mergeCell ref="D28:E28"/>
    <mergeCell ref="B29:C29"/>
    <mergeCell ref="D29:E29"/>
    <mergeCell ref="B32:C32"/>
    <mergeCell ref="D32:E32"/>
    <mergeCell ref="F22:H22"/>
    <mergeCell ref="F32:H32"/>
    <mergeCell ref="F31:H31"/>
    <mergeCell ref="F30:H30"/>
    <mergeCell ref="F29:H29"/>
    <mergeCell ref="F28:H28"/>
    <mergeCell ref="F27:H27"/>
    <mergeCell ref="F26:H26"/>
    <mergeCell ref="F25:H25"/>
    <mergeCell ref="F24:H24"/>
    <mergeCell ref="F23:H23"/>
    <mergeCell ref="B30:C30"/>
    <mergeCell ref="D30:E30"/>
    <mergeCell ref="B31:C31"/>
  </mergeCells>
  <conditionalFormatting sqref="B7:H7">
    <cfRule type="cellIs" dxfId="19" priority="3" operator="notEqual">
      <formula>"ATENÇÃO: Para esta tipologia de serviço, todos os Indicadores Semestrais devem ser pontuados com valores entre ''1 - Insuficiente'' a ''4 - Superior''."</formula>
    </cfRule>
  </conditionalFormatting>
  <conditionalFormatting sqref="F16">
    <cfRule type="expression" dxfId="18" priority="1">
      <formula>IF($C$5="Autonomia em foco","0 - Não se aplica","x")</formula>
    </cfRule>
  </conditionalFormatting>
  <dataValidations count="4">
    <dataValidation type="list" allowBlank="1" showInputMessage="1" showErrorMessage="1" sqref="F11:F20" xr:uid="{00000000-0002-0000-0000-000000000000}">
      <formula1>"0 - Não se aplica, 1 - Insuficiente, 2 - Insatisfatório, 3 - Suficiente, 4 - Superior"</formula1>
    </dataValidation>
    <dataValidation type="list" allowBlank="1" showInputMessage="1" showErrorMessage="1" sqref="C5:D5" xr:uid="{00000000-0002-0000-0000-000001000000}">
      <formula1>Tipologia</formula1>
    </dataValidation>
    <dataValidation type="list" allowBlank="1" showInputMessage="1" showErrorMessage="1" sqref="H4" xr:uid="{00000000-0002-0000-0000-000002000000}">
      <formula1>Distrito</formula1>
    </dataValidation>
    <dataValidation type="list" allowBlank="1" showInputMessage="1" showErrorMessage="1" sqref="H3" xr:uid="{00000000-0002-0000-0000-000003000000}">
      <formula1>Subprefeitura</formula1>
    </dataValidation>
  </dataValidations>
  <pageMargins left="0.70866141732283472" right="0.70866141732283472" top="1.3130314960629921" bottom="0.74803149606299213" header="0.31496062992125984" footer="0.31496062992125984"/>
  <pageSetup paperSize="9" scale="62" fitToHeight="2" orientation="portrait" r:id="rId1"/>
  <rowBreaks count="2" manualBreakCount="2">
    <brk id="20" min="1" max="7" man="1"/>
    <brk id="32" min="1" max="7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4000000}">
          <x14:formula1>
            <xm:f>Formulas!$K$17:$K$112</xm:f>
          </x14:formula1>
          <xm:sqref>H4</xm:sqref>
        </x14:dataValidation>
        <x14:dataValidation type="list" allowBlank="1" showInputMessage="1" showErrorMessage="1" xr:uid="{00000000-0002-0000-0000-000005000000}">
          <x14:formula1>
            <xm:f>Formulas!$M$17:$M$65</xm:f>
          </x14:formula1>
          <xm:sqref>C5:D5</xm:sqref>
        </x14:dataValidation>
        <x14:dataValidation type="list" allowBlank="1" showInputMessage="1" showErrorMessage="1" xr:uid="{00000000-0002-0000-0000-000006000000}">
          <x14:formula1>
            <xm:f>Formulas!$G$17:$G$48</xm:f>
          </x14:formula1>
          <xm:sqref>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3">
    <tabColor theme="4" tint="0.39997558519241921"/>
  </sheetPr>
  <dimension ref="B1:H50"/>
  <sheetViews>
    <sheetView showGridLines="0" zoomScaleSheetLayoutView="80" workbookViewId="0">
      <pane ySplit="1" topLeftCell="A2" activePane="bottomLeft" state="frozen"/>
      <selection activeCell="H3" sqref="H3"/>
      <selection pane="bottomLeft" activeCell="F11" sqref="F11"/>
    </sheetView>
  </sheetViews>
  <sheetFormatPr defaultColWidth="10.75" defaultRowHeight="17.25" x14ac:dyDescent="0.3"/>
  <cols>
    <col min="1" max="1" width="1.25" style="2" customWidth="1"/>
    <col min="2" max="2" width="13.875" style="2" customWidth="1"/>
    <col min="3" max="3" width="4.5" style="2" customWidth="1"/>
    <col min="4" max="4" width="17.5" style="2" customWidth="1"/>
    <col min="5" max="5" width="14.5" style="2" customWidth="1"/>
    <col min="6" max="6" width="23.375" style="2" customWidth="1"/>
    <col min="7" max="7" width="15.125" style="2" customWidth="1"/>
    <col min="8" max="8" width="24.375" style="2" customWidth="1"/>
    <col min="9" max="9" width="10.75" style="2"/>
    <col min="10" max="10" width="21.375" style="2" customWidth="1"/>
    <col min="11" max="11" width="23.125" style="2" customWidth="1"/>
    <col min="12" max="16384" width="10.75" style="2"/>
  </cols>
  <sheetData>
    <row r="1" spans="2:8" ht="36" customHeight="1" thickTop="1" x14ac:dyDescent="0.3">
      <c r="B1" s="160" t="s">
        <v>84</v>
      </c>
      <c r="C1" s="117"/>
      <c r="D1" s="117"/>
      <c r="E1" s="117"/>
      <c r="F1" s="117"/>
      <c r="G1" s="117"/>
      <c r="H1" s="118"/>
    </row>
    <row r="2" spans="2:8" ht="38.1" customHeight="1" x14ac:dyDescent="0.3">
      <c r="B2" s="119" t="s">
        <v>49</v>
      </c>
      <c r="C2" s="120"/>
      <c r="D2" s="120"/>
      <c r="E2" s="120"/>
      <c r="F2" s="120"/>
      <c r="G2" s="120"/>
      <c r="H2" s="121"/>
    </row>
    <row r="3" spans="2:8" ht="43.5" customHeight="1" x14ac:dyDescent="0.3">
      <c r="B3" s="4" t="s">
        <v>48</v>
      </c>
      <c r="C3" s="153"/>
      <c r="D3" s="153"/>
      <c r="E3" s="5" t="s">
        <v>2</v>
      </c>
      <c r="F3" s="51"/>
      <c r="G3" s="7" t="s">
        <v>45</v>
      </c>
      <c r="H3" s="53"/>
    </row>
    <row r="4" spans="2:8" ht="43.5" customHeight="1" x14ac:dyDescent="0.3">
      <c r="B4" s="4" t="s">
        <v>4</v>
      </c>
      <c r="C4" s="153"/>
      <c r="D4" s="153"/>
      <c r="E4" s="5" t="s">
        <v>1</v>
      </c>
      <c r="F4" s="51"/>
      <c r="G4" s="3" t="s">
        <v>7</v>
      </c>
      <c r="H4" s="54"/>
    </row>
    <row r="5" spans="2:8" ht="43.5" customHeight="1" x14ac:dyDescent="0.3">
      <c r="B5" s="4" t="s">
        <v>3</v>
      </c>
      <c r="C5" s="153"/>
      <c r="D5" s="153"/>
      <c r="E5" s="5" t="s">
        <v>5</v>
      </c>
      <c r="F5" s="52"/>
      <c r="G5" s="7" t="s">
        <v>8</v>
      </c>
      <c r="H5" s="53"/>
    </row>
    <row r="6" spans="2:8" ht="43.5" customHeight="1" x14ac:dyDescent="0.3">
      <c r="B6" s="4" t="s">
        <v>0</v>
      </c>
      <c r="C6" s="153"/>
      <c r="D6" s="153"/>
      <c r="E6" s="5" t="s">
        <v>6</v>
      </c>
      <c r="F6" s="52"/>
      <c r="G6" s="5" t="s">
        <v>47</v>
      </c>
      <c r="H6" s="8" t="s">
        <v>53</v>
      </c>
    </row>
    <row r="7" spans="2:8" ht="43.5" customHeight="1" x14ac:dyDescent="0.3">
      <c r="B7" s="157" t="str">
        <f>IF(C5="NPJ - Núcleo de Proteção Jurídico Social e Apoio Psicológico","Para esta tipologia de serviço não se aplicam os seguintes Indicadores Semestrais: 1.1 e 1.3",IF(C5="Família em Foco","O Indicador Semestral 3.2 não se aplica a esta tipologia de serviço.",IF(C5="Autonomia em Foco","O Indicador Semestral 3.2 não se aplica a esta tipologia de serviço.",IF(C5="República","O Indicador Semestral 3.2 não se aplica a esta tipologia de serviço.",IF(C5="Bagageiro","Para esta tipologia de serviço não se aplicam os seguintes Indicadores Semestrais: 1.2, 2.1, 3.2, 3.3 e 3.4",IF(C5="Serviço de Inclusão Social e Produtiva","O Indicador Semestral 1.2 não se aplica a esta tipologia de serviço.",IF(C5="SEAS - Serviço de Abordagem Social à População de Rua","Para esta tipologia de serviço não se aplicam os seguintes Indicadores Semestrais: 1.2, 3.2, 3.4.",IF(C5="Família Acolhedora","Para esta tipologia de serviço não se aplicam os seguintes Indicadores Semestrais: 1.1 e 3.2.",IF(C5="Serviço de Alimentação Domiciliar para a Pessoa Idosa","O Indicador Semestral 1.3 não se aplica a esta tipologia de serviço.",IF(C5="Serviço Proteção Social Básica no Domicílio para Pessoas com Deficiência e Idosas","Para esta tipologia de serviço não se aplicam os seguintes Indicadores Semestrais: 1.3 e 3.2.","ATENÇÃO: Para esta tipologia de serviço, todos os Indicadores Semestrais devem ser pontuados com valores entre ''1 - Insuficiente'' a ''4 - Superior''."))))))))))</f>
        <v>ATENÇÃO: Para esta tipologia de serviço, todos os Indicadores Semestrais devem ser pontuados com valores entre ''1 - Insuficiente'' a ''4 - Superior''.</v>
      </c>
      <c r="C7" s="158"/>
      <c r="D7" s="158"/>
      <c r="E7" s="158"/>
      <c r="F7" s="158"/>
      <c r="G7" s="158"/>
      <c r="H7" s="159"/>
    </row>
    <row r="8" spans="2:8" ht="38.1" customHeight="1" x14ac:dyDescent="0.3">
      <c r="B8" s="113" t="s">
        <v>17</v>
      </c>
      <c r="C8" s="114"/>
      <c r="D8" s="114"/>
      <c r="E8" s="114"/>
      <c r="F8" s="114"/>
      <c r="G8" s="114"/>
      <c r="H8" s="115"/>
    </row>
    <row r="9" spans="2:8" ht="22.15" customHeight="1" x14ac:dyDescent="0.3">
      <c r="B9" s="154" t="s">
        <v>18</v>
      </c>
      <c r="C9" s="155"/>
      <c r="D9" s="155"/>
      <c r="E9" s="156"/>
      <c r="F9" s="11" t="s">
        <v>51</v>
      </c>
      <c r="G9" s="61">
        <f>(Formulas!K9)*0.01</f>
        <v>0</v>
      </c>
      <c r="H9" s="62" t="str">
        <f>Formulas!K11</f>
        <v>Insuficiente</v>
      </c>
    </row>
    <row r="10" spans="2:8" ht="28.5" customHeight="1" x14ac:dyDescent="0.3">
      <c r="B10" s="146" t="s">
        <v>11</v>
      </c>
      <c r="C10" s="147"/>
      <c r="D10" s="126" t="s">
        <v>19</v>
      </c>
      <c r="E10" s="147"/>
      <c r="F10" s="1" t="s">
        <v>12</v>
      </c>
      <c r="G10" s="126" t="s">
        <v>41</v>
      </c>
      <c r="H10" s="127"/>
    </row>
    <row r="11" spans="2:8" ht="50.1" customHeight="1" x14ac:dyDescent="0.3">
      <c r="B11" s="94" t="s">
        <v>13</v>
      </c>
      <c r="C11" s="95"/>
      <c r="D11" s="96" t="s">
        <v>238</v>
      </c>
      <c r="E11" s="97"/>
      <c r="F11" s="55"/>
      <c r="G11" s="109"/>
      <c r="H11" s="110"/>
    </row>
    <row r="12" spans="2:8" ht="111" customHeight="1" x14ac:dyDescent="0.3">
      <c r="B12" s="100" t="s">
        <v>13</v>
      </c>
      <c r="C12" s="101"/>
      <c r="D12" s="102" t="s">
        <v>239</v>
      </c>
      <c r="E12" s="97"/>
      <c r="F12" s="56"/>
      <c r="G12" s="106"/>
      <c r="H12" s="107"/>
    </row>
    <row r="13" spans="2:8" ht="50.1" customHeight="1" x14ac:dyDescent="0.3">
      <c r="B13" s="149" t="s">
        <v>13</v>
      </c>
      <c r="C13" s="150"/>
      <c r="D13" s="151" t="s">
        <v>240</v>
      </c>
      <c r="E13" s="152"/>
      <c r="F13" s="57"/>
      <c r="G13" s="161"/>
      <c r="H13" s="162"/>
    </row>
    <row r="14" spans="2:8" ht="118.5" customHeight="1" x14ac:dyDescent="0.3">
      <c r="B14" s="100" t="s">
        <v>14</v>
      </c>
      <c r="C14" s="101"/>
      <c r="D14" s="102" t="s">
        <v>241</v>
      </c>
      <c r="E14" s="148"/>
      <c r="F14" s="56"/>
      <c r="G14" s="106"/>
      <c r="H14" s="107"/>
    </row>
    <row r="15" spans="2:8" ht="60" customHeight="1" x14ac:dyDescent="0.3">
      <c r="B15" s="94" t="s">
        <v>15</v>
      </c>
      <c r="C15" s="95"/>
      <c r="D15" s="96" t="s">
        <v>242</v>
      </c>
      <c r="E15" s="97"/>
      <c r="F15" s="55"/>
      <c r="G15" s="98"/>
      <c r="H15" s="99"/>
    </row>
    <row r="16" spans="2:8" ht="75.75" customHeight="1" x14ac:dyDescent="0.3">
      <c r="B16" s="100" t="s">
        <v>15</v>
      </c>
      <c r="C16" s="101"/>
      <c r="D16" s="102" t="s">
        <v>243</v>
      </c>
      <c r="E16" s="97"/>
      <c r="F16" s="56"/>
      <c r="G16" s="106"/>
      <c r="H16" s="107"/>
    </row>
    <row r="17" spans="2:8" ht="50.1" customHeight="1" x14ac:dyDescent="0.3">
      <c r="B17" s="94" t="s">
        <v>15</v>
      </c>
      <c r="C17" s="95"/>
      <c r="D17" s="96" t="s">
        <v>244</v>
      </c>
      <c r="E17" s="108"/>
      <c r="F17" s="55"/>
      <c r="G17" s="109"/>
      <c r="H17" s="110"/>
    </row>
    <row r="18" spans="2:8" ht="78" customHeight="1" x14ac:dyDescent="0.3">
      <c r="B18" s="100" t="s">
        <v>15</v>
      </c>
      <c r="C18" s="101"/>
      <c r="D18" s="102" t="s">
        <v>245</v>
      </c>
      <c r="E18" s="103"/>
      <c r="F18" s="56"/>
      <c r="G18" s="104"/>
      <c r="H18" s="105"/>
    </row>
    <row r="19" spans="2:8" ht="94.5" customHeight="1" x14ac:dyDescent="0.3">
      <c r="B19" s="94" t="s">
        <v>16</v>
      </c>
      <c r="C19" s="95"/>
      <c r="D19" s="96" t="s">
        <v>246</v>
      </c>
      <c r="E19" s="97"/>
      <c r="F19" s="55"/>
      <c r="G19" s="98"/>
      <c r="H19" s="99"/>
    </row>
    <row r="20" spans="2:8" ht="60.75" customHeight="1" x14ac:dyDescent="0.3">
      <c r="B20" s="100" t="s">
        <v>16</v>
      </c>
      <c r="C20" s="101"/>
      <c r="D20" s="102" t="s">
        <v>247</v>
      </c>
      <c r="E20" s="103"/>
      <c r="F20" s="56"/>
      <c r="G20" s="104"/>
      <c r="H20" s="105"/>
    </row>
    <row r="21" spans="2:8" ht="38.1" customHeight="1" x14ac:dyDescent="0.3">
      <c r="B21" s="73" t="s">
        <v>42</v>
      </c>
      <c r="C21" s="74"/>
      <c r="D21" s="74"/>
      <c r="E21" s="74"/>
      <c r="F21" s="74"/>
      <c r="G21" s="74"/>
      <c r="H21" s="75"/>
    </row>
    <row r="22" spans="2:8" ht="52.5" customHeight="1" x14ac:dyDescent="0.3">
      <c r="B22" s="146" t="s">
        <v>11</v>
      </c>
      <c r="C22" s="147"/>
      <c r="D22" s="126" t="s">
        <v>19</v>
      </c>
      <c r="E22" s="147"/>
      <c r="F22" s="126" t="s">
        <v>44</v>
      </c>
      <c r="G22" s="128"/>
      <c r="H22" s="127"/>
    </row>
    <row r="23" spans="2:8" ht="50.1" customHeight="1" x14ac:dyDescent="0.3">
      <c r="B23" s="94" t="s">
        <v>13</v>
      </c>
      <c r="C23" s="95"/>
      <c r="D23" s="96" t="s">
        <v>9</v>
      </c>
      <c r="E23" s="97"/>
      <c r="F23" s="140"/>
      <c r="G23" s="141"/>
      <c r="H23" s="142"/>
    </row>
    <row r="24" spans="2:8" ht="111" customHeight="1" x14ac:dyDescent="0.3">
      <c r="B24" s="100" t="s">
        <v>13</v>
      </c>
      <c r="C24" s="101"/>
      <c r="D24" s="102" t="s">
        <v>76</v>
      </c>
      <c r="E24" s="97"/>
      <c r="F24" s="137"/>
      <c r="G24" s="138"/>
      <c r="H24" s="139"/>
    </row>
    <row r="25" spans="2:8" ht="50.1" customHeight="1" x14ac:dyDescent="0.3">
      <c r="B25" s="149" t="s">
        <v>13</v>
      </c>
      <c r="C25" s="150"/>
      <c r="D25" s="151" t="s">
        <v>74</v>
      </c>
      <c r="E25" s="152"/>
      <c r="F25" s="143"/>
      <c r="G25" s="144"/>
      <c r="H25" s="145"/>
    </row>
    <row r="26" spans="2:8" ht="118.5" customHeight="1" x14ac:dyDescent="0.3">
      <c r="B26" s="100" t="s">
        <v>14</v>
      </c>
      <c r="C26" s="101"/>
      <c r="D26" s="102" t="s">
        <v>77</v>
      </c>
      <c r="E26" s="148"/>
      <c r="F26" s="137"/>
      <c r="G26" s="138"/>
      <c r="H26" s="139"/>
    </row>
    <row r="27" spans="2:8" ht="60" customHeight="1" x14ac:dyDescent="0.3">
      <c r="B27" s="94" t="s">
        <v>15</v>
      </c>
      <c r="C27" s="95"/>
      <c r="D27" s="96" t="s">
        <v>78</v>
      </c>
      <c r="E27" s="97"/>
      <c r="F27" s="140"/>
      <c r="G27" s="141"/>
      <c r="H27" s="142"/>
    </row>
    <row r="28" spans="2:8" ht="75.75" customHeight="1" x14ac:dyDescent="0.3">
      <c r="B28" s="100" t="s">
        <v>15</v>
      </c>
      <c r="C28" s="101"/>
      <c r="D28" s="102" t="s">
        <v>10</v>
      </c>
      <c r="E28" s="97"/>
      <c r="F28" s="137"/>
      <c r="G28" s="138"/>
      <c r="H28" s="139"/>
    </row>
    <row r="29" spans="2:8" ht="50.1" customHeight="1" x14ac:dyDescent="0.3">
      <c r="B29" s="94" t="s">
        <v>15</v>
      </c>
      <c r="C29" s="95"/>
      <c r="D29" s="96" t="s">
        <v>79</v>
      </c>
      <c r="E29" s="108"/>
      <c r="F29" s="140"/>
      <c r="G29" s="141"/>
      <c r="H29" s="142"/>
    </row>
    <row r="30" spans="2:8" ht="78" customHeight="1" x14ac:dyDescent="0.3">
      <c r="B30" s="100" t="s">
        <v>15</v>
      </c>
      <c r="C30" s="101"/>
      <c r="D30" s="102" t="s">
        <v>80</v>
      </c>
      <c r="E30" s="103"/>
      <c r="F30" s="137"/>
      <c r="G30" s="138"/>
      <c r="H30" s="139"/>
    </row>
    <row r="31" spans="2:8" ht="94.5" customHeight="1" x14ac:dyDescent="0.3">
      <c r="B31" s="94" t="s">
        <v>16</v>
      </c>
      <c r="C31" s="95"/>
      <c r="D31" s="96" t="s">
        <v>81</v>
      </c>
      <c r="E31" s="97"/>
      <c r="F31" s="140"/>
      <c r="G31" s="141"/>
      <c r="H31" s="142"/>
    </row>
    <row r="32" spans="2:8" ht="60.75" customHeight="1" x14ac:dyDescent="0.3">
      <c r="B32" s="100" t="s">
        <v>16</v>
      </c>
      <c r="C32" s="101"/>
      <c r="D32" s="102" t="s">
        <v>82</v>
      </c>
      <c r="E32" s="103"/>
      <c r="F32" s="137"/>
      <c r="G32" s="138"/>
      <c r="H32" s="139"/>
    </row>
    <row r="33" spans="2:8" ht="38.1" customHeight="1" x14ac:dyDescent="0.3">
      <c r="B33" s="91" t="s">
        <v>43</v>
      </c>
      <c r="C33" s="92"/>
      <c r="D33" s="92"/>
      <c r="E33" s="92"/>
      <c r="F33" s="92"/>
      <c r="G33" s="92"/>
      <c r="H33" s="93"/>
    </row>
    <row r="34" spans="2:8" ht="25.5" customHeight="1" x14ac:dyDescent="0.3">
      <c r="B34" s="80" t="s">
        <v>40</v>
      </c>
      <c r="C34" s="81"/>
      <c r="D34" s="81"/>
      <c r="E34" s="81"/>
      <c r="F34" s="81"/>
      <c r="G34" s="81"/>
      <c r="H34" s="82"/>
    </row>
    <row r="35" spans="2:8" ht="18" customHeight="1" x14ac:dyDescent="0.3">
      <c r="B35" s="83" t="s">
        <v>20</v>
      </c>
      <c r="C35" s="84"/>
      <c r="D35" s="84"/>
      <c r="E35" s="84"/>
      <c r="F35" s="84"/>
      <c r="G35" s="84"/>
      <c r="H35" s="85"/>
    </row>
    <row r="36" spans="2:8" ht="18" customHeight="1" x14ac:dyDescent="0.3">
      <c r="B36" s="86" t="s">
        <v>21</v>
      </c>
      <c r="C36" s="87"/>
      <c r="D36" s="87"/>
      <c r="E36" s="87"/>
      <c r="F36" s="87"/>
      <c r="G36" s="87"/>
      <c r="H36" s="88"/>
    </row>
    <row r="37" spans="2:8" ht="18" customHeight="1" x14ac:dyDescent="0.3">
      <c r="B37" s="70" t="s">
        <v>22</v>
      </c>
      <c r="C37" s="71"/>
      <c r="D37" s="71"/>
      <c r="E37" s="71"/>
      <c r="F37" s="71"/>
      <c r="G37" s="71"/>
      <c r="H37" s="72"/>
    </row>
    <row r="38" spans="2:8" ht="18" customHeight="1" x14ac:dyDescent="0.3">
      <c r="B38" s="86" t="s">
        <v>23</v>
      </c>
      <c r="C38" s="87"/>
      <c r="D38" s="87"/>
      <c r="E38" s="87"/>
      <c r="F38" s="87"/>
      <c r="G38" s="87"/>
      <c r="H38" s="88"/>
    </row>
    <row r="39" spans="2:8" ht="18" customHeight="1" x14ac:dyDescent="0.3">
      <c r="B39" s="70" t="s">
        <v>24</v>
      </c>
      <c r="C39" s="71"/>
      <c r="D39" s="71"/>
      <c r="E39" s="71"/>
      <c r="F39" s="71"/>
      <c r="G39" s="71"/>
      <c r="H39" s="72"/>
    </row>
    <row r="40" spans="2:8" ht="38.1" customHeight="1" x14ac:dyDescent="0.3">
      <c r="B40" s="73" t="s">
        <v>38</v>
      </c>
      <c r="C40" s="74"/>
      <c r="D40" s="74"/>
      <c r="E40" s="74"/>
      <c r="F40" s="74"/>
      <c r="G40" s="74"/>
      <c r="H40" s="75"/>
    </row>
    <row r="41" spans="2:8" ht="25.5" customHeight="1" x14ac:dyDescent="0.3">
      <c r="B41" s="80" t="s">
        <v>39</v>
      </c>
      <c r="C41" s="81"/>
      <c r="D41" s="81"/>
      <c r="E41" s="81"/>
      <c r="F41" s="81"/>
      <c r="G41" s="81"/>
      <c r="H41" s="82"/>
    </row>
    <row r="42" spans="2:8" ht="18" customHeight="1" x14ac:dyDescent="0.3">
      <c r="B42" s="83" t="s">
        <v>20</v>
      </c>
      <c r="C42" s="84"/>
      <c r="D42" s="84"/>
      <c r="E42" s="84"/>
      <c r="F42" s="84"/>
      <c r="G42" s="84"/>
      <c r="H42" s="85"/>
    </row>
    <row r="43" spans="2:8" ht="18" customHeight="1" x14ac:dyDescent="0.3">
      <c r="B43" s="86" t="s">
        <v>21</v>
      </c>
      <c r="C43" s="87"/>
      <c r="D43" s="87"/>
      <c r="E43" s="87"/>
      <c r="F43" s="87"/>
      <c r="G43" s="87"/>
      <c r="H43" s="88"/>
    </row>
    <row r="44" spans="2:8" ht="18" customHeight="1" x14ac:dyDescent="0.3">
      <c r="B44" s="70" t="s">
        <v>22</v>
      </c>
      <c r="C44" s="71"/>
      <c r="D44" s="71"/>
      <c r="E44" s="71"/>
      <c r="F44" s="71"/>
      <c r="G44" s="71"/>
      <c r="H44" s="72"/>
    </row>
    <row r="45" spans="2:8" ht="18" customHeight="1" x14ac:dyDescent="0.3">
      <c r="B45" s="86" t="s">
        <v>23</v>
      </c>
      <c r="C45" s="87"/>
      <c r="D45" s="87"/>
      <c r="E45" s="87"/>
      <c r="F45" s="87"/>
      <c r="G45" s="87"/>
      <c r="H45" s="88"/>
    </row>
    <row r="46" spans="2:8" ht="18" customHeight="1" x14ac:dyDescent="0.3">
      <c r="B46" s="70" t="s">
        <v>24</v>
      </c>
      <c r="C46" s="71"/>
      <c r="D46" s="71"/>
      <c r="E46" s="71"/>
      <c r="F46" s="71"/>
      <c r="G46" s="71"/>
      <c r="H46" s="72"/>
    </row>
    <row r="47" spans="2:8" ht="39.950000000000003" customHeight="1" x14ac:dyDescent="0.3">
      <c r="B47" s="73" t="s">
        <v>46</v>
      </c>
      <c r="C47" s="74"/>
      <c r="D47" s="74"/>
      <c r="E47" s="74"/>
      <c r="F47" s="74"/>
      <c r="G47" s="74"/>
      <c r="H47" s="75"/>
    </row>
    <row r="48" spans="2:8" ht="46.5" customHeight="1" x14ac:dyDescent="0.3">
      <c r="B48" s="6" t="s">
        <v>35</v>
      </c>
      <c r="C48" s="76"/>
      <c r="D48" s="76"/>
      <c r="E48" s="3" t="s">
        <v>36</v>
      </c>
      <c r="F48" s="58"/>
      <c r="G48" s="3" t="s">
        <v>37</v>
      </c>
      <c r="H48" s="60"/>
    </row>
    <row r="49" spans="2:8" ht="37.5" customHeight="1" thickBot="1" x14ac:dyDescent="0.35">
      <c r="B49" s="77" t="s">
        <v>50</v>
      </c>
      <c r="C49" s="78"/>
      <c r="D49" s="78"/>
      <c r="E49" s="78"/>
      <c r="F49" s="78"/>
      <c r="G49" s="78"/>
      <c r="H49" s="79"/>
    </row>
    <row r="50" spans="2:8" ht="18" thickTop="1" x14ac:dyDescent="0.3"/>
  </sheetData>
  <sheetProtection password="CC7D" sheet="1" objects="1" scenarios="1"/>
  <mergeCells count="93">
    <mergeCell ref="B49:H49"/>
    <mergeCell ref="C6:D6"/>
    <mergeCell ref="B1:H1"/>
    <mergeCell ref="B2:H2"/>
    <mergeCell ref="C3:D3"/>
    <mergeCell ref="C4:D4"/>
    <mergeCell ref="C5:D5"/>
    <mergeCell ref="B7:H7"/>
    <mergeCell ref="B8:H8"/>
    <mergeCell ref="B9:E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2:C22"/>
    <mergeCell ref="D22:E22"/>
    <mergeCell ref="F22:H22"/>
    <mergeCell ref="B20:C20"/>
    <mergeCell ref="D20:E20"/>
    <mergeCell ref="G20:H20"/>
    <mergeCell ref="B21:H21"/>
    <mergeCell ref="B32:C32"/>
    <mergeCell ref="D32:E32"/>
    <mergeCell ref="F32:H32"/>
    <mergeCell ref="B44:H44"/>
    <mergeCell ref="B45:H45"/>
    <mergeCell ref="B43:H43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6:H46"/>
    <mergeCell ref="B47:H47"/>
    <mergeCell ref="C48:D48"/>
    <mergeCell ref="B23:C23"/>
    <mergeCell ref="D23:E23"/>
    <mergeCell ref="F23:H23"/>
    <mergeCell ref="B24:C24"/>
    <mergeCell ref="D24:E24"/>
    <mergeCell ref="F24:H24"/>
    <mergeCell ref="B25:C25"/>
    <mergeCell ref="D25:E25"/>
    <mergeCell ref="F25:H25"/>
    <mergeCell ref="B26:C26"/>
    <mergeCell ref="D26:E26"/>
    <mergeCell ref="F26:H26"/>
    <mergeCell ref="B27:C27"/>
    <mergeCell ref="D27:E27"/>
    <mergeCell ref="F27:H27"/>
    <mergeCell ref="B28:C28"/>
    <mergeCell ref="D28:E28"/>
    <mergeCell ref="F28:H28"/>
    <mergeCell ref="B31:C31"/>
    <mergeCell ref="D31:E31"/>
    <mergeCell ref="F31:H31"/>
    <mergeCell ref="B29:C29"/>
    <mergeCell ref="D29:E29"/>
    <mergeCell ref="F29:H29"/>
    <mergeCell ref="B30:C30"/>
    <mergeCell ref="D30:E30"/>
    <mergeCell ref="F30:H30"/>
  </mergeCells>
  <conditionalFormatting sqref="B7:H7">
    <cfRule type="cellIs" dxfId="17" priority="2" operator="notEqual">
      <formula>"ATENÇÃO: Para esta tipologia de serviço, todos os Indicadores Semestrais devem ser pontuados com valores entre ''1 - Insuficiente'' a ''4 - Superior''."</formula>
    </cfRule>
  </conditionalFormatting>
  <conditionalFormatting sqref="F16">
    <cfRule type="expression" dxfId="16" priority="1">
      <formula>IF($C$5="Autonomia em foco","0 - Não se aplica","x")</formula>
    </cfRule>
  </conditionalFormatting>
  <dataValidations count="4">
    <dataValidation type="list" allowBlank="1" showInputMessage="1" showErrorMessage="1" sqref="F11:F20" xr:uid="{00000000-0002-0000-0100-000000000000}">
      <formula1>"0 - Não se aplica, 1 - Insuficiente, 2 - Insatisfatório, 3 - Suficiente, 4 - Superior"</formula1>
    </dataValidation>
    <dataValidation type="list" allowBlank="1" showInputMessage="1" showErrorMessage="1" sqref="C5:D5" xr:uid="{00000000-0002-0000-0100-000001000000}">
      <formula1>Tipologia</formula1>
    </dataValidation>
    <dataValidation type="list" allowBlank="1" showInputMessage="1" showErrorMessage="1" sqref="H3" xr:uid="{00000000-0002-0000-0100-000002000000}">
      <formula1>Subprefeitura</formula1>
    </dataValidation>
    <dataValidation type="list" allowBlank="1" showInputMessage="1" showErrorMessage="1" sqref="H4" xr:uid="{00000000-0002-0000-0100-000003000000}">
      <formula1>Distrito</formula1>
    </dataValidation>
  </dataValidations>
  <pageMargins left="0.70866141732283472" right="0.70866141732283472" top="1.3130314960629921" bottom="0.74803149606299213" header="0.31496062992125984" footer="0.31496062992125984"/>
  <pageSetup paperSize="9" scale="70" fitToHeight="2" orientation="portrait" r:id="rId1"/>
  <rowBreaks count="1" manualBreakCount="1">
    <brk id="19" min="1" max="7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4000000}">
          <x14:formula1>
            <xm:f>Formulas!$G$17:$G$48</xm:f>
          </x14:formula1>
          <xm:sqref>H3</xm:sqref>
        </x14:dataValidation>
        <x14:dataValidation type="list" allowBlank="1" showInputMessage="1" showErrorMessage="1" xr:uid="{00000000-0002-0000-0100-000005000000}">
          <x14:formula1>
            <xm:f>Formulas!$M$17:$M$65</xm:f>
          </x14:formula1>
          <xm:sqref>C5:D5</xm:sqref>
        </x14:dataValidation>
        <x14:dataValidation type="list" allowBlank="1" showInputMessage="1" showErrorMessage="1" xr:uid="{00000000-0002-0000-0100-000006000000}">
          <x14:formula1>
            <xm:f>Formulas!$K$17:$K$112</xm:f>
          </x14:formula1>
          <xm:sqref>H4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4">
    <tabColor theme="4" tint="0.39997558519241921"/>
  </sheetPr>
  <dimension ref="B1:H50"/>
  <sheetViews>
    <sheetView showGridLines="0" zoomScaleSheetLayoutView="80" workbookViewId="0">
      <pane ySplit="1" topLeftCell="A2" activePane="bottomLeft" state="frozen"/>
      <selection activeCell="H3" sqref="H3"/>
      <selection pane="bottomLeft" activeCell="F11" sqref="F11"/>
    </sheetView>
  </sheetViews>
  <sheetFormatPr defaultColWidth="10.75" defaultRowHeight="17.25" x14ac:dyDescent="0.3"/>
  <cols>
    <col min="1" max="1" width="1.25" style="2" customWidth="1"/>
    <col min="2" max="2" width="13.875" style="2" customWidth="1"/>
    <col min="3" max="3" width="4.5" style="2" customWidth="1"/>
    <col min="4" max="4" width="17.5" style="2" customWidth="1"/>
    <col min="5" max="5" width="14.5" style="2" customWidth="1"/>
    <col min="6" max="6" width="23.375" style="2" customWidth="1"/>
    <col min="7" max="7" width="15.125" style="2" customWidth="1"/>
    <col min="8" max="8" width="24.375" style="2" customWidth="1"/>
    <col min="9" max="9" width="10.75" style="2"/>
    <col min="10" max="10" width="21.375" style="2" customWidth="1"/>
    <col min="11" max="11" width="23.125" style="2" customWidth="1"/>
    <col min="12" max="16384" width="10.75" style="2"/>
  </cols>
  <sheetData>
    <row r="1" spans="2:8" ht="36" customHeight="1" thickTop="1" x14ac:dyDescent="0.3">
      <c r="B1" s="160" t="s">
        <v>84</v>
      </c>
      <c r="C1" s="117"/>
      <c r="D1" s="117"/>
      <c r="E1" s="117"/>
      <c r="F1" s="117"/>
      <c r="G1" s="117"/>
      <c r="H1" s="118"/>
    </row>
    <row r="2" spans="2:8" ht="38.1" customHeight="1" x14ac:dyDescent="0.3">
      <c r="B2" s="119" t="s">
        <v>49</v>
      </c>
      <c r="C2" s="120"/>
      <c r="D2" s="120"/>
      <c r="E2" s="120"/>
      <c r="F2" s="120"/>
      <c r="G2" s="120"/>
      <c r="H2" s="121"/>
    </row>
    <row r="3" spans="2:8" ht="43.5" customHeight="1" x14ac:dyDescent="0.3">
      <c r="B3" s="4" t="s">
        <v>48</v>
      </c>
      <c r="C3" s="153"/>
      <c r="D3" s="153"/>
      <c r="E3" s="5" t="s">
        <v>2</v>
      </c>
      <c r="F3" s="51"/>
      <c r="G3" s="7" t="s">
        <v>45</v>
      </c>
      <c r="H3" s="53"/>
    </row>
    <row r="4" spans="2:8" ht="43.5" customHeight="1" x14ac:dyDescent="0.3">
      <c r="B4" s="4" t="s">
        <v>4</v>
      </c>
      <c r="C4" s="153"/>
      <c r="D4" s="153"/>
      <c r="E4" s="5" t="s">
        <v>1</v>
      </c>
      <c r="F4" s="51"/>
      <c r="G4" s="3" t="s">
        <v>7</v>
      </c>
      <c r="H4" s="54"/>
    </row>
    <row r="5" spans="2:8" ht="43.5" customHeight="1" x14ac:dyDescent="0.3">
      <c r="B5" s="4" t="s">
        <v>3</v>
      </c>
      <c r="C5" s="153"/>
      <c r="D5" s="153"/>
      <c r="E5" s="5" t="s">
        <v>5</v>
      </c>
      <c r="F5" s="52"/>
      <c r="G5" s="7" t="s">
        <v>8</v>
      </c>
      <c r="H5" s="53"/>
    </row>
    <row r="6" spans="2:8" ht="43.5" customHeight="1" x14ac:dyDescent="0.3">
      <c r="B6" s="4" t="s">
        <v>0</v>
      </c>
      <c r="C6" s="153"/>
      <c r="D6" s="153"/>
      <c r="E6" s="5" t="s">
        <v>6</v>
      </c>
      <c r="F6" s="52"/>
      <c r="G6" s="5" t="s">
        <v>47</v>
      </c>
      <c r="H6" s="8" t="s">
        <v>54</v>
      </c>
    </row>
    <row r="7" spans="2:8" ht="43.5" customHeight="1" x14ac:dyDescent="0.3">
      <c r="B7" s="157" t="str">
        <f>IF(C5="NPJ - Núcleo de Proteção Jurídico Social e Apoio Psicológico","Para esta tipologia de serviço não se aplicam os seguintes Indicadores Semestrais: 1.1 e 1.3",IF(C5="Família em Foco","O Indicador Semestral 3.2 não se aplica a esta tipologia de serviço.",IF(C5="Autonomia em Foco","O Indicador Semestral 3.2 não se aplica a esta tipologia de serviço.",IF(C5="República","O Indicador Semestral 3.2 não se aplica a esta tipologia de serviço.",IF(C5="Bagageiro","Para esta tipologia de serviço não se aplicam os seguintes Indicadores Semestrais: 1.2, 2.1, 3.2, 3.3 e 3.4",IF(C5="Serviço de Inclusão Social e Produtiva","O Indicador Semestral 1.2 não se aplica a esta tipologia de serviço.",IF(C5="SEAS - Serviço de Abordagem Social à População de Rua","Para esta tipologia de serviço não se aplicam os seguintes Indicadores Semestrais: 1.2, 3.2, 3.4.",IF(C5="Família Acolhedora","Para esta tipologia de serviço não se aplicam os seguintes Indicadores Semestrais: 1.1 e 3.2.",IF(C5="Serviço de Alimentação Domiciliar para a Pessoa Idosa","O Indicador Semestral 1.3 não se aplica a esta tipologia de serviço.",IF(C5="Serviço Proteção Social Básica no Domicílio para Pessoas com Deficiência e Idosas","Para esta tipologia de serviço não se aplicam os seguintes Indicadores Semestrais: 1.3 e 3.2.","ATENÇÃO: Para esta tipologia de serviço, todos os Indicadores Semestrais devem ser pontuados com valores entre ''1 - Insuficiente'' a ''4 - Superior''."))))))))))</f>
        <v>ATENÇÃO: Para esta tipologia de serviço, todos os Indicadores Semestrais devem ser pontuados com valores entre ''1 - Insuficiente'' a ''4 - Superior''.</v>
      </c>
      <c r="C7" s="158"/>
      <c r="D7" s="158"/>
      <c r="E7" s="158"/>
      <c r="F7" s="158"/>
      <c r="G7" s="158"/>
      <c r="H7" s="159"/>
    </row>
    <row r="8" spans="2:8" ht="38.1" customHeight="1" x14ac:dyDescent="0.3">
      <c r="B8" s="113" t="s">
        <v>17</v>
      </c>
      <c r="C8" s="114"/>
      <c r="D8" s="114"/>
      <c r="E8" s="114"/>
      <c r="F8" s="114"/>
      <c r="G8" s="114"/>
      <c r="H8" s="115"/>
    </row>
    <row r="9" spans="2:8" ht="22.15" customHeight="1" x14ac:dyDescent="0.3">
      <c r="B9" s="154" t="s">
        <v>18</v>
      </c>
      <c r="C9" s="155"/>
      <c r="D9" s="155"/>
      <c r="E9" s="156"/>
      <c r="F9" s="11" t="s">
        <v>51</v>
      </c>
      <c r="G9" s="61">
        <f>(Formulas!O9)*0.01</f>
        <v>0</v>
      </c>
      <c r="H9" s="62" t="str">
        <f>Formulas!O11</f>
        <v>Insuficiente</v>
      </c>
    </row>
    <row r="10" spans="2:8" ht="28.5" customHeight="1" x14ac:dyDescent="0.3">
      <c r="B10" s="146" t="s">
        <v>11</v>
      </c>
      <c r="C10" s="147"/>
      <c r="D10" s="126" t="s">
        <v>19</v>
      </c>
      <c r="E10" s="147"/>
      <c r="F10" s="1" t="s">
        <v>12</v>
      </c>
      <c r="G10" s="126" t="s">
        <v>41</v>
      </c>
      <c r="H10" s="127"/>
    </row>
    <row r="11" spans="2:8" ht="50.1" customHeight="1" x14ac:dyDescent="0.3">
      <c r="B11" s="94" t="s">
        <v>13</v>
      </c>
      <c r="C11" s="95"/>
      <c r="D11" s="96" t="s">
        <v>238</v>
      </c>
      <c r="E11" s="97"/>
      <c r="F11" s="55"/>
      <c r="G11" s="109"/>
      <c r="H11" s="110"/>
    </row>
    <row r="12" spans="2:8" ht="111" customHeight="1" x14ac:dyDescent="0.3">
      <c r="B12" s="100" t="s">
        <v>13</v>
      </c>
      <c r="C12" s="101"/>
      <c r="D12" s="102" t="s">
        <v>239</v>
      </c>
      <c r="E12" s="97"/>
      <c r="F12" s="56"/>
      <c r="G12" s="106"/>
      <c r="H12" s="107"/>
    </row>
    <row r="13" spans="2:8" ht="50.1" customHeight="1" x14ac:dyDescent="0.3">
      <c r="B13" s="149" t="s">
        <v>13</v>
      </c>
      <c r="C13" s="150"/>
      <c r="D13" s="151" t="s">
        <v>240</v>
      </c>
      <c r="E13" s="152"/>
      <c r="F13" s="57"/>
      <c r="G13" s="161"/>
      <c r="H13" s="162"/>
    </row>
    <row r="14" spans="2:8" ht="118.5" customHeight="1" x14ac:dyDescent="0.3">
      <c r="B14" s="100" t="s">
        <v>14</v>
      </c>
      <c r="C14" s="101"/>
      <c r="D14" s="102" t="s">
        <v>241</v>
      </c>
      <c r="E14" s="148"/>
      <c r="F14" s="56"/>
      <c r="G14" s="106"/>
      <c r="H14" s="107"/>
    </row>
    <row r="15" spans="2:8" ht="60" customHeight="1" x14ac:dyDescent="0.3">
      <c r="B15" s="94" t="s">
        <v>15</v>
      </c>
      <c r="C15" s="95"/>
      <c r="D15" s="96" t="s">
        <v>242</v>
      </c>
      <c r="E15" s="97"/>
      <c r="F15" s="55"/>
      <c r="G15" s="98"/>
      <c r="H15" s="99"/>
    </row>
    <row r="16" spans="2:8" ht="75.75" customHeight="1" x14ac:dyDescent="0.3">
      <c r="B16" s="100" t="s">
        <v>15</v>
      </c>
      <c r="C16" s="101"/>
      <c r="D16" s="102" t="s">
        <v>243</v>
      </c>
      <c r="E16" s="97"/>
      <c r="F16" s="56"/>
      <c r="G16" s="106"/>
      <c r="H16" s="107"/>
    </row>
    <row r="17" spans="2:8" ht="50.1" customHeight="1" x14ac:dyDescent="0.3">
      <c r="B17" s="94" t="s">
        <v>15</v>
      </c>
      <c r="C17" s="95"/>
      <c r="D17" s="96" t="s">
        <v>244</v>
      </c>
      <c r="E17" s="108"/>
      <c r="F17" s="55"/>
      <c r="G17" s="109"/>
      <c r="H17" s="110"/>
    </row>
    <row r="18" spans="2:8" ht="78" customHeight="1" x14ac:dyDescent="0.3">
      <c r="B18" s="100" t="s">
        <v>15</v>
      </c>
      <c r="C18" s="101"/>
      <c r="D18" s="102" t="s">
        <v>245</v>
      </c>
      <c r="E18" s="103"/>
      <c r="F18" s="56"/>
      <c r="G18" s="104"/>
      <c r="H18" s="105"/>
    </row>
    <row r="19" spans="2:8" ht="94.5" customHeight="1" x14ac:dyDescent="0.3">
      <c r="B19" s="94" t="s">
        <v>16</v>
      </c>
      <c r="C19" s="95"/>
      <c r="D19" s="96" t="s">
        <v>246</v>
      </c>
      <c r="E19" s="97"/>
      <c r="F19" s="55"/>
      <c r="G19" s="98"/>
      <c r="H19" s="99"/>
    </row>
    <row r="20" spans="2:8" ht="60.75" customHeight="1" x14ac:dyDescent="0.3">
      <c r="B20" s="100" t="s">
        <v>16</v>
      </c>
      <c r="C20" s="101"/>
      <c r="D20" s="102" t="s">
        <v>247</v>
      </c>
      <c r="E20" s="103"/>
      <c r="F20" s="56"/>
      <c r="G20" s="104"/>
      <c r="H20" s="105"/>
    </row>
    <row r="21" spans="2:8" ht="38.1" customHeight="1" x14ac:dyDescent="0.3">
      <c r="B21" s="73" t="s">
        <v>42</v>
      </c>
      <c r="C21" s="74"/>
      <c r="D21" s="74"/>
      <c r="E21" s="74"/>
      <c r="F21" s="74"/>
      <c r="G21" s="74"/>
      <c r="H21" s="75"/>
    </row>
    <row r="22" spans="2:8" ht="52.5" customHeight="1" x14ac:dyDescent="0.3">
      <c r="B22" s="146" t="s">
        <v>11</v>
      </c>
      <c r="C22" s="147"/>
      <c r="D22" s="126" t="s">
        <v>19</v>
      </c>
      <c r="E22" s="147"/>
      <c r="F22" s="126" t="s">
        <v>44</v>
      </c>
      <c r="G22" s="128"/>
      <c r="H22" s="127"/>
    </row>
    <row r="23" spans="2:8" ht="50.1" customHeight="1" x14ac:dyDescent="0.3">
      <c r="B23" s="94" t="s">
        <v>13</v>
      </c>
      <c r="C23" s="95"/>
      <c r="D23" s="96" t="s">
        <v>9</v>
      </c>
      <c r="E23" s="97"/>
      <c r="F23" s="140"/>
      <c r="G23" s="141"/>
      <c r="H23" s="142"/>
    </row>
    <row r="24" spans="2:8" ht="111" customHeight="1" x14ac:dyDescent="0.3">
      <c r="B24" s="100" t="s">
        <v>13</v>
      </c>
      <c r="C24" s="101"/>
      <c r="D24" s="102" t="s">
        <v>76</v>
      </c>
      <c r="E24" s="97"/>
      <c r="F24" s="137"/>
      <c r="G24" s="138"/>
      <c r="H24" s="139"/>
    </row>
    <row r="25" spans="2:8" ht="50.1" customHeight="1" x14ac:dyDescent="0.3">
      <c r="B25" s="149" t="s">
        <v>13</v>
      </c>
      <c r="C25" s="150"/>
      <c r="D25" s="151" t="s">
        <v>74</v>
      </c>
      <c r="E25" s="152"/>
      <c r="F25" s="143"/>
      <c r="G25" s="144"/>
      <c r="H25" s="145"/>
    </row>
    <row r="26" spans="2:8" ht="118.5" customHeight="1" x14ac:dyDescent="0.3">
      <c r="B26" s="100" t="s">
        <v>14</v>
      </c>
      <c r="C26" s="101"/>
      <c r="D26" s="102" t="s">
        <v>77</v>
      </c>
      <c r="E26" s="148"/>
      <c r="F26" s="137"/>
      <c r="G26" s="138"/>
      <c r="H26" s="139"/>
    </row>
    <row r="27" spans="2:8" ht="60" customHeight="1" x14ac:dyDescent="0.3">
      <c r="B27" s="94" t="s">
        <v>15</v>
      </c>
      <c r="C27" s="95"/>
      <c r="D27" s="96" t="s">
        <v>78</v>
      </c>
      <c r="E27" s="97"/>
      <c r="F27" s="140"/>
      <c r="G27" s="141"/>
      <c r="H27" s="142"/>
    </row>
    <row r="28" spans="2:8" ht="75.75" customHeight="1" x14ac:dyDescent="0.3">
      <c r="B28" s="100" t="s">
        <v>15</v>
      </c>
      <c r="C28" s="101"/>
      <c r="D28" s="102" t="s">
        <v>10</v>
      </c>
      <c r="E28" s="97"/>
      <c r="F28" s="137"/>
      <c r="G28" s="138"/>
      <c r="H28" s="139"/>
    </row>
    <row r="29" spans="2:8" ht="50.1" customHeight="1" x14ac:dyDescent="0.3">
      <c r="B29" s="94" t="s">
        <v>15</v>
      </c>
      <c r="C29" s="95"/>
      <c r="D29" s="96" t="s">
        <v>79</v>
      </c>
      <c r="E29" s="108"/>
      <c r="F29" s="140"/>
      <c r="G29" s="141"/>
      <c r="H29" s="142"/>
    </row>
    <row r="30" spans="2:8" ht="78" customHeight="1" x14ac:dyDescent="0.3">
      <c r="B30" s="100" t="s">
        <v>15</v>
      </c>
      <c r="C30" s="101"/>
      <c r="D30" s="102" t="s">
        <v>80</v>
      </c>
      <c r="E30" s="103"/>
      <c r="F30" s="137"/>
      <c r="G30" s="138"/>
      <c r="H30" s="139"/>
    </row>
    <row r="31" spans="2:8" ht="94.5" customHeight="1" x14ac:dyDescent="0.3">
      <c r="B31" s="94" t="s">
        <v>16</v>
      </c>
      <c r="C31" s="95"/>
      <c r="D31" s="96" t="s">
        <v>81</v>
      </c>
      <c r="E31" s="97"/>
      <c r="F31" s="140"/>
      <c r="G31" s="141"/>
      <c r="H31" s="142"/>
    </row>
    <row r="32" spans="2:8" ht="60.75" customHeight="1" x14ac:dyDescent="0.3">
      <c r="B32" s="100" t="s">
        <v>16</v>
      </c>
      <c r="C32" s="101"/>
      <c r="D32" s="102" t="s">
        <v>82</v>
      </c>
      <c r="E32" s="103"/>
      <c r="F32" s="137"/>
      <c r="G32" s="138"/>
      <c r="H32" s="139"/>
    </row>
    <row r="33" spans="2:8" ht="38.1" customHeight="1" x14ac:dyDescent="0.3">
      <c r="B33" s="91" t="s">
        <v>43</v>
      </c>
      <c r="C33" s="92"/>
      <c r="D33" s="92"/>
      <c r="E33" s="92"/>
      <c r="F33" s="92"/>
      <c r="G33" s="92"/>
      <c r="H33" s="93"/>
    </row>
    <row r="34" spans="2:8" ht="25.5" customHeight="1" x14ac:dyDescent="0.3">
      <c r="B34" s="80" t="s">
        <v>40</v>
      </c>
      <c r="C34" s="81"/>
      <c r="D34" s="81"/>
      <c r="E34" s="81"/>
      <c r="F34" s="81"/>
      <c r="G34" s="81"/>
      <c r="H34" s="82"/>
    </row>
    <row r="35" spans="2:8" ht="18" customHeight="1" x14ac:dyDescent="0.3">
      <c r="B35" s="83" t="s">
        <v>20</v>
      </c>
      <c r="C35" s="84"/>
      <c r="D35" s="84"/>
      <c r="E35" s="84"/>
      <c r="F35" s="84"/>
      <c r="G35" s="84"/>
      <c r="H35" s="85"/>
    </row>
    <row r="36" spans="2:8" ht="18" customHeight="1" x14ac:dyDescent="0.3">
      <c r="B36" s="86" t="s">
        <v>21</v>
      </c>
      <c r="C36" s="87"/>
      <c r="D36" s="87"/>
      <c r="E36" s="87"/>
      <c r="F36" s="87"/>
      <c r="G36" s="87"/>
      <c r="H36" s="88"/>
    </row>
    <row r="37" spans="2:8" ht="18" customHeight="1" x14ac:dyDescent="0.3">
      <c r="B37" s="70" t="s">
        <v>22</v>
      </c>
      <c r="C37" s="71"/>
      <c r="D37" s="71"/>
      <c r="E37" s="71"/>
      <c r="F37" s="71"/>
      <c r="G37" s="71"/>
      <c r="H37" s="72"/>
    </row>
    <row r="38" spans="2:8" ht="18" customHeight="1" x14ac:dyDescent="0.3">
      <c r="B38" s="86" t="s">
        <v>23</v>
      </c>
      <c r="C38" s="87"/>
      <c r="D38" s="87"/>
      <c r="E38" s="87"/>
      <c r="F38" s="87"/>
      <c r="G38" s="87"/>
      <c r="H38" s="88"/>
    </row>
    <row r="39" spans="2:8" ht="18" customHeight="1" x14ac:dyDescent="0.3">
      <c r="B39" s="70" t="s">
        <v>24</v>
      </c>
      <c r="C39" s="71"/>
      <c r="D39" s="71"/>
      <c r="E39" s="71"/>
      <c r="F39" s="71"/>
      <c r="G39" s="71"/>
      <c r="H39" s="72"/>
    </row>
    <row r="40" spans="2:8" ht="38.1" customHeight="1" x14ac:dyDescent="0.3">
      <c r="B40" s="73" t="s">
        <v>38</v>
      </c>
      <c r="C40" s="74"/>
      <c r="D40" s="74"/>
      <c r="E40" s="74"/>
      <c r="F40" s="74"/>
      <c r="G40" s="74"/>
      <c r="H40" s="75"/>
    </row>
    <row r="41" spans="2:8" ht="25.5" customHeight="1" x14ac:dyDescent="0.3">
      <c r="B41" s="80" t="s">
        <v>39</v>
      </c>
      <c r="C41" s="81"/>
      <c r="D41" s="81"/>
      <c r="E41" s="81"/>
      <c r="F41" s="81"/>
      <c r="G41" s="81"/>
      <c r="H41" s="82"/>
    </row>
    <row r="42" spans="2:8" ht="18" customHeight="1" x14ac:dyDescent="0.3">
      <c r="B42" s="83" t="s">
        <v>20</v>
      </c>
      <c r="C42" s="84"/>
      <c r="D42" s="84"/>
      <c r="E42" s="84"/>
      <c r="F42" s="84"/>
      <c r="G42" s="84"/>
      <c r="H42" s="85"/>
    </row>
    <row r="43" spans="2:8" ht="18" customHeight="1" x14ac:dyDescent="0.3">
      <c r="B43" s="86" t="s">
        <v>21</v>
      </c>
      <c r="C43" s="87"/>
      <c r="D43" s="87"/>
      <c r="E43" s="87"/>
      <c r="F43" s="87"/>
      <c r="G43" s="87"/>
      <c r="H43" s="88"/>
    </row>
    <row r="44" spans="2:8" ht="18" customHeight="1" x14ac:dyDescent="0.3">
      <c r="B44" s="70" t="s">
        <v>22</v>
      </c>
      <c r="C44" s="71"/>
      <c r="D44" s="71"/>
      <c r="E44" s="71"/>
      <c r="F44" s="71"/>
      <c r="G44" s="71"/>
      <c r="H44" s="72"/>
    </row>
    <row r="45" spans="2:8" ht="18" customHeight="1" x14ac:dyDescent="0.3">
      <c r="B45" s="86" t="s">
        <v>23</v>
      </c>
      <c r="C45" s="87"/>
      <c r="D45" s="87"/>
      <c r="E45" s="87"/>
      <c r="F45" s="87"/>
      <c r="G45" s="87"/>
      <c r="H45" s="88"/>
    </row>
    <row r="46" spans="2:8" ht="18" customHeight="1" x14ac:dyDescent="0.3">
      <c r="B46" s="70" t="s">
        <v>24</v>
      </c>
      <c r="C46" s="71"/>
      <c r="D46" s="71"/>
      <c r="E46" s="71"/>
      <c r="F46" s="71"/>
      <c r="G46" s="71"/>
      <c r="H46" s="72"/>
    </row>
    <row r="47" spans="2:8" ht="39.950000000000003" customHeight="1" x14ac:dyDescent="0.3">
      <c r="B47" s="73" t="s">
        <v>46</v>
      </c>
      <c r="C47" s="74"/>
      <c r="D47" s="74"/>
      <c r="E47" s="74"/>
      <c r="F47" s="74"/>
      <c r="G47" s="74"/>
      <c r="H47" s="75"/>
    </row>
    <row r="48" spans="2:8" ht="46.5" customHeight="1" x14ac:dyDescent="0.3">
      <c r="B48" s="6" t="s">
        <v>35</v>
      </c>
      <c r="C48" s="76"/>
      <c r="D48" s="76"/>
      <c r="E48" s="3" t="s">
        <v>36</v>
      </c>
      <c r="F48" s="58"/>
      <c r="G48" s="3" t="s">
        <v>37</v>
      </c>
      <c r="H48" s="60"/>
    </row>
    <row r="49" spans="2:8" ht="37.5" customHeight="1" thickBot="1" x14ac:dyDescent="0.35">
      <c r="B49" s="77" t="s">
        <v>50</v>
      </c>
      <c r="C49" s="78"/>
      <c r="D49" s="78"/>
      <c r="E49" s="78"/>
      <c r="F49" s="78"/>
      <c r="G49" s="78"/>
      <c r="H49" s="79"/>
    </row>
    <row r="50" spans="2:8" ht="18" thickTop="1" x14ac:dyDescent="0.3"/>
  </sheetData>
  <sheetProtection password="CC7D" sheet="1" objects="1" scenarios="1"/>
  <mergeCells count="93">
    <mergeCell ref="B49:H49"/>
    <mergeCell ref="C6:D6"/>
    <mergeCell ref="B1:H1"/>
    <mergeCell ref="B2:H2"/>
    <mergeCell ref="C3:D3"/>
    <mergeCell ref="C4:D4"/>
    <mergeCell ref="C5:D5"/>
    <mergeCell ref="B7:H7"/>
    <mergeCell ref="B8:H8"/>
    <mergeCell ref="B9:E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2:C22"/>
    <mergeCell ref="D22:E22"/>
    <mergeCell ref="F22:H22"/>
    <mergeCell ref="B20:C20"/>
    <mergeCell ref="D20:E20"/>
    <mergeCell ref="G20:H20"/>
    <mergeCell ref="B21:H21"/>
    <mergeCell ref="B32:C32"/>
    <mergeCell ref="D32:E32"/>
    <mergeCell ref="F32:H32"/>
    <mergeCell ref="B44:H44"/>
    <mergeCell ref="B45:H45"/>
    <mergeCell ref="B43:H43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6:H46"/>
    <mergeCell ref="B47:H47"/>
    <mergeCell ref="C48:D48"/>
    <mergeCell ref="B23:C23"/>
    <mergeCell ref="D23:E23"/>
    <mergeCell ref="F23:H23"/>
    <mergeCell ref="B24:C24"/>
    <mergeCell ref="D24:E24"/>
    <mergeCell ref="F24:H24"/>
    <mergeCell ref="B25:C25"/>
    <mergeCell ref="D25:E25"/>
    <mergeCell ref="F25:H25"/>
    <mergeCell ref="B26:C26"/>
    <mergeCell ref="D26:E26"/>
    <mergeCell ref="F26:H26"/>
    <mergeCell ref="B27:C27"/>
    <mergeCell ref="D27:E27"/>
    <mergeCell ref="F27:H27"/>
    <mergeCell ref="B28:C28"/>
    <mergeCell ref="D28:E28"/>
    <mergeCell ref="F28:H28"/>
    <mergeCell ref="B31:C31"/>
    <mergeCell ref="D31:E31"/>
    <mergeCell ref="F31:H31"/>
    <mergeCell ref="B29:C29"/>
    <mergeCell ref="D29:E29"/>
    <mergeCell ref="F29:H29"/>
    <mergeCell ref="B30:C30"/>
    <mergeCell ref="D30:E30"/>
    <mergeCell ref="F30:H30"/>
  </mergeCells>
  <conditionalFormatting sqref="B7:H7">
    <cfRule type="cellIs" dxfId="15" priority="2" operator="notEqual">
      <formula>"ATENÇÃO: Para esta tipologia de serviço, todos os Indicadores Semestrais devem ser pontuados com valores entre ''1 - Insuficiente'' a ''4 - Superior''."</formula>
    </cfRule>
  </conditionalFormatting>
  <conditionalFormatting sqref="F16">
    <cfRule type="expression" dxfId="14" priority="1">
      <formula>IF($C$5="Autonomia em foco","0 - Não se aplica","x")</formula>
    </cfRule>
  </conditionalFormatting>
  <dataValidations count="4">
    <dataValidation type="list" allowBlank="1" showInputMessage="1" showErrorMessage="1" sqref="F11:F20" xr:uid="{00000000-0002-0000-0200-000000000000}">
      <formula1>"0 - Não se aplica, 1 - Insuficiente, 2 - Insatisfatório, 3 - Suficiente, 4 - Superior"</formula1>
    </dataValidation>
    <dataValidation type="list" allowBlank="1" showInputMessage="1" showErrorMessage="1" sqref="C5:D5" xr:uid="{00000000-0002-0000-0200-000001000000}">
      <formula1>Tipologia</formula1>
    </dataValidation>
    <dataValidation type="list" allowBlank="1" showInputMessage="1" showErrorMessage="1" sqref="H4" xr:uid="{00000000-0002-0000-0200-000002000000}">
      <formula1>Distrito</formula1>
    </dataValidation>
    <dataValidation type="list" allowBlank="1" showInputMessage="1" showErrorMessage="1" sqref="H3" xr:uid="{00000000-0002-0000-0200-000003000000}">
      <formula1>Subprefeitura</formula1>
    </dataValidation>
  </dataValidations>
  <pageMargins left="0.70866141732283472" right="0.70866141732283472" top="1.3130314960629921" bottom="0.74803149606299213" header="0.31496062992125984" footer="0.31496062992125984"/>
  <pageSetup paperSize="9" scale="62" fitToHeight="2" orientation="portrait" r:id="rId1"/>
  <rowBreaks count="1" manualBreakCount="1">
    <brk id="19" min="1" max="7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4000000}">
          <x14:formula1>
            <xm:f>Formulas!$G$17:$G$48</xm:f>
          </x14:formula1>
          <xm:sqref>H3</xm:sqref>
        </x14:dataValidation>
        <x14:dataValidation type="list" allowBlank="1" showInputMessage="1" showErrorMessage="1" xr:uid="{00000000-0002-0000-0200-000005000000}">
          <x14:formula1>
            <xm:f>Formulas!$M$17:$M$65</xm:f>
          </x14:formula1>
          <xm:sqref>C5:D5</xm:sqref>
        </x14:dataValidation>
        <x14:dataValidation type="list" allowBlank="1" showInputMessage="1" showErrorMessage="1" xr:uid="{00000000-0002-0000-0200-000006000000}">
          <x14:formula1>
            <xm:f>Formulas!$K$17:$K$112</xm:f>
          </x14:formula1>
          <xm:sqref>H4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5">
    <tabColor theme="4" tint="0.39997558519241921"/>
  </sheetPr>
  <dimension ref="B1:H50"/>
  <sheetViews>
    <sheetView showGridLines="0" zoomScaleSheetLayoutView="80" workbookViewId="0">
      <pane ySplit="1" topLeftCell="A2" activePane="bottomLeft" state="frozen"/>
      <selection activeCell="H3" sqref="H3"/>
      <selection pane="bottomLeft" activeCell="F11" sqref="F11"/>
    </sheetView>
  </sheetViews>
  <sheetFormatPr defaultColWidth="10.75" defaultRowHeight="17.25" x14ac:dyDescent="0.3"/>
  <cols>
    <col min="1" max="1" width="1.25" style="2" customWidth="1"/>
    <col min="2" max="2" width="13.875" style="2" customWidth="1"/>
    <col min="3" max="3" width="4.5" style="2" customWidth="1"/>
    <col min="4" max="4" width="17.5" style="2" customWidth="1"/>
    <col min="5" max="5" width="14.5" style="2" customWidth="1"/>
    <col min="6" max="6" width="23.375" style="2" customWidth="1"/>
    <col min="7" max="7" width="15.125" style="2" customWidth="1"/>
    <col min="8" max="8" width="24.375" style="2" customWidth="1"/>
    <col min="9" max="9" width="10.75" style="2"/>
    <col min="10" max="10" width="21.375" style="2" customWidth="1"/>
    <col min="11" max="11" width="23.125" style="2" customWidth="1"/>
    <col min="12" max="16384" width="10.75" style="2"/>
  </cols>
  <sheetData>
    <row r="1" spans="2:8" ht="36" customHeight="1" thickTop="1" x14ac:dyDescent="0.3">
      <c r="B1" s="160" t="s">
        <v>84</v>
      </c>
      <c r="C1" s="117"/>
      <c r="D1" s="117"/>
      <c r="E1" s="117"/>
      <c r="F1" s="117"/>
      <c r="G1" s="117"/>
      <c r="H1" s="118"/>
    </row>
    <row r="2" spans="2:8" ht="38.1" customHeight="1" x14ac:dyDescent="0.3">
      <c r="B2" s="119" t="s">
        <v>49</v>
      </c>
      <c r="C2" s="120"/>
      <c r="D2" s="120"/>
      <c r="E2" s="120"/>
      <c r="F2" s="120"/>
      <c r="G2" s="120"/>
      <c r="H2" s="121"/>
    </row>
    <row r="3" spans="2:8" ht="43.5" customHeight="1" x14ac:dyDescent="0.3">
      <c r="B3" s="4" t="s">
        <v>48</v>
      </c>
      <c r="C3" s="153"/>
      <c r="D3" s="153"/>
      <c r="E3" s="5" t="s">
        <v>2</v>
      </c>
      <c r="F3" s="51"/>
      <c r="G3" s="7" t="s">
        <v>45</v>
      </c>
      <c r="H3" s="53"/>
    </row>
    <row r="4" spans="2:8" ht="43.5" customHeight="1" x14ac:dyDescent="0.3">
      <c r="B4" s="4" t="s">
        <v>4</v>
      </c>
      <c r="C4" s="153"/>
      <c r="D4" s="153"/>
      <c r="E4" s="5" t="s">
        <v>1</v>
      </c>
      <c r="F4" s="51"/>
      <c r="G4" s="3" t="s">
        <v>7</v>
      </c>
      <c r="H4" s="54"/>
    </row>
    <row r="5" spans="2:8" ht="43.5" customHeight="1" x14ac:dyDescent="0.3">
      <c r="B5" s="4" t="s">
        <v>3</v>
      </c>
      <c r="C5" s="153"/>
      <c r="D5" s="153"/>
      <c r="E5" s="5" t="s">
        <v>5</v>
      </c>
      <c r="F5" s="52"/>
      <c r="G5" s="7" t="s">
        <v>8</v>
      </c>
      <c r="H5" s="53"/>
    </row>
    <row r="6" spans="2:8" ht="43.5" customHeight="1" x14ac:dyDescent="0.3">
      <c r="B6" s="4" t="s">
        <v>0</v>
      </c>
      <c r="C6" s="153"/>
      <c r="D6" s="153"/>
      <c r="E6" s="5" t="s">
        <v>6</v>
      </c>
      <c r="F6" s="52"/>
      <c r="G6" s="5" t="s">
        <v>47</v>
      </c>
      <c r="H6" s="8" t="s">
        <v>55</v>
      </c>
    </row>
    <row r="7" spans="2:8" ht="43.5" customHeight="1" x14ac:dyDescent="0.3">
      <c r="B7" s="157" t="str">
        <f>IF(C5="NPJ - Núcleo de Proteção Jurídico Social e Apoio Psicológico","Para esta tipologia de serviço não se aplicam os seguintes Indicadores Semestrais: 1.1 e 1.3",IF(C5="Família em Foco","O Indicador Semestral 3.2 não se aplica a esta tipologia de serviço.",IF(C5="Autonomia em Foco","O Indicador Semestral 3.2 não se aplica a esta tipologia de serviço.",IF(C5="República","O Indicador Semestral 3.2 não se aplica a esta tipologia de serviço.",IF(C5="Bagageiro","Para esta tipologia de serviço não se aplicam os seguintes Indicadores Semestrais: 1.2, 2.1, 3.2, 3.3 e 3.4",IF(C5="Serviço de Inclusão Social e Produtiva","O Indicador Semestral 1.2 não se aplica a esta tipologia de serviço.",IF(C5="SEAS - Serviço de Abordagem Social à População de Rua","Para esta tipologia de serviço não se aplicam os seguintes Indicadores Semestrais: 1.2, 3.2, 3.4.",IF(C5="Família Acolhedora","Para esta tipologia de serviço não se aplicam os seguintes Indicadores Semestrais: 1.1 e 3.2.",IF(C5="Serviço de Alimentação Domiciliar para a Pessoa Idosa","O Indicador Semestral 1.3 não se aplica a esta tipologia de serviço.",IF(C5="Serviço Proteção Social Básica no Domicílio para Pessoas com Deficiência e Idosas","Para esta tipologia de serviço não se aplicam os seguintes Indicadores Semestrais: 1.3 e 3.2.","ATENÇÃO: Para esta tipologia de serviço, todos os Indicadores Semestrais devem ser pontuados com valores entre ''1 - Insuficiente'' a ''4 - Superior''."))))))))))</f>
        <v>ATENÇÃO: Para esta tipologia de serviço, todos os Indicadores Semestrais devem ser pontuados com valores entre ''1 - Insuficiente'' a ''4 - Superior''.</v>
      </c>
      <c r="C7" s="158"/>
      <c r="D7" s="158"/>
      <c r="E7" s="158"/>
      <c r="F7" s="158"/>
      <c r="G7" s="158"/>
      <c r="H7" s="159"/>
    </row>
    <row r="8" spans="2:8" ht="38.1" customHeight="1" x14ac:dyDescent="0.3">
      <c r="B8" s="113" t="s">
        <v>17</v>
      </c>
      <c r="C8" s="114"/>
      <c r="D8" s="114"/>
      <c r="E8" s="114"/>
      <c r="F8" s="114"/>
      <c r="G8" s="114"/>
      <c r="H8" s="115"/>
    </row>
    <row r="9" spans="2:8" ht="22.15" customHeight="1" x14ac:dyDescent="0.3">
      <c r="B9" s="154" t="s">
        <v>18</v>
      </c>
      <c r="C9" s="155"/>
      <c r="D9" s="155"/>
      <c r="E9" s="156"/>
      <c r="F9" s="11" t="s">
        <v>51</v>
      </c>
      <c r="G9" s="61">
        <f>(Formulas!S9)*0.01</f>
        <v>0</v>
      </c>
      <c r="H9" s="62" t="str">
        <f>Formulas!S11</f>
        <v>Insuficiente</v>
      </c>
    </row>
    <row r="10" spans="2:8" ht="28.5" customHeight="1" x14ac:dyDescent="0.3">
      <c r="B10" s="146" t="s">
        <v>11</v>
      </c>
      <c r="C10" s="147"/>
      <c r="D10" s="126" t="s">
        <v>19</v>
      </c>
      <c r="E10" s="147"/>
      <c r="F10" s="1" t="s">
        <v>12</v>
      </c>
      <c r="G10" s="126" t="s">
        <v>41</v>
      </c>
      <c r="H10" s="127"/>
    </row>
    <row r="11" spans="2:8" ht="50.1" customHeight="1" x14ac:dyDescent="0.3">
      <c r="B11" s="94" t="s">
        <v>13</v>
      </c>
      <c r="C11" s="95"/>
      <c r="D11" s="96" t="s">
        <v>238</v>
      </c>
      <c r="E11" s="97"/>
      <c r="F11" s="55"/>
      <c r="G11" s="109"/>
      <c r="H11" s="110"/>
    </row>
    <row r="12" spans="2:8" ht="111" customHeight="1" x14ac:dyDescent="0.3">
      <c r="B12" s="100" t="s">
        <v>13</v>
      </c>
      <c r="C12" s="101"/>
      <c r="D12" s="102" t="s">
        <v>239</v>
      </c>
      <c r="E12" s="97"/>
      <c r="F12" s="56"/>
      <c r="G12" s="106"/>
      <c r="H12" s="107"/>
    </row>
    <row r="13" spans="2:8" ht="50.1" customHeight="1" x14ac:dyDescent="0.3">
      <c r="B13" s="149" t="s">
        <v>13</v>
      </c>
      <c r="C13" s="150"/>
      <c r="D13" s="151" t="s">
        <v>240</v>
      </c>
      <c r="E13" s="152"/>
      <c r="F13" s="57"/>
      <c r="G13" s="161"/>
      <c r="H13" s="162"/>
    </row>
    <row r="14" spans="2:8" ht="118.5" customHeight="1" x14ac:dyDescent="0.3">
      <c r="B14" s="100" t="s">
        <v>14</v>
      </c>
      <c r="C14" s="101"/>
      <c r="D14" s="102" t="s">
        <v>241</v>
      </c>
      <c r="E14" s="148"/>
      <c r="F14" s="56"/>
      <c r="G14" s="106"/>
      <c r="H14" s="107"/>
    </row>
    <row r="15" spans="2:8" ht="60" customHeight="1" x14ac:dyDescent="0.3">
      <c r="B15" s="94" t="s">
        <v>15</v>
      </c>
      <c r="C15" s="95"/>
      <c r="D15" s="96" t="s">
        <v>242</v>
      </c>
      <c r="E15" s="97"/>
      <c r="F15" s="55"/>
      <c r="G15" s="98"/>
      <c r="H15" s="99"/>
    </row>
    <row r="16" spans="2:8" ht="75.75" customHeight="1" x14ac:dyDescent="0.3">
      <c r="B16" s="100" t="s">
        <v>15</v>
      </c>
      <c r="C16" s="101"/>
      <c r="D16" s="102" t="s">
        <v>243</v>
      </c>
      <c r="E16" s="97"/>
      <c r="F16" s="56"/>
      <c r="G16" s="106"/>
      <c r="H16" s="107"/>
    </row>
    <row r="17" spans="2:8" ht="50.1" customHeight="1" x14ac:dyDescent="0.3">
      <c r="B17" s="94" t="s">
        <v>15</v>
      </c>
      <c r="C17" s="95"/>
      <c r="D17" s="96" t="s">
        <v>244</v>
      </c>
      <c r="E17" s="108"/>
      <c r="F17" s="55"/>
      <c r="G17" s="109"/>
      <c r="H17" s="110"/>
    </row>
    <row r="18" spans="2:8" ht="78" customHeight="1" x14ac:dyDescent="0.3">
      <c r="B18" s="100" t="s">
        <v>15</v>
      </c>
      <c r="C18" s="101"/>
      <c r="D18" s="102" t="s">
        <v>245</v>
      </c>
      <c r="E18" s="103"/>
      <c r="F18" s="56"/>
      <c r="G18" s="104"/>
      <c r="H18" s="105"/>
    </row>
    <row r="19" spans="2:8" ht="94.5" customHeight="1" x14ac:dyDescent="0.3">
      <c r="B19" s="94" t="s">
        <v>16</v>
      </c>
      <c r="C19" s="95"/>
      <c r="D19" s="96" t="s">
        <v>246</v>
      </c>
      <c r="E19" s="97"/>
      <c r="F19" s="55"/>
      <c r="G19" s="98"/>
      <c r="H19" s="99"/>
    </row>
    <row r="20" spans="2:8" ht="60.75" customHeight="1" x14ac:dyDescent="0.3">
      <c r="B20" s="100" t="s">
        <v>16</v>
      </c>
      <c r="C20" s="101"/>
      <c r="D20" s="102" t="s">
        <v>247</v>
      </c>
      <c r="E20" s="103"/>
      <c r="F20" s="56"/>
      <c r="G20" s="104"/>
      <c r="H20" s="105"/>
    </row>
    <row r="21" spans="2:8" ht="38.1" customHeight="1" x14ac:dyDescent="0.3">
      <c r="B21" s="73" t="s">
        <v>42</v>
      </c>
      <c r="C21" s="74"/>
      <c r="D21" s="74"/>
      <c r="E21" s="74"/>
      <c r="F21" s="74"/>
      <c r="G21" s="74"/>
      <c r="H21" s="75"/>
    </row>
    <row r="22" spans="2:8" ht="52.5" customHeight="1" x14ac:dyDescent="0.3">
      <c r="B22" s="146" t="s">
        <v>11</v>
      </c>
      <c r="C22" s="147"/>
      <c r="D22" s="126" t="s">
        <v>19</v>
      </c>
      <c r="E22" s="147"/>
      <c r="F22" s="126" t="s">
        <v>44</v>
      </c>
      <c r="G22" s="128"/>
      <c r="H22" s="127"/>
    </row>
    <row r="23" spans="2:8" ht="50.1" customHeight="1" x14ac:dyDescent="0.3">
      <c r="B23" s="94" t="s">
        <v>13</v>
      </c>
      <c r="C23" s="95"/>
      <c r="D23" s="96" t="s">
        <v>9</v>
      </c>
      <c r="E23" s="97"/>
      <c r="F23" s="140"/>
      <c r="G23" s="141"/>
      <c r="H23" s="142"/>
    </row>
    <row r="24" spans="2:8" ht="111" customHeight="1" x14ac:dyDescent="0.3">
      <c r="B24" s="100" t="s">
        <v>13</v>
      </c>
      <c r="C24" s="101"/>
      <c r="D24" s="102" t="s">
        <v>76</v>
      </c>
      <c r="E24" s="97"/>
      <c r="F24" s="137"/>
      <c r="G24" s="138"/>
      <c r="H24" s="139"/>
    </row>
    <row r="25" spans="2:8" ht="50.1" customHeight="1" x14ac:dyDescent="0.3">
      <c r="B25" s="149" t="s">
        <v>13</v>
      </c>
      <c r="C25" s="150"/>
      <c r="D25" s="151" t="s">
        <v>74</v>
      </c>
      <c r="E25" s="152"/>
      <c r="F25" s="143"/>
      <c r="G25" s="144"/>
      <c r="H25" s="145"/>
    </row>
    <row r="26" spans="2:8" ht="118.5" customHeight="1" x14ac:dyDescent="0.3">
      <c r="B26" s="100" t="s">
        <v>14</v>
      </c>
      <c r="C26" s="101"/>
      <c r="D26" s="102" t="s">
        <v>77</v>
      </c>
      <c r="E26" s="148"/>
      <c r="F26" s="137"/>
      <c r="G26" s="138"/>
      <c r="H26" s="139"/>
    </row>
    <row r="27" spans="2:8" ht="60" customHeight="1" x14ac:dyDescent="0.3">
      <c r="B27" s="94" t="s">
        <v>15</v>
      </c>
      <c r="C27" s="95"/>
      <c r="D27" s="96" t="s">
        <v>78</v>
      </c>
      <c r="E27" s="97"/>
      <c r="F27" s="140"/>
      <c r="G27" s="141"/>
      <c r="H27" s="142"/>
    </row>
    <row r="28" spans="2:8" ht="75.75" customHeight="1" x14ac:dyDescent="0.3">
      <c r="B28" s="100" t="s">
        <v>15</v>
      </c>
      <c r="C28" s="101"/>
      <c r="D28" s="102" t="s">
        <v>10</v>
      </c>
      <c r="E28" s="97"/>
      <c r="F28" s="137"/>
      <c r="G28" s="138"/>
      <c r="H28" s="139"/>
    </row>
    <row r="29" spans="2:8" ht="50.1" customHeight="1" x14ac:dyDescent="0.3">
      <c r="B29" s="94" t="s">
        <v>15</v>
      </c>
      <c r="C29" s="95"/>
      <c r="D29" s="96" t="s">
        <v>79</v>
      </c>
      <c r="E29" s="108"/>
      <c r="F29" s="140"/>
      <c r="G29" s="141"/>
      <c r="H29" s="142"/>
    </row>
    <row r="30" spans="2:8" ht="78" customHeight="1" x14ac:dyDescent="0.3">
      <c r="B30" s="100" t="s">
        <v>15</v>
      </c>
      <c r="C30" s="101"/>
      <c r="D30" s="102" t="s">
        <v>80</v>
      </c>
      <c r="E30" s="103"/>
      <c r="F30" s="137"/>
      <c r="G30" s="138"/>
      <c r="H30" s="139"/>
    </row>
    <row r="31" spans="2:8" ht="94.5" customHeight="1" x14ac:dyDescent="0.3">
      <c r="B31" s="94" t="s">
        <v>16</v>
      </c>
      <c r="C31" s="95"/>
      <c r="D31" s="96" t="s">
        <v>81</v>
      </c>
      <c r="E31" s="97"/>
      <c r="F31" s="140"/>
      <c r="G31" s="141"/>
      <c r="H31" s="142"/>
    </row>
    <row r="32" spans="2:8" ht="60.75" customHeight="1" x14ac:dyDescent="0.3">
      <c r="B32" s="100" t="s">
        <v>16</v>
      </c>
      <c r="C32" s="101"/>
      <c r="D32" s="102" t="s">
        <v>82</v>
      </c>
      <c r="E32" s="103"/>
      <c r="F32" s="137"/>
      <c r="G32" s="138"/>
      <c r="H32" s="139"/>
    </row>
    <row r="33" spans="2:8" ht="38.1" customHeight="1" x14ac:dyDescent="0.3">
      <c r="B33" s="91" t="s">
        <v>43</v>
      </c>
      <c r="C33" s="92"/>
      <c r="D33" s="92"/>
      <c r="E33" s="92"/>
      <c r="F33" s="92"/>
      <c r="G33" s="92"/>
      <c r="H33" s="93"/>
    </row>
    <row r="34" spans="2:8" ht="25.5" customHeight="1" x14ac:dyDescent="0.3">
      <c r="B34" s="80" t="s">
        <v>40</v>
      </c>
      <c r="C34" s="81"/>
      <c r="D34" s="81"/>
      <c r="E34" s="81"/>
      <c r="F34" s="81"/>
      <c r="G34" s="81"/>
      <c r="H34" s="82"/>
    </row>
    <row r="35" spans="2:8" ht="18" customHeight="1" x14ac:dyDescent="0.3">
      <c r="B35" s="83" t="s">
        <v>20</v>
      </c>
      <c r="C35" s="84"/>
      <c r="D35" s="84"/>
      <c r="E35" s="84"/>
      <c r="F35" s="84"/>
      <c r="G35" s="84"/>
      <c r="H35" s="85"/>
    </row>
    <row r="36" spans="2:8" ht="18" customHeight="1" x14ac:dyDescent="0.3">
      <c r="B36" s="86" t="s">
        <v>21</v>
      </c>
      <c r="C36" s="87"/>
      <c r="D36" s="87"/>
      <c r="E36" s="87"/>
      <c r="F36" s="87"/>
      <c r="G36" s="87"/>
      <c r="H36" s="88"/>
    </row>
    <row r="37" spans="2:8" ht="18" customHeight="1" x14ac:dyDescent="0.3">
      <c r="B37" s="70" t="s">
        <v>22</v>
      </c>
      <c r="C37" s="71"/>
      <c r="D37" s="71"/>
      <c r="E37" s="71"/>
      <c r="F37" s="71"/>
      <c r="G37" s="71"/>
      <c r="H37" s="72"/>
    </row>
    <row r="38" spans="2:8" ht="18" customHeight="1" x14ac:dyDescent="0.3">
      <c r="B38" s="86" t="s">
        <v>23</v>
      </c>
      <c r="C38" s="87"/>
      <c r="D38" s="87"/>
      <c r="E38" s="87"/>
      <c r="F38" s="87"/>
      <c r="G38" s="87"/>
      <c r="H38" s="88"/>
    </row>
    <row r="39" spans="2:8" ht="18" customHeight="1" x14ac:dyDescent="0.3">
      <c r="B39" s="70" t="s">
        <v>24</v>
      </c>
      <c r="C39" s="71"/>
      <c r="D39" s="71"/>
      <c r="E39" s="71"/>
      <c r="F39" s="71"/>
      <c r="G39" s="71"/>
      <c r="H39" s="72"/>
    </row>
    <row r="40" spans="2:8" ht="38.1" customHeight="1" x14ac:dyDescent="0.3">
      <c r="B40" s="73" t="s">
        <v>38</v>
      </c>
      <c r="C40" s="74"/>
      <c r="D40" s="74"/>
      <c r="E40" s="74"/>
      <c r="F40" s="74"/>
      <c r="G40" s="74"/>
      <c r="H40" s="75"/>
    </row>
    <row r="41" spans="2:8" ht="25.5" customHeight="1" x14ac:dyDescent="0.3">
      <c r="B41" s="80" t="s">
        <v>39</v>
      </c>
      <c r="C41" s="81"/>
      <c r="D41" s="81"/>
      <c r="E41" s="81"/>
      <c r="F41" s="81"/>
      <c r="G41" s="81"/>
      <c r="H41" s="82"/>
    </row>
    <row r="42" spans="2:8" ht="18" customHeight="1" x14ac:dyDescent="0.3">
      <c r="B42" s="83" t="s">
        <v>20</v>
      </c>
      <c r="C42" s="84"/>
      <c r="D42" s="84"/>
      <c r="E42" s="84"/>
      <c r="F42" s="84"/>
      <c r="G42" s="84"/>
      <c r="H42" s="85"/>
    </row>
    <row r="43" spans="2:8" ht="18" customHeight="1" x14ac:dyDescent="0.3">
      <c r="B43" s="86" t="s">
        <v>21</v>
      </c>
      <c r="C43" s="87"/>
      <c r="D43" s="87"/>
      <c r="E43" s="87"/>
      <c r="F43" s="87"/>
      <c r="G43" s="87"/>
      <c r="H43" s="88"/>
    </row>
    <row r="44" spans="2:8" ht="18" customHeight="1" x14ac:dyDescent="0.3">
      <c r="B44" s="70" t="s">
        <v>22</v>
      </c>
      <c r="C44" s="71"/>
      <c r="D44" s="71"/>
      <c r="E44" s="71"/>
      <c r="F44" s="71"/>
      <c r="G44" s="71"/>
      <c r="H44" s="72"/>
    </row>
    <row r="45" spans="2:8" ht="18" customHeight="1" x14ac:dyDescent="0.3">
      <c r="B45" s="86" t="s">
        <v>23</v>
      </c>
      <c r="C45" s="87"/>
      <c r="D45" s="87"/>
      <c r="E45" s="87"/>
      <c r="F45" s="87"/>
      <c r="G45" s="87"/>
      <c r="H45" s="88"/>
    </row>
    <row r="46" spans="2:8" ht="18" customHeight="1" x14ac:dyDescent="0.3">
      <c r="B46" s="70" t="s">
        <v>24</v>
      </c>
      <c r="C46" s="71"/>
      <c r="D46" s="71"/>
      <c r="E46" s="71"/>
      <c r="F46" s="71"/>
      <c r="G46" s="71"/>
      <c r="H46" s="72"/>
    </row>
    <row r="47" spans="2:8" ht="39.950000000000003" customHeight="1" x14ac:dyDescent="0.3">
      <c r="B47" s="73" t="s">
        <v>46</v>
      </c>
      <c r="C47" s="74"/>
      <c r="D47" s="74"/>
      <c r="E47" s="74"/>
      <c r="F47" s="74"/>
      <c r="G47" s="74"/>
      <c r="H47" s="75"/>
    </row>
    <row r="48" spans="2:8" ht="46.5" customHeight="1" x14ac:dyDescent="0.3">
      <c r="B48" s="6" t="s">
        <v>35</v>
      </c>
      <c r="C48" s="76"/>
      <c r="D48" s="76"/>
      <c r="E48" s="3" t="s">
        <v>36</v>
      </c>
      <c r="F48" s="58"/>
      <c r="G48" s="3" t="s">
        <v>37</v>
      </c>
      <c r="H48" s="60"/>
    </row>
    <row r="49" spans="2:8" ht="37.5" customHeight="1" thickBot="1" x14ac:dyDescent="0.35">
      <c r="B49" s="77" t="s">
        <v>50</v>
      </c>
      <c r="C49" s="78"/>
      <c r="D49" s="78"/>
      <c r="E49" s="78"/>
      <c r="F49" s="78"/>
      <c r="G49" s="78"/>
      <c r="H49" s="79"/>
    </row>
    <row r="50" spans="2:8" ht="18" thickTop="1" x14ac:dyDescent="0.3"/>
  </sheetData>
  <sheetProtection password="CC7D" sheet="1" objects="1" scenarios="1"/>
  <mergeCells count="93">
    <mergeCell ref="B49:H49"/>
    <mergeCell ref="C6:D6"/>
    <mergeCell ref="B1:H1"/>
    <mergeCell ref="B2:H2"/>
    <mergeCell ref="C3:D3"/>
    <mergeCell ref="C4:D4"/>
    <mergeCell ref="C5:D5"/>
    <mergeCell ref="B7:H7"/>
    <mergeCell ref="B8:H8"/>
    <mergeCell ref="B9:E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2:C22"/>
    <mergeCell ref="D22:E22"/>
    <mergeCell ref="F22:H22"/>
    <mergeCell ref="B20:C20"/>
    <mergeCell ref="D20:E20"/>
    <mergeCell ref="G20:H20"/>
    <mergeCell ref="B21:H21"/>
    <mergeCell ref="B32:C32"/>
    <mergeCell ref="D32:E32"/>
    <mergeCell ref="F32:H32"/>
    <mergeCell ref="B44:H44"/>
    <mergeCell ref="B45:H45"/>
    <mergeCell ref="B43:H43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6:H46"/>
    <mergeCell ref="B47:H47"/>
    <mergeCell ref="C48:D48"/>
    <mergeCell ref="B23:C23"/>
    <mergeCell ref="D23:E23"/>
    <mergeCell ref="F23:H23"/>
    <mergeCell ref="B24:C24"/>
    <mergeCell ref="D24:E24"/>
    <mergeCell ref="F24:H24"/>
    <mergeCell ref="B25:C25"/>
    <mergeCell ref="D25:E25"/>
    <mergeCell ref="F25:H25"/>
    <mergeCell ref="B26:C26"/>
    <mergeCell ref="D26:E26"/>
    <mergeCell ref="F26:H26"/>
    <mergeCell ref="B27:C27"/>
    <mergeCell ref="D27:E27"/>
    <mergeCell ref="F27:H27"/>
    <mergeCell ref="B28:C28"/>
    <mergeCell ref="D28:E28"/>
    <mergeCell ref="F28:H28"/>
    <mergeCell ref="B31:C31"/>
    <mergeCell ref="D31:E31"/>
    <mergeCell ref="F31:H31"/>
    <mergeCell ref="B29:C29"/>
    <mergeCell ref="D29:E29"/>
    <mergeCell ref="F29:H29"/>
    <mergeCell ref="B30:C30"/>
    <mergeCell ref="D30:E30"/>
    <mergeCell ref="F30:H30"/>
  </mergeCells>
  <conditionalFormatting sqref="B7:H7">
    <cfRule type="cellIs" dxfId="13" priority="2" operator="notEqual">
      <formula>"ATENÇÃO: Para esta tipologia de serviço, todos os Indicadores Semestrais devem ser pontuados com valores entre ''1 - Insuficiente'' a ''4 - Superior''."</formula>
    </cfRule>
  </conditionalFormatting>
  <conditionalFormatting sqref="F16">
    <cfRule type="expression" dxfId="12" priority="1">
      <formula>IF($C$5="Autonomia em foco","0 - Não se aplica","x")</formula>
    </cfRule>
  </conditionalFormatting>
  <dataValidations count="4">
    <dataValidation type="list" allowBlank="1" showInputMessage="1" showErrorMessage="1" sqref="F11:F20" xr:uid="{00000000-0002-0000-0300-000000000000}">
      <formula1>"0 - Não se aplica, 1 - Insuficiente, 2 - Insatisfatório, 3 - Suficiente, 4 - Superior"</formula1>
    </dataValidation>
    <dataValidation type="list" allowBlank="1" showInputMessage="1" showErrorMessage="1" sqref="C5:D5" xr:uid="{00000000-0002-0000-0300-000001000000}">
      <formula1>Tipologia</formula1>
    </dataValidation>
    <dataValidation type="list" allowBlank="1" showInputMessage="1" showErrorMessage="1" sqref="H4" xr:uid="{00000000-0002-0000-0300-000002000000}">
      <formula1>Distrito</formula1>
    </dataValidation>
    <dataValidation type="list" allowBlank="1" showInputMessage="1" showErrorMessage="1" sqref="H3" xr:uid="{00000000-0002-0000-0300-000003000000}">
      <formula1>Subprefeitura</formula1>
    </dataValidation>
  </dataValidations>
  <pageMargins left="0.70866141732283472" right="0.70866141732283472" top="1.3130314960629921" bottom="0.74803149606299213" header="0.31496062992125984" footer="0.31496062992125984"/>
  <pageSetup paperSize="9" scale="62" fitToHeight="2" orientation="portrait" r:id="rId1"/>
  <rowBreaks count="1" manualBreakCount="1">
    <brk id="19" min="1" max="7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300-000004000000}">
          <x14:formula1>
            <xm:f>Formulas!$G$17:$G$48</xm:f>
          </x14:formula1>
          <xm:sqref>H3</xm:sqref>
        </x14:dataValidation>
        <x14:dataValidation type="list" allowBlank="1" showInputMessage="1" showErrorMessage="1" xr:uid="{00000000-0002-0000-0300-000005000000}">
          <x14:formula1>
            <xm:f>Formulas!$M$17:$M$65</xm:f>
          </x14:formula1>
          <xm:sqref>C5:D5</xm:sqref>
        </x14:dataValidation>
        <x14:dataValidation type="list" allowBlank="1" showInputMessage="1" showErrorMessage="1" xr:uid="{00000000-0002-0000-0300-000006000000}">
          <x14:formula1>
            <xm:f>Formulas!$K$17:$K$112</xm:f>
          </x14:formula1>
          <xm:sqref>H4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6">
    <tabColor theme="4" tint="0.39997558519241921"/>
  </sheetPr>
  <dimension ref="B1:H50"/>
  <sheetViews>
    <sheetView showGridLines="0" zoomScaleSheetLayoutView="80" workbookViewId="0">
      <pane ySplit="1" topLeftCell="A2" activePane="bottomLeft" state="frozen"/>
      <selection activeCell="H3" sqref="H3"/>
      <selection pane="bottomLeft" activeCell="F11" sqref="F11"/>
    </sheetView>
  </sheetViews>
  <sheetFormatPr defaultColWidth="10.75" defaultRowHeight="17.25" x14ac:dyDescent="0.3"/>
  <cols>
    <col min="1" max="1" width="1.25" style="2" customWidth="1"/>
    <col min="2" max="2" width="13.875" style="2" customWidth="1"/>
    <col min="3" max="3" width="4.5" style="2" customWidth="1"/>
    <col min="4" max="4" width="17.5" style="2" customWidth="1"/>
    <col min="5" max="5" width="14.5" style="2" customWidth="1"/>
    <col min="6" max="6" width="23.375" style="2" customWidth="1"/>
    <col min="7" max="7" width="15.125" style="2" customWidth="1"/>
    <col min="8" max="8" width="24.375" style="2" customWidth="1"/>
    <col min="9" max="9" width="10.75" style="2"/>
    <col min="10" max="10" width="21.375" style="2" customWidth="1"/>
    <col min="11" max="11" width="23.125" style="2" customWidth="1"/>
    <col min="12" max="16384" width="10.75" style="2"/>
  </cols>
  <sheetData>
    <row r="1" spans="2:8" ht="36" customHeight="1" thickTop="1" x14ac:dyDescent="0.3">
      <c r="B1" s="160" t="s">
        <v>84</v>
      </c>
      <c r="C1" s="117"/>
      <c r="D1" s="117"/>
      <c r="E1" s="117"/>
      <c r="F1" s="117"/>
      <c r="G1" s="117"/>
      <c r="H1" s="118"/>
    </row>
    <row r="2" spans="2:8" ht="38.1" customHeight="1" x14ac:dyDescent="0.3">
      <c r="B2" s="119" t="s">
        <v>49</v>
      </c>
      <c r="C2" s="120"/>
      <c r="D2" s="120"/>
      <c r="E2" s="120"/>
      <c r="F2" s="120"/>
      <c r="G2" s="120"/>
      <c r="H2" s="121"/>
    </row>
    <row r="3" spans="2:8" ht="43.5" customHeight="1" x14ac:dyDescent="0.3">
      <c r="B3" s="4" t="s">
        <v>48</v>
      </c>
      <c r="C3" s="153"/>
      <c r="D3" s="153"/>
      <c r="E3" s="5" t="s">
        <v>2</v>
      </c>
      <c r="F3" s="51"/>
      <c r="G3" s="7" t="s">
        <v>45</v>
      </c>
      <c r="H3" s="53"/>
    </row>
    <row r="4" spans="2:8" ht="43.5" customHeight="1" x14ac:dyDescent="0.3">
      <c r="B4" s="4" t="s">
        <v>4</v>
      </c>
      <c r="C4" s="153"/>
      <c r="D4" s="153"/>
      <c r="E4" s="5" t="s">
        <v>1</v>
      </c>
      <c r="F4" s="51"/>
      <c r="G4" s="3" t="s">
        <v>7</v>
      </c>
      <c r="H4" s="54"/>
    </row>
    <row r="5" spans="2:8" ht="43.5" customHeight="1" x14ac:dyDescent="0.3">
      <c r="B5" s="4" t="s">
        <v>3</v>
      </c>
      <c r="C5" s="153"/>
      <c r="D5" s="153"/>
      <c r="E5" s="5" t="s">
        <v>5</v>
      </c>
      <c r="F5" s="52"/>
      <c r="G5" s="7" t="s">
        <v>8</v>
      </c>
      <c r="H5" s="53"/>
    </row>
    <row r="6" spans="2:8" ht="43.5" customHeight="1" x14ac:dyDescent="0.3">
      <c r="B6" s="4" t="s">
        <v>0</v>
      </c>
      <c r="C6" s="153"/>
      <c r="D6" s="153"/>
      <c r="E6" s="5" t="s">
        <v>6</v>
      </c>
      <c r="F6" s="52"/>
      <c r="G6" s="5" t="s">
        <v>47</v>
      </c>
      <c r="H6" s="8" t="s">
        <v>56</v>
      </c>
    </row>
    <row r="7" spans="2:8" ht="43.5" customHeight="1" x14ac:dyDescent="0.3">
      <c r="B7" s="157" t="str">
        <f>IF(C5="NPJ - Núcleo de Proteção Jurídico Social e Apoio Psicológico","Para esta tipologia de serviço não se aplicam os seguintes Indicadores Semestrais: 1.1 e 1.3",IF(C5="Família em Foco","O Indicador Semestral 3.2 não se aplica a esta tipologia de serviço.",IF(C5="Autonomia em Foco","O Indicador Semestral 3.2 não se aplica a esta tipologia de serviço.",IF(C5="República","O Indicador Semestral 3.2 não se aplica a esta tipologia de serviço.",IF(C5="Bagageiro","Para esta tipologia de serviço não se aplicam os seguintes Indicadores Semestrais: 1.2, 2.1, 3.2, 3.3 e 3.4",IF(C5="Serviço de Inclusão Social e Produtiva","O Indicador Semestral 1.2 não se aplica a esta tipologia de serviço.",IF(C5="SEAS - Serviço de Abordagem Social à População de Rua","Para esta tipologia de serviço não se aplicam os seguintes Indicadores Semestrais: 1.2, 3.2, 3.4.",IF(C5="Família Acolhedora","Para esta tipologia de serviço não se aplicam os seguintes Indicadores Semestrais: 1.1 e 3.2.",IF(C5="Serviço de Alimentação Domiciliar para a Pessoa Idosa","O Indicador Semestral 1.3 não se aplica a esta tipologia de serviço.",IF(C5="Serviço Proteção Social Básica no Domicílio para Pessoas com Deficiência e Idosas","Para esta tipologia de serviço não se aplicam os seguintes Indicadores Semestrais: 1.3 e 3.2.","ATENÇÃO: Para esta tipologia de serviço, todos os Indicadores Semestrais devem ser pontuados com valores entre ''1 - Insuficiente'' a ''4 - Superior''."))))))))))</f>
        <v>ATENÇÃO: Para esta tipologia de serviço, todos os Indicadores Semestrais devem ser pontuados com valores entre ''1 - Insuficiente'' a ''4 - Superior''.</v>
      </c>
      <c r="C7" s="158"/>
      <c r="D7" s="158"/>
      <c r="E7" s="158"/>
      <c r="F7" s="158"/>
      <c r="G7" s="158"/>
      <c r="H7" s="159"/>
    </row>
    <row r="8" spans="2:8" ht="38.1" customHeight="1" x14ac:dyDescent="0.3">
      <c r="B8" s="113" t="s">
        <v>17</v>
      </c>
      <c r="C8" s="114"/>
      <c r="D8" s="114"/>
      <c r="E8" s="114"/>
      <c r="F8" s="114"/>
      <c r="G8" s="114"/>
      <c r="H8" s="115"/>
    </row>
    <row r="9" spans="2:8" ht="22.15" customHeight="1" x14ac:dyDescent="0.3">
      <c r="B9" s="154" t="s">
        <v>18</v>
      </c>
      <c r="C9" s="155"/>
      <c r="D9" s="155"/>
      <c r="E9" s="156"/>
      <c r="F9" s="11" t="s">
        <v>51</v>
      </c>
      <c r="G9" s="61">
        <f>(Formulas!W9)*0.01</f>
        <v>0</v>
      </c>
      <c r="H9" s="62" t="str">
        <f>Formulas!W11</f>
        <v>Insuficiente</v>
      </c>
    </row>
    <row r="10" spans="2:8" ht="28.5" customHeight="1" x14ac:dyDescent="0.3">
      <c r="B10" s="146" t="s">
        <v>11</v>
      </c>
      <c r="C10" s="147"/>
      <c r="D10" s="126" t="s">
        <v>19</v>
      </c>
      <c r="E10" s="147"/>
      <c r="F10" s="1" t="s">
        <v>12</v>
      </c>
      <c r="G10" s="126" t="s">
        <v>41</v>
      </c>
      <c r="H10" s="127"/>
    </row>
    <row r="11" spans="2:8" ht="50.1" customHeight="1" x14ac:dyDescent="0.3">
      <c r="B11" s="94" t="s">
        <v>13</v>
      </c>
      <c r="C11" s="95"/>
      <c r="D11" s="96" t="s">
        <v>238</v>
      </c>
      <c r="E11" s="97"/>
      <c r="F11" s="55"/>
      <c r="G11" s="109"/>
      <c r="H11" s="110"/>
    </row>
    <row r="12" spans="2:8" ht="111" customHeight="1" x14ac:dyDescent="0.3">
      <c r="B12" s="100" t="s">
        <v>13</v>
      </c>
      <c r="C12" s="101"/>
      <c r="D12" s="102" t="s">
        <v>239</v>
      </c>
      <c r="E12" s="97"/>
      <c r="F12" s="56"/>
      <c r="G12" s="106"/>
      <c r="H12" s="107"/>
    </row>
    <row r="13" spans="2:8" ht="50.1" customHeight="1" x14ac:dyDescent="0.3">
      <c r="B13" s="149" t="s">
        <v>13</v>
      </c>
      <c r="C13" s="150"/>
      <c r="D13" s="151" t="s">
        <v>240</v>
      </c>
      <c r="E13" s="152"/>
      <c r="F13" s="57"/>
      <c r="G13" s="161"/>
      <c r="H13" s="162"/>
    </row>
    <row r="14" spans="2:8" ht="118.5" customHeight="1" x14ac:dyDescent="0.3">
      <c r="B14" s="100" t="s">
        <v>14</v>
      </c>
      <c r="C14" s="101"/>
      <c r="D14" s="102" t="s">
        <v>241</v>
      </c>
      <c r="E14" s="148"/>
      <c r="F14" s="56"/>
      <c r="G14" s="106"/>
      <c r="H14" s="107"/>
    </row>
    <row r="15" spans="2:8" ht="60" customHeight="1" x14ac:dyDescent="0.3">
      <c r="B15" s="94" t="s">
        <v>15</v>
      </c>
      <c r="C15" s="95"/>
      <c r="D15" s="96" t="s">
        <v>242</v>
      </c>
      <c r="E15" s="97"/>
      <c r="F15" s="55"/>
      <c r="G15" s="98"/>
      <c r="H15" s="99"/>
    </row>
    <row r="16" spans="2:8" ht="75.75" customHeight="1" x14ac:dyDescent="0.3">
      <c r="B16" s="100" t="s">
        <v>15</v>
      </c>
      <c r="C16" s="101"/>
      <c r="D16" s="102" t="s">
        <v>243</v>
      </c>
      <c r="E16" s="97"/>
      <c r="F16" s="56"/>
      <c r="G16" s="106"/>
      <c r="H16" s="107"/>
    </row>
    <row r="17" spans="2:8" ht="50.1" customHeight="1" x14ac:dyDescent="0.3">
      <c r="B17" s="94" t="s">
        <v>15</v>
      </c>
      <c r="C17" s="95"/>
      <c r="D17" s="96" t="s">
        <v>244</v>
      </c>
      <c r="E17" s="108"/>
      <c r="F17" s="55"/>
      <c r="G17" s="109"/>
      <c r="H17" s="110"/>
    </row>
    <row r="18" spans="2:8" ht="78" customHeight="1" x14ac:dyDescent="0.3">
      <c r="B18" s="100" t="s">
        <v>15</v>
      </c>
      <c r="C18" s="101"/>
      <c r="D18" s="102" t="s">
        <v>245</v>
      </c>
      <c r="E18" s="103"/>
      <c r="F18" s="56"/>
      <c r="G18" s="104"/>
      <c r="H18" s="105"/>
    </row>
    <row r="19" spans="2:8" ht="94.5" customHeight="1" x14ac:dyDescent="0.3">
      <c r="B19" s="94" t="s">
        <v>16</v>
      </c>
      <c r="C19" s="95"/>
      <c r="D19" s="96" t="s">
        <v>246</v>
      </c>
      <c r="E19" s="97"/>
      <c r="F19" s="55"/>
      <c r="G19" s="98"/>
      <c r="H19" s="99"/>
    </row>
    <row r="20" spans="2:8" ht="60.75" customHeight="1" x14ac:dyDescent="0.3">
      <c r="B20" s="100" t="s">
        <v>16</v>
      </c>
      <c r="C20" s="101"/>
      <c r="D20" s="102" t="s">
        <v>247</v>
      </c>
      <c r="E20" s="103"/>
      <c r="F20" s="56"/>
      <c r="G20" s="104"/>
      <c r="H20" s="105"/>
    </row>
    <row r="21" spans="2:8" ht="38.1" customHeight="1" x14ac:dyDescent="0.3">
      <c r="B21" s="73" t="s">
        <v>42</v>
      </c>
      <c r="C21" s="74"/>
      <c r="D21" s="74"/>
      <c r="E21" s="74"/>
      <c r="F21" s="74"/>
      <c r="G21" s="74"/>
      <c r="H21" s="75"/>
    </row>
    <row r="22" spans="2:8" ht="52.5" customHeight="1" x14ac:dyDescent="0.3">
      <c r="B22" s="146" t="s">
        <v>11</v>
      </c>
      <c r="C22" s="147"/>
      <c r="D22" s="126" t="s">
        <v>19</v>
      </c>
      <c r="E22" s="147"/>
      <c r="F22" s="126" t="s">
        <v>44</v>
      </c>
      <c r="G22" s="128"/>
      <c r="H22" s="127"/>
    </row>
    <row r="23" spans="2:8" ht="50.1" customHeight="1" x14ac:dyDescent="0.3">
      <c r="B23" s="94" t="s">
        <v>13</v>
      </c>
      <c r="C23" s="95"/>
      <c r="D23" s="96" t="s">
        <v>9</v>
      </c>
      <c r="E23" s="97"/>
      <c r="F23" s="140"/>
      <c r="G23" s="141"/>
      <c r="H23" s="142"/>
    </row>
    <row r="24" spans="2:8" ht="111" customHeight="1" x14ac:dyDescent="0.3">
      <c r="B24" s="100" t="s">
        <v>13</v>
      </c>
      <c r="C24" s="101"/>
      <c r="D24" s="102" t="s">
        <v>76</v>
      </c>
      <c r="E24" s="97"/>
      <c r="F24" s="137"/>
      <c r="G24" s="138"/>
      <c r="H24" s="139"/>
    </row>
    <row r="25" spans="2:8" ht="50.1" customHeight="1" x14ac:dyDescent="0.3">
      <c r="B25" s="149" t="s">
        <v>13</v>
      </c>
      <c r="C25" s="150"/>
      <c r="D25" s="151" t="s">
        <v>74</v>
      </c>
      <c r="E25" s="152"/>
      <c r="F25" s="143"/>
      <c r="G25" s="144"/>
      <c r="H25" s="145"/>
    </row>
    <row r="26" spans="2:8" ht="118.5" customHeight="1" x14ac:dyDescent="0.3">
      <c r="B26" s="100" t="s">
        <v>14</v>
      </c>
      <c r="C26" s="101"/>
      <c r="D26" s="102" t="s">
        <v>77</v>
      </c>
      <c r="E26" s="148"/>
      <c r="F26" s="137"/>
      <c r="G26" s="138"/>
      <c r="H26" s="139"/>
    </row>
    <row r="27" spans="2:8" ht="60" customHeight="1" x14ac:dyDescent="0.3">
      <c r="B27" s="94" t="s">
        <v>15</v>
      </c>
      <c r="C27" s="95"/>
      <c r="D27" s="96" t="s">
        <v>78</v>
      </c>
      <c r="E27" s="97"/>
      <c r="F27" s="140"/>
      <c r="G27" s="141"/>
      <c r="H27" s="142"/>
    </row>
    <row r="28" spans="2:8" ht="75.75" customHeight="1" x14ac:dyDescent="0.3">
      <c r="B28" s="100" t="s">
        <v>15</v>
      </c>
      <c r="C28" s="101"/>
      <c r="D28" s="102" t="s">
        <v>10</v>
      </c>
      <c r="E28" s="97"/>
      <c r="F28" s="137"/>
      <c r="G28" s="138"/>
      <c r="H28" s="139"/>
    </row>
    <row r="29" spans="2:8" ht="50.1" customHeight="1" x14ac:dyDescent="0.3">
      <c r="B29" s="94" t="s">
        <v>15</v>
      </c>
      <c r="C29" s="95"/>
      <c r="D29" s="96" t="s">
        <v>79</v>
      </c>
      <c r="E29" s="108"/>
      <c r="F29" s="140"/>
      <c r="G29" s="141"/>
      <c r="H29" s="142"/>
    </row>
    <row r="30" spans="2:8" ht="78" customHeight="1" x14ac:dyDescent="0.3">
      <c r="B30" s="100" t="s">
        <v>15</v>
      </c>
      <c r="C30" s="101"/>
      <c r="D30" s="102" t="s">
        <v>80</v>
      </c>
      <c r="E30" s="103"/>
      <c r="F30" s="137"/>
      <c r="G30" s="138"/>
      <c r="H30" s="139"/>
    </row>
    <row r="31" spans="2:8" ht="94.5" customHeight="1" x14ac:dyDescent="0.3">
      <c r="B31" s="94" t="s">
        <v>16</v>
      </c>
      <c r="C31" s="95"/>
      <c r="D31" s="96" t="s">
        <v>81</v>
      </c>
      <c r="E31" s="97"/>
      <c r="F31" s="140"/>
      <c r="G31" s="141"/>
      <c r="H31" s="142"/>
    </row>
    <row r="32" spans="2:8" ht="60.75" customHeight="1" x14ac:dyDescent="0.3">
      <c r="B32" s="100" t="s">
        <v>16</v>
      </c>
      <c r="C32" s="101"/>
      <c r="D32" s="102" t="s">
        <v>82</v>
      </c>
      <c r="E32" s="103"/>
      <c r="F32" s="137"/>
      <c r="G32" s="138"/>
      <c r="H32" s="139"/>
    </row>
    <row r="33" spans="2:8" ht="38.1" customHeight="1" x14ac:dyDescent="0.3">
      <c r="B33" s="91" t="s">
        <v>43</v>
      </c>
      <c r="C33" s="92"/>
      <c r="D33" s="92"/>
      <c r="E33" s="92"/>
      <c r="F33" s="92"/>
      <c r="G33" s="92"/>
      <c r="H33" s="93"/>
    </row>
    <row r="34" spans="2:8" ht="25.5" customHeight="1" x14ac:dyDescent="0.3">
      <c r="B34" s="80" t="s">
        <v>40</v>
      </c>
      <c r="C34" s="81"/>
      <c r="D34" s="81"/>
      <c r="E34" s="81"/>
      <c r="F34" s="81"/>
      <c r="G34" s="81"/>
      <c r="H34" s="82"/>
    </row>
    <row r="35" spans="2:8" ht="18" customHeight="1" x14ac:dyDescent="0.3">
      <c r="B35" s="83" t="s">
        <v>20</v>
      </c>
      <c r="C35" s="84"/>
      <c r="D35" s="84"/>
      <c r="E35" s="84"/>
      <c r="F35" s="84"/>
      <c r="G35" s="84"/>
      <c r="H35" s="85"/>
    </row>
    <row r="36" spans="2:8" ht="18" customHeight="1" x14ac:dyDescent="0.3">
      <c r="B36" s="86" t="s">
        <v>21</v>
      </c>
      <c r="C36" s="87"/>
      <c r="D36" s="87"/>
      <c r="E36" s="87"/>
      <c r="F36" s="87"/>
      <c r="G36" s="87"/>
      <c r="H36" s="88"/>
    </row>
    <row r="37" spans="2:8" ht="18" customHeight="1" x14ac:dyDescent="0.3">
      <c r="B37" s="70" t="s">
        <v>22</v>
      </c>
      <c r="C37" s="71"/>
      <c r="D37" s="71"/>
      <c r="E37" s="71"/>
      <c r="F37" s="71"/>
      <c r="G37" s="71"/>
      <c r="H37" s="72"/>
    </row>
    <row r="38" spans="2:8" ht="18" customHeight="1" x14ac:dyDescent="0.3">
      <c r="B38" s="86" t="s">
        <v>23</v>
      </c>
      <c r="C38" s="87"/>
      <c r="D38" s="87"/>
      <c r="E38" s="87"/>
      <c r="F38" s="87"/>
      <c r="G38" s="87"/>
      <c r="H38" s="88"/>
    </row>
    <row r="39" spans="2:8" ht="18" customHeight="1" x14ac:dyDescent="0.3">
      <c r="B39" s="70" t="s">
        <v>24</v>
      </c>
      <c r="C39" s="71"/>
      <c r="D39" s="71"/>
      <c r="E39" s="71"/>
      <c r="F39" s="71"/>
      <c r="G39" s="71"/>
      <c r="H39" s="72"/>
    </row>
    <row r="40" spans="2:8" ht="38.1" customHeight="1" x14ac:dyDescent="0.3">
      <c r="B40" s="73" t="s">
        <v>38</v>
      </c>
      <c r="C40" s="74"/>
      <c r="D40" s="74"/>
      <c r="E40" s="74"/>
      <c r="F40" s="74"/>
      <c r="G40" s="74"/>
      <c r="H40" s="75"/>
    </row>
    <row r="41" spans="2:8" ht="25.5" customHeight="1" x14ac:dyDescent="0.3">
      <c r="B41" s="80" t="s">
        <v>39</v>
      </c>
      <c r="C41" s="81"/>
      <c r="D41" s="81"/>
      <c r="E41" s="81"/>
      <c r="F41" s="81"/>
      <c r="G41" s="81"/>
      <c r="H41" s="82"/>
    </row>
    <row r="42" spans="2:8" ht="18" customHeight="1" x14ac:dyDescent="0.3">
      <c r="B42" s="83" t="s">
        <v>20</v>
      </c>
      <c r="C42" s="84"/>
      <c r="D42" s="84"/>
      <c r="E42" s="84"/>
      <c r="F42" s="84"/>
      <c r="G42" s="84"/>
      <c r="H42" s="85"/>
    </row>
    <row r="43" spans="2:8" ht="18" customHeight="1" x14ac:dyDescent="0.3">
      <c r="B43" s="86" t="s">
        <v>21</v>
      </c>
      <c r="C43" s="87"/>
      <c r="D43" s="87"/>
      <c r="E43" s="87"/>
      <c r="F43" s="87"/>
      <c r="G43" s="87"/>
      <c r="H43" s="88"/>
    </row>
    <row r="44" spans="2:8" ht="18" customHeight="1" x14ac:dyDescent="0.3">
      <c r="B44" s="70" t="s">
        <v>22</v>
      </c>
      <c r="C44" s="71"/>
      <c r="D44" s="71"/>
      <c r="E44" s="71"/>
      <c r="F44" s="71"/>
      <c r="G44" s="71"/>
      <c r="H44" s="72"/>
    </row>
    <row r="45" spans="2:8" ht="18" customHeight="1" x14ac:dyDescent="0.3">
      <c r="B45" s="86" t="s">
        <v>23</v>
      </c>
      <c r="C45" s="87"/>
      <c r="D45" s="87"/>
      <c r="E45" s="87"/>
      <c r="F45" s="87"/>
      <c r="G45" s="87"/>
      <c r="H45" s="88"/>
    </row>
    <row r="46" spans="2:8" ht="18" customHeight="1" x14ac:dyDescent="0.3">
      <c r="B46" s="70" t="s">
        <v>24</v>
      </c>
      <c r="C46" s="71"/>
      <c r="D46" s="71"/>
      <c r="E46" s="71"/>
      <c r="F46" s="71"/>
      <c r="G46" s="71"/>
      <c r="H46" s="72"/>
    </row>
    <row r="47" spans="2:8" ht="39.950000000000003" customHeight="1" x14ac:dyDescent="0.3">
      <c r="B47" s="73" t="s">
        <v>46</v>
      </c>
      <c r="C47" s="74"/>
      <c r="D47" s="74"/>
      <c r="E47" s="74"/>
      <c r="F47" s="74"/>
      <c r="G47" s="74"/>
      <c r="H47" s="75"/>
    </row>
    <row r="48" spans="2:8" ht="46.5" customHeight="1" x14ac:dyDescent="0.3">
      <c r="B48" s="6" t="s">
        <v>35</v>
      </c>
      <c r="C48" s="76"/>
      <c r="D48" s="76"/>
      <c r="E48" s="3" t="s">
        <v>36</v>
      </c>
      <c r="F48" s="58"/>
      <c r="G48" s="3" t="s">
        <v>37</v>
      </c>
      <c r="H48" s="60"/>
    </row>
    <row r="49" spans="2:8" ht="37.5" customHeight="1" thickBot="1" x14ac:dyDescent="0.35">
      <c r="B49" s="77" t="s">
        <v>50</v>
      </c>
      <c r="C49" s="78"/>
      <c r="D49" s="78"/>
      <c r="E49" s="78"/>
      <c r="F49" s="78"/>
      <c r="G49" s="78"/>
      <c r="H49" s="79"/>
    </row>
    <row r="50" spans="2:8" ht="18" thickTop="1" x14ac:dyDescent="0.3"/>
  </sheetData>
  <sheetProtection password="CC7D" sheet="1" objects="1" scenarios="1"/>
  <mergeCells count="93">
    <mergeCell ref="B49:H49"/>
    <mergeCell ref="C6:D6"/>
    <mergeCell ref="B1:H1"/>
    <mergeCell ref="B2:H2"/>
    <mergeCell ref="C3:D3"/>
    <mergeCell ref="C4:D4"/>
    <mergeCell ref="C5:D5"/>
    <mergeCell ref="B7:H7"/>
    <mergeCell ref="B8:H8"/>
    <mergeCell ref="B9:E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2:C22"/>
    <mergeCell ref="D22:E22"/>
    <mergeCell ref="F22:H22"/>
    <mergeCell ref="B20:C20"/>
    <mergeCell ref="D20:E20"/>
    <mergeCell ref="G20:H20"/>
    <mergeCell ref="B21:H21"/>
    <mergeCell ref="B32:C32"/>
    <mergeCell ref="D32:E32"/>
    <mergeCell ref="F32:H32"/>
    <mergeCell ref="B44:H44"/>
    <mergeCell ref="B45:H45"/>
    <mergeCell ref="B43:H43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6:H46"/>
    <mergeCell ref="B47:H47"/>
    <mergeCell ref="C48:D48"/>
    <mergeCell ref="B23:C23"/>
    <mergeCell ref="D23:E23"/>
    <mergeCell ref="F23:H23"/>
    <mergeCell ref="B24:C24"/>
    <mergeCell ref="D24:E24"/>
    <mergeCell ref="F24:H24"/>
    <mergeCell ref="B25:C25"/>
    <mergeCell ref="D25:E25"/>
    <mergeCell ref="F25:H25"/>
    <mergeCell ref="B26:C26"/>
    <mergeCell ref="D26:E26"/>
    <mergeCell ref="F26:H26"/>
    <mergeCell ref="B27:C27"/>
    <mergeCell ref="D27:E27"/>
    <mergeCell ref="F27:H27"/>
    <mergeCell ref="B28:C28"/>
    <mergeCell ref="D28:E28"/>
    <mergeCell ref="F28:H28"/>
    <mergeCell ref="B31:C31"/>
    <mergeCell ref="D31:E31"/>
    <mergeCell ref="F31:H31"/>
    <mergeCell ref="B29:C29"/>
    <mergeCell ref="D29:E29"/>
    <mergeCell ref="F29:H29"/>
    <mergeCell ref="B30:C30"/>
    <mergeCell ref="D30:E30"/>
    <mergeCell ref="F30:H30"/>
  </mergeCells>
  <conditionalFormatting sqref="B7:H7">
    <cfRule type="cellIs" dxfId="11" priority="2" operator="notEqual">
      <formula>"ATENÇÃO: Para esta tipologia de serviço, todos os Indicadores Semestrais devem ser pontuados com valores entre ''1 - Insuficiente'' a ''4 - Superior''."</formula>
    </cfRule>
  </conditionalFormatting>
  <conditionalFormatting sqref="F16">
    <cfRule type="expression" dxfId="10" priority="1">
      <formula>IF($C$5="Autonomia em foco","0 - Não se aplica","x")</formula>
    </cfRule>
  </conditionalFormatting>
  <dataValidations count="4">
    <dataValidation type="list" allowBlank="1" showInputMessage="1" showErrorMessage="1" sqref="F11:F20" xr:uid="{00000000-0002-0000-0400-000000000000}">
      <formula1>"0 - Não se aplica, 1 - Insuficiente, 2 - Insatisfatório, 3 - Suficiente, 4 - Superior"</formula1>
    </dataValidation>
    <dataValidation type="list" allowBlank="1" showInputMessage="1" showErrorMessage="1" sqref="C5:D5" xr:uid="{00000000-0002-0000-0400-000001000000}">
      <formula1>Tipologia</formula1>
    </dataValidation>
    <dataValidation type="list" allowBlank="1" showInputMessage="1" showErrorMessage="1" sqref="H4" xr:uid="{00000000-0002-0000-0400-000002000000}">
      <formula1>Distrito</formula1>
    </dataValidation>
    <dataValidation type="list" allowBlank="1" showInputMessage="1" showErrorMessage="1" sqref="H3" xr:uid="{00000000-0002-0000-0400-000003000000}">
      <formula1>Subprefeitura</formula1>
    </dataValidation>
  </dataValidations>
  <pageMargins left="0.70866141732283472" right="0.70866141732283472" top="1.3130314960629921" bottom="0.74803149606299213" header="0.31496062992125984" footer="0.31496062992125984"/>
  <pageSetup paperSize="9" scale="70" fitToHeight="2" orientation="portrait" r:id="rId1"/>
  <rowBreaks count="1" manualBreakCount="1">
    <brk id="19" min="1" max="7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400-000004000000}">
          <x14:formula1>
            <xm:f>Formulas!$G$17:$G$48</xm:f>
          </x14:formula1>
          <xm:sqref>H3</xm:sqref>
        </x14:dataValidation>
        <x14:dataValidation type="list" allowBlank="1" showInputMessage="1" showErrorMessage="1" xr:uid="{00000000-0002-0000-0400-000005000000}">
          <x14:formula1>
            <xm:f>Formulas!$M$17:$M$65</xm:f>
          </x14:formula1>
          <xm:sqref>C5:D5</xm:sqref>
        </x14:dataValidation>
        <x14:dataValidation type="list" allowBlank="1" showInputMessage="1" showErrorMessage="1" xr:uid="{00000000-0002-0000-0400-000006000000}">
          <x14:formula1>
            <xm:f>Formulas!$K$17:$K$112</xm:f>
          </x14:formula1>
          <xm:sqref>H4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7">
    <tabColor theme="4" tint="0.39997558519241921"/>
  </sheetPr>
  <dimension ref="B1:H50"/>
  <sheetViews>
    <sheetView showGridLines="0" zoomScaleSheetLayoutView="80" workbookViewId="0">
      <pane ySplit="1" topLeftCell="A2" activePane="bottomLeft" state="frozen"/>
      <selection activeCell="H3" sqref="H3"/>
      <selection pane="bottomLeft" activeCell="F11" sqref="F11"/>
    </sheetView>
  </sheetViews>
  <sheetFormatPr defaultColWidth="10.75" defaultRowHeight="17.25" x14ac:dyDescent="0.3"/>
  <cols>
    <col min="1" max="1" width="1.25" style="2" customWidth="1"/>
    <col min="2" max="2" width="13.875" style="2" customWidth="1"/>
    <col min="3" max="3" width="4.5" style="2" customWidth="1"/>
    <col min="4" max="4" width="17.5" style="2" customWidth="1"/>
    <col min="5" max="5" width="14.5" style="2" customWidth="1"/>
    <col min="6" max="6" width="23.375" style="2" customWidth="1"/>
    <col min="7" max="7" width="15.125" style="2" customWidth="1"/>
    <col min="8" max="8" width="24.375" style="2" customWidth="1"/>
    <col min="9" max="9" width="10.75" style="2"/>
    <col min="10" max="10" width="21.375" style="2" customWidth="1"/>
    <col min="11" max="11" width="23.125" style="2" customWidth="1"/>
    <col min="12" max="16384" width="10.75" style="2"/>
  </cols>
  <sheetData>
    <row r="1" spans="2:8" ht="36" customHeight="1" thickTop="1" x14ac:dyDescent="0.3">
      <c r="B1" s="160" t="s">
        <v>84</v>
      </c>
      <c r="C1" s="117"/>
      <c r="D1" s="117"/>
      <c r="E1" s="117"/>
      <c r="F1" s="117"/>
      <c r="G1" s="117"/>
      <c r="H1" s="118"/>
    </row>
    <row r="2" spans="2:8" ht="38.1" customHeight="1" x14ac:dyDescent="0.3">
      <c r="B2" s="119" t="s">
        <v>49</v>
      </c>
      <c r="C2" s="120"/>
      <c r="D2" s="120"/>
      <c r="E2" s="120"/>
      <c r="F2" s="120"/>
      <c r="G2" s="120"/>
      <c r="H2" s="121"/>
    </row>
    <row r="3" spans="2:8" ht="43.5" customHeight="1" x14ac:dyDescent="0.3">
      <c r="B3" s="4" t="s">
        <v>48</v>
      </c>
      <c r="C3" s="153"/>
      <c r="D3" s="153"/>
      <c r="E3" s="5" t="s">
        <v>2</v>
      </c>
      <c r="F3" s="51"/>
      <c r="G3" s="7" t="s">
        <v>45</v>
      </c>
      <c r="H3" s="53"/>
    </row>
    <row r="4" spans="2:8" ht="43.5" customHeight="1" x14ac:dyDescent="0.3">
      <c r="B4" s="4" t="s">
        <v>4</v>
      </c>
      <c r="C4" s="153"/>
      <c r="D4" s="153"/>
      <c r="E4" s="5" t="s">
        <v>1</v>
      </c>
      <c r="F4" s="51"/>
      <c r="G4" s="3" t="s">
        <v>7</v>
      </c>
      <c r="H4" s="54"/>
    </row>
    <row r="5" spans="2:8" ht="43.5" customHeight="1" x14ac:dyDescent="0.3">
      <c r="B5" s="4" t="s">
        <v>3</v>
      </c>
      <c r="C5" s="153"/>
      <c r="D5" s="153"/>
      <c r="E5" s="5" t="s">
        <v>5</v>
      </c>
      <c r="F5" s="52"/>
      <c r="G5" s="7" t="s">
        <v>8</v>
      </c>
      <c r="H5" s="53"/>
    </row>
    <row r="6" spans="2:8" ht="43.5" customHeight="1" x14ac:dyDescent="0.3">
      <c r="B6" s="4" t="s">
        <v>0</v>
      </c>
      <c r="C6" s="153"/>
      <c r="D6" s="153"/>
      <c r="E6" s="5" t="s">
        <v>6</v>
      </c>
      <c r="F6" s="52"/>
      <c r="G6" s="5" t="s">
        <v>47</v>
      </c>
      <c r="H6" s="8" t="s">
        <v>57</v>
      </c>
    </row>
    <row r="7" spans="2:8" ht="43.5" customHeight="1" x14ac:dyDescent="0.3">
      <c r="B7" s="157" t="str">
        <f>IF(C5="NPJ - Núcleo de Proteção Jurídico Social e Apoio Psicológico","Para esta tipologia de serviço não se aplicam os seguintes Indicadores Semestrais: 1.1 e 1.3",IF(C5="Família em Foco","O Indicador Semestral 3.2 não se aplica a esta tipologia de serviço.",IF(C5="Autonomia em Foco","O Indicador Semestral 3.2 não se aplica a esta tipologia de serviço.",IF(C5="República","O Indicador Semestral 3.2 não se aplica a esta tipologia de serviço.",IF(C5="Bagageiro","Para esta tipologia de serviço não se aplicam os seguintes Indicadores Semestrais: 1.2, 2.1, 3.2, 3.3 e 3.4",IF(C5="Serviço de Inclusão Social e Produtiva","O Indicador Semestral 1.2 não se aplica a esta tipologia de serviço.",IF(C5="SEAS - Serviço de Abordagem Social à População de Rua","Para esta tipologia de serviço não se aplicam os seguintes Indicadores Semestrais: 1.2, 3.2, 3.4.",IF(C5="Família Acolhedora","Para esta tipologia de serviço não se aplicam os seguintes Indicadores Semestrais: 1.1 e 3.2.",IF(C5="Serviço de Alimentação Domiciliar para a Pessoa Idosa","O Indicador Semestral 1.3 não se aplica a esta tipologia de serviço.",IF(C5="Serviço Proteção Social Básica no Domicílio para Pessoas com Deficiência e Idosas","Para esta tipologia de serviço não se aplicam os seguintes Indicadores Semestrais: 1.3 e 3.2.","ATENÇÃO: Para esta tipologia de serviço, todos os Indicadores Semestrais devem ser pontuados com valores entre ''1 - Insuficiente'' a ''4 - Superior''."))))))))))</f>
        <v>ATENÇÃO: Para esta tipologia de serviço, todos os Indicadores Semestrais devem ser pontuados com valores entre ''1 - Insuficiente'' a ''4 - Superior''.</v>
      </c>
      <c r="C7" s="158"/>
      <c r="D7" s="158"/>
      <c r="E7" s="158"/>
      <c r="F7" s="158"/>
      <c r="G7" s="158"/>
      <c r="H7" s="159"/>
    </row>
    <row r="8" spans="2:8" ht="38.1" customHeight="1" x14ac:dyDescent="0.3">
      <c r="B8" s="113" t="s">
        <v>17</v>
      </c>
      <c r="C8" s="114"/>
      <c r="D8" s="114"/>
      <c r="E8" s="114"/>
      <c r="F8" s="114"/>
      <c r="G8" s="114"/>
      <c r="H8" s="115"/>
    </row>
    <row r="9" spans="2:8" ht="22.15" customHeight="1" x14ac:dyDescent="0.3">
      <c r="B9" s="154" t="s">
        <v>18</v>
      </c>
      <c r="C9" s="155"/>
      <c r="D9" s="155"/>
      <c r="E9" s="156"/>
      <c r="F9" s="11" t="s">
        <v>51</v>
      </c>
      <c r="G9" s="61">
        <f>(Formulas!AA9)*0.01</f>
        <v>0</v>
      </c>
      <c r="H9" s="62" t="str">
        <f>Formulas!AA11</f>
        <v>Insuficiente</v>
      </c>
    </row>
    <row r="10" spans="2:8" ht="28.5" customHeight="1" x14ac:dyDescent="0.3">
      <c r="B10" s="146" t="s">
        <v>11</v>
      </c>
      <c r="C10" s="147"/>
      <c r="D10" s="126" t="s">
        <v>19</v>
      </c>
      <c r="E10" s="147"/>
      <c r="F10" s="1" t="s">
        <v>12</v>
      </c>
      <c r="G10" s="126" t="s">
        <v>41</v>
      </c>
      <c r="H10" s="127"/>
    </row>
    <row r="11" spans="2:8" ht="50.1" customHeight="1" x14ac:dyDescent="0.3">
      <c r="B11" s="94" t="s">
        <v>13</v>
      </c>
      <c r="C11" s="95"/>
      <c r="D11" s="96" t="s">
        <v>238</v>
      </c>
      <c r="E11" s="97"/>
      <c r="F11" s="55"/>
      <c r="G11" s="109"/>
      <c r="H11" s="110"/>
    </row>
    <row r="12" spans="2:8" ht="111" customHeight="1" x14ac:dyDescent="0.3">
      <c r="B12" s="100" t="s">
        <v>13</v>
      </c>
      <c r="C12" s="101"/>
      <c r="D12" s="102" t="s">
        <v>239</v>
      </c>
      <c r="E12" s="97"/>
      <c r="F12" s="56"/>
      <c r="G12" s="106"/>
      <c r="H12" s="107"/>
    </row>
    <row r="13" spans="2:8" ht="50.1" customHeight="1" x14ac:dyDescent="0.3">
      <c r="B13" s="149" t="s">
        <v>13</v>
      </c>
      <c r="C13" s="150"/>
      <c r="D13" s="151" t="s">
        <v>240</v>
      </c>
      <c r="E13" s="152"/>
      <c r="F13" s="57"/>
      <c r="G13" s="161"/>
      <c r="H13" s="162"/>
    </row>
    <row r="14" spans="2:8" ht="118.5" customHeight="1" x14ac:dyDescent="0.3">
      <c r="B14" s="100" t="s">
        <v>14</v>
      </c>
      <c r="C14" s="101"/>
      <c r="D14" s="102" t="s">
        <v>241</v>
      </c>
      <c r="E14" s="148"/>
      <c r="F14" s="56"/>
      <c r="G14" s="106"/>
      <c r="H14" s="107"/>
    </row>
    <row r="15" spans="2:8" ht="60" customHeight="1" x14ac:dyDescent="0.3">
      <c r="B15" s="94" t="s">
        <v>15</v>
      </c>
      <c r="C15" s="95"/>
      <c r="D15" s="96" t="s">
        <v>242</v>
      </c>
      <c r="E15" s="97"/>
      <c r="F15" s="55"/>
      <c r="G15" s="98"/>
      <c r="H15" s="99"/>
    </row>
    <row r="16" spans="2:8" ht="75.75" customHeight="1" x14ac:dyDescent="0.3">
      <c r="B16" s="100" t="s">
        <v>15</v>
      </c>
      <c r="C16" s="101"/>
      <c r="D16" s="102" t="s">
        <v>243</v>
      </c>
      <c r="E16" s="97"/>
      <c r="F16" s="56"/>
      <c r="G16" s="106"/>
      <c r="H16" s="107"/>
    </row>
    <row r="17" spans="2:8" ht="50.1" customHeight="1" x14ac:dyDescent="0.3">
      <c r="B17" s="94" t="s">
        <v>15</v>
      </c>
      <c r="C17" s="95"/>
      <c r="D17" s="96" t="s">
        <v>244</v>
      </c>
      <c r="E17" s="108"/>
      <c r="F17" s="55"/>
      <c r="G17" s="109"/>
      <c r="H17" s="110"/>
    </row>
    <row r="18" spans="2:8" ht="78" customHeight="1" x14ac:dyDescent="0.3">
      <c r="B18" s="100" t="s">
        <v>15</v>
      </c>
      <c r="C18" s="101"/>
      <c r="D18" s="102" t="s">
        <v>245</v>
      </c>
      <c r="E18" s="103"/>
      <c r="F18" s="56"/>
      <c r="G18" s="104"/>
      <c r="H18" s="105"/>
    </row>
    <row r="19" spans="2:8" ht="94.5" customHeight="1" x14ac:dyDescent="0.3">
      <c r="B19" s="94" t="s">
        <v>16</v>
      </c>
      <c r="C19" s="95"/>
      <c r="D19" s="96" t="s">
        <v>246</v>
      </c>
      <c r="E19" s="97"/>
      <c r="F19" s="55"/>
      <c r="G19" s="98"/>
      <c r="H19" s="99"/>
    </row>
    <row r="20" spans="2:8" ht="60.75" customHeight="1" x14ac:dyDescent="0.3">
      <c r="B20" s="100" t="s">
        <v>16</v>
      </c>
      <c r="C20" s="101"/>
      <c r="D20" s="102" t="s">
        <v>247</v>
      </c>
      <c r="E20" s="103"/>
      <c r="F20" s="56"/>
      <c r="G20" s="104"/>
      <c r="H20" s="105"/>
    </row>
    <row r="21" spans="2:8" ht="38.1" customHeight="1" x14ac:dyDescent="0.3">
      <c r="B21" s="73" t="s">
        <v>42</v>
      </c>
      <c r="C21" s="74"/>
      <c r="D21" s="74"/>
      <c r="E21" s="74"/>
      <c r="F21" s="74"/>
      <c r="G21" s="74"/>
      <c r="H21" s="75"/>
    </row>
    <row r="22" spans="2:8" ht="52.5" customHeight="1" x14ac:dyDescent="0.3">
      <c r="B22" s="146" t="s">
        <v>11</v>
      </c>
      <c r="C22" s="147"/>
      <c r="D22" s="126" t="s">
        <v>19</v>
      </c>
      <c r="E22" s="147"/>
      <c r="F22" s="126" t="s">
        <v>44</v>
      </c>
      <c r="G22" s="128"/>
      <c r="H22" s="127"/>
    </row>
    <row r="23" spans="2:8" ht="50.1" customHeight="1" x14ac:dyDescent="0.3">
      <c r="B23" s="94" t="s">
        <v>13</v>
      </c>
      <c r="C23" s="95"/>
      <c r="D23" s="96" t="s">
        <v>9</v>
      </c>
      <c r="E23" s="97"/>
      <c r="F23" s="140"/>
      <c r="G23" s="141"/>
      <c r="H23" s="142"/>
    </row>
    <row r="24" spans="2:8" ht="111" customHeight="1" x14ac:dyDescent="0.3">
      <c r="B24" s="100" t="s">
        <v>13</v>
      </c>
      <c r="C24" s="101"/>
      <c r="D24" s="102" t="s">
        <v>76</v>
      </c>
      <c r="E24" s="97"/>
      <c r="F24" s="137"/>
      <c r="G24" s="138"/>
      <c r="H24" s="139"/>
    </row>
    <row r="25" spans="2:8" ht="50.1" customHeight="1" x14ac:dyDescent="0.3">
      <c r="B25" s="149" t="s">
        <v>13</v>
      </c>
      <c r="C25" s="150"/>
      <c r="D25" s="151" t="s">
        <v>74</v>
      </c>
      <c r="E25" s="152"/>
      <c r="F25" s="143"/>
      <c r="G25" s="144"/>
      <c r="H25" s="145"/>
    </row>
    <row r="26" spans="2:8" ht="118.5" customHeight="1" x14ac:dyDescent="0.3">
      <c r="B26" s="100" t="s">
        <v>14</v>
      </c>
      <c r="C26" s="101"/>
      <c r="D26" s="102" t="s">
        <v>77</v>
      </c>
      <c r="E26" s="148"/>
      <c r="F26" s="137"/>
      <c r="G26" s="138"/>
      <c r="H26" s="139"/>
    </row>
    <row r="27" spans="2:8" ht="60" customHeight="1" x14ac:dyDescent="0.3">
      <c r="B27" s="94" t="s">
        <v>15</v>
      </c>
      <c r="C27" s="95"/>
      <c r="D27" s="96" t="s">
        <v>78</v>
      </c>
      <c r="E27" s="97"/>
      <c r="F27" s="140"/>
      <c r="G27" s="141"/>
      <c r="H27" s="142"/>
    </row>
    <row r="28" spans="2:8" ht="75.75" customHeight="1" x14ac:dyDescent="0.3">
      <c r="B28" s="100" t="s">
        <v>15</v>
      </c>
      <c r="C28" s="101"/>
      <c r="D28" s="102" t="s">
        <v>10</v>
      </c>
      <c r="E28" s="97"/>
      <c r="F28" s="137"/>
      <c r="G28" s="138"/>
      <c r="H28" s="139"/>
    </row>
    <row r="29" spans="2:8" ht="50.1" customHeight="1" x14ac:dyDescent="0.3">
      <c r="B29" s="94" t="s">
        <v>15</v>
      </c>
      <c r="C29" s="95"/>
      <c r="D29" s="96" t="s">
        <v>79</v>
      </c>
      <c r="E29" s="108"/>
      <c r="F29" s="140"/>
      <c r="G29" s="141"/>
      <c r="H29" s="142"/>
    </row>
    <row r="30" spans="2:8" ht="78" customHeight="1" x14ac:dyDescent="0.3">
      <c r="B30" s="100" t="s">
        <v>15</v>
      </c>
      <c r="C30" s="101"/>
      <c r="D30" s="102" t="s">
        <v>80</v>
      </c>
      <c r="E30" s="103"/>
      <c r="F30" s="137"/>
      <c r="G30" s="138"/>
      <c r="H30" s="139"/>
    </row>
    <row r="31" spans="2:8" ht="94.5" customHeight="1" x14ac:dyDescent="0.3">
      <c r="B31" s="94" t="s">
        <v>16</v>
      </c>
      <c r="C31" s="95"/>
      <c r="D31" s="96" t="s">
        <v>81</v>
      </c>
      <c r="E31" s="97"/>
      <c r="F31" s="140"/>
      <c r="G31" s="141"/>
      <c r="H31" s="142"/>
    </row>
    <row r="32" spans="2:8" ht="60.75" customHeight="1" x14ac:dyDescent="0.3">
      <c r="B32" s="100" t="s">
        <v>16</v>
      </c>
      <c r="C32" s="101"/>
      <c r="D32" s="102" t="s">
        <v>82</v>
      </c>
      <c r="E32" s="103"/>
      <c r="F32" s="137"/>
      <c r="G32" s="138"/>
      <c r="H32" s="139"/>
    </row>
    <row r="33" spans="2:8" ht="38.1" customHeight="1" x14ac:dyDescent="0.3">
      <c r="B33" s="91" t="s">
        <v>43</v>
      </c>
      <c r="C33" s="92"/>
      <c r="D33" s="92"/>
      <c r="E33" s="92"/>
      <c r="F33" s="92"/>
      <c r="G33" s="92"/>
      <c r="H33" s="93"/>
    </row>
    <row r="34" spans="2:8" ht="25.5" customHeight="1" x14ac:dyDescent="0.3">
      <c r="B34" s="80" t="s">
        <v>40</v>
      </c>
      <c r="C34" s="81"/>
      <c r="D34" s="81"/>
      <c r="E34" s="81"/>
      <c r="F34" s="81"/>
      <c r="G34" s="81"/>
      <c r="H34" s="82"/>
    </row>
    <row r="35" spans="2:8" ht="18" customHeight="1" x14ac:dyDescent="0.3">
      <c r="B35" s="83" t="s">
        <v>20</v>
      </c>
      <c r="C35" s="84"/>
      <c r="D35" s="84"/>
      <c r="E35" s="84"/>
      <c r="F35" s="84"/>
      <c r="G35" s="84"/>
      <c r="H35" s="85"/>
    </row>
    <row r="36" spans="2:8" ht="18" customHeight="1" x14ac:dyDescent="0.3">
      <c r="B36" s="86" t="s">
        <v>21</v>
      </c>
      <c r="C36" s="87"/>
      <c r="D36" s="87"/>
      <c r="E36" s="87"/>
      <c r="F36" s="87"/>
      <c r="G36" s="87"/>
      <c r="H36" s="88"/>
    </row>
    <row r="37" spans="2:8" ht="18" customHeight="1" x14ac:dyDescent="0.3">
      <c r="B37" s="70" t="s">
        <v>22</v>
      </c>
      <c r="C37" s="71"/>
      <c r="D37" s="71"/>
      <c r="E37" s="71"/>
      <c r="F37" s="71"/>
      <c r="G37" s="71"/>
      <c r="H37" s="72"/>
    </row>
    <row r="38" spans="2:8" ht="18" customHeight="1" x14ac:dyDescent="0.3">
      <c r="B38" s="86" t="s">
        <v>23</v>
      </c>
      <c r="C38" s="87"/>
      <c r="D38" s="87"/>
      <c r="E38" s="87"/>
      <c r="F38" s="87"/>
      <c r="G38" s="87"/>
      <c r="H38" s="88"/>
    </row>
    <row r="39" spans="2:8" ht="18" customHeight="1" x14ac:dyDescent="0.3">
      <c r="B39" s="70" t="s">
        <v>24</v>
      </c>
      <c r="C39" s="71"/>
      <c r="D39" s="71"/>
      <c r="E39" s="71"/>
      <c r="F39" s="71"/>
      <c r="G39" s="71"/>
      <c r="H39" s="72"/>
    </row>
    <row r="40" spans="2:8" ht="38.1" customHeight="1" x14ac:dyDescent="0.3">
      <c r="B40" s="73" t="s">
        <v>38</v>
      </c>
      <c r="C40" s="74"/>
      <c r="D40" s="74"/>
      <c r="E40" s="74"/>
      <c r="F40" s="74"/>
      <c r="G40" s="74"/>
      <c r="H40" s="75"/>
    </row>
    <row r="41" spans="2:8" ht="25.5" customHeight="1" x14ac:dyDescent="0.3">
      <c r="B41" s="80" t="s">
        <v>39</v>
      </c>
      <c r="C41" s="81"/>
      <c r="D41" s="81"/>
      <c r="E41" s="81"/>
      <c r="F41" s="81"/>
      <c r="G41" s="81"/>
      <c r="H41" s="82"/>
    </row>
    <row r="42" spans="2:8" ht="18" customHeight="1" x14ac:dyDescent="0.3">
      <c r="B42" s="83" t="s">
        <v>20</v>
      </c>
      <c r="C42" s="84"/>
      <c r="D42" s="84"/>
      <c r="E42" s="84"/>
      <c r="F42" s="84"/>
      <c r="G42" s="84"/>
      <c r="H42" s="85"/>
    </row>
    <row r="43" spans="2:8" ht="18" customHeight="1" x14ac:dyDescent="0.3">
      <c r="B43" s="86" t="s">
        <v>21</v>
      </c>
      <c r="C43" s="87"/>
      <c r="D43" s="87"/>
      <c r="E43" s="87"/>
      <c r="F43" s="87"/>
      <c r="G43" s="87"/>
      <c r="H43" s="88"/>
    </row>
    <row r="44" spans="2:8" ht="18" customHeight="1" x14ac:dyDescent="0.3">
      <c r="B44" s="70" t="s">
        <v>22</v>
      </c>
      <c r="C44" s="71"/>
      <c r="D44" s="71"/>
      <c r="E44" s="71"/>
      <c r="F44" s="71"/>
      <c r="G44" s="71"/>
      <c r="H44" s="72"/>
    </row>
    <row r="45" spans="2:8" ht="18" customHeight="1" x14ac:dyDescent="0.3">
      <c r="B45" s="86" t="s">
        <v>23</v>
      </c>
      <c r="C45" s="87"/>
      <c r="D45" s="87"/>
      <c r="E45" s="87"/>
      <c r="F45" s="87"/>
      <c r="G45" s="87"/>
      <c r="H45" s="88"/>
    </row>
    <row r="46" spans="2:8" ht="18" customHeight="1" x14ac:dyDescent="0.3">
      <c r="B46" s="70" t="s">
        <v>24</v>
      </c>
      <c r="C46" s="71"/>
      <c r="D46" s="71"/>
      <c r="E46" s="71"/>
      <c r="F46" s="71"/>
      <c r="G46" s="71"/>
      <c r="H46" s="72"/>
    </row>
    <row r="47" spans="2:8" ht="39.950000000000003" customHeight="1" x14ac:dyDescent="0.3">
      <c r="B47" s="73" t="s">
        <v>46</v>
      </c>
      <c r="C47" s="74"/>
      <c r="D47" s="74"/>
      <c r="E47" s="74"/>
      <c r="F47" s="74"/>
      <c r="G47" s="74"/>
      <c r="H47" s="75"/>
    </row>
    <row r="48" spans="2:8" ht="46.5" customHeight="1" x14ac:dyDescent="0.3">
      <c r="B48" s="6" t="s">
        <v>35</v>
      </c>
      <c r="C48" s="76"/>
      <c r="D48" s="76"/>
      <c r="E48" s="3" t="s">
        <v>36</v>
      </c>
      <c r="F48" s="58"/>
      <c r="G48" s="3" t="s">
        <v>37</v>
      </c>
      <c r="H48" s="60"/>
    </row>
    <row r="49" spans="2:8" ht="37.5" customHeight="1" thickBot="1" x14ac:dyDescent="0.35">
      <c r="B49" s="77" t="s">
        <v>50</v>
      </c>
      <c r="C49" s="78"/>
      <c r="D49" s="78"/>
      <c r="E49" s="78"/>
      <c r="F49" s="78"/>
      <c r="G49" s="78"/>
      <c r="H49" s="79"/>
    </row>
    <row r="50" spans="2:8" ht="18" thickTop="1" x14ac:dyDescent="0.3"/>
  </sheetData>
  <sheetProtection password="CC7D" sheet="1" objects="1" scenarios="1"/>
  <mergeCells count="93">
    <mergeCell ref="B49:H49"/>
    <mergeCell ref="C6:D6"/>
    <mergeCell ref="B1:H1"/>
    <mergeCell ref="B2:H2"/>
    <mergeCell ref="C3:D3"/>
    <mergeCell ref="C4:D4"/>
    <mergeCell ref="C5:D5"/>
    <mergeCell ref="B7:H7"/>
    <mergeCell ref="B8:H8"/>
    <mergeCell ref="B9:E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2:C22"/>
    <mergeCell ref="D22:E22"/>
    <mergeCell ref="F22:H22"/>
    <mergeCell ref="B20:C20"/>
    <mergeCell ref="D20:E20"/>
    <mergeCell ref="G20:H20"/>
    <mergeCell ref="B21:H21"/>
    <mergeCell ref="B32:C32"/>
    <mergeCell ref="D32:E32"/>
    <mergeCell ref="F32:H32"/>
    <mergeCell ref="B44:H44"/>
    <mergeCell ref="B45:H45"/>
    <mergeCell ref="B43:H43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6:H46"/>
    <mergeCell ref="B47:H47"/>
    <mergeCell ref="C48:D48"/>
    <mergeCell ref="B23:C23"/>
    <mergeCell ref="D23:E23"/>
    <mergeCell ref="F23:H23"/>
    <mergeCell ref="B24:C24"/>
    <mergeCell ref="D24:E24"/>
    <mergeCell ref="F24:H24"/>
    <mergeCell ref="B25:C25"/>
    <mergeCell ref="D25:E25"/>
    <mergeCell ref="F25:H25"/>
    <mergeCell ref="B26:C26"/>
    <mergeCell ref="D26:E26"/>
    <mergeCell ref="F26:H26"/>
    <mergeCell ref="B27:C27"/>
    <mergeCell ref="D27:E27"/>
    <mergeCell ref="F27:H27"/>
    <mergeCell ref="B28:C28"/>
    <mergeCell ref="D28:E28"/>
    <mergeCell ref="F28:H28"/>
    <mergeCell ref="B31:C31"/>
    <mergeCell ref="D31:E31"/>
    <mergeCell ref="F31:H31"/>
    <mergeCell ref="B29:C29"/>
    <mergeCell ref="D29:E29"/>
    <mergeCell ref="F29:H29"/>
    <mergeCell ref="B30:C30"/>
    <mergeCell ref="D30:E30"/>
    <mergeCell ref="F30:H30"/>
  </mergeCells>
  <conditionalFormatting sqref="B7:H7">
    <cfRule type="cellIs" dxfId="9" priority="2" operator="notEqual">
      <formula>"ATENÇÃO: Para esta tipologia de serviço, todos os Indicadores Semestrais devem ser pontuados com valores entre ''1 - Insuficiente'' a ''4 - Superior''."</formula>
    </cfRule>
  </conditionalFormatting>
  <conditionalFormatting sqref="F16">
    <cfRule type="expression" dxfId="8" priority="1">
      <formula>IF($C$5="Autonomia em foco","0 - Não se aplica","x")</formula>
    </cfRule>
  </conditionalFormatting>
  <dataValidations count="4">
    <dataValidation type="list" allowBlank="1" showInputMessage="1" showErrorMessage="1" sqref="F11:F20" xr:uid="{00000000-0002-0000-0500-000000000000}">
      <formula1>"0 - Não se aplica, 1 - Insuficiente, 2 - Insatisfatório, 3 - Suficiente, 4 - Superior"</formula1>
    </dataValidation>
    <dataValidation type="list" allowBlank="1" showInputMessage="1" showErrorMessage="1" sqref="C5:D5" xr:uid="{00000000-0002-0000-0500-000001000000}">
      <formula1>Tipologia</formula1>
    </dataValidation>
    <dataValidation type="list" allowBlank="1" showInputMessage="1" showErrorMessage="1" sqref="H3" xr:uid="{00000000-0002-0000-0500-000002000000}">
      <formula1>Subprefeitura</formula1>
    </dataValidation>
    <dataValidation type="list" allowBlank="1" showInputMessage="1" showErrorMessage="1" sqref="H4" xr:uid="{00000000-0002-0000-0500-000003000000}">
      <formula1>Distrito</formula1>
    </dataValidation>
  </dataValidations>
  <pageMargins left="0.70866141732283472" right="0.70866141732283472" top="1.3130314960629921" bottom="0.74803149606299213" header="0.31496062992125984" footer="0.31496062992125984"/>
  <pageSetup paperSize="9" scale="70" fitToHeight="2" orientation="portrait" r:id="rId1"/>
  <rowBreaks count="1" manualBreakCount="1">
    <brk id="19" min="1" max="7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04000000}">
          <x14:formula1>
            <xm:f>Formulas!$G$17:$G$48</xm:f>
          </x14:formula1>
          <xm:sqref>H3</xm:sqref>
        </x14:dataValidation>
        <x14:dataValidation type="list" allowBlank="1" showInputMessage="1" showErrorMessage="1" xr:uid="{00000000-0002-0000-0500-000005000000}">
          <x14:formula1>
            <xm:f>Formulas!$M$17:$M$65</xm:f>
          </x14:formula1>
          <xm:sqref>C5:D5</xm:sqref>
        </x14:dataValidation>
        <x14:dataValidation type="list" allowBlank="1" showInputMessage="1" showErrorMessage="1" xr:uid="{00000000-0002-0000-0500-000006000000}">
          <x14:formula1>
            <xm:f>Formulas!$K$17:$K$112</xm:f>
          </x14:formula1>
          <xm:sqref>H4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8">
    <tabColor theme="4" tint="0.39997558519241921"/>
  </sheetPr>
  <dimension ref="B1:H50"/>
  <sheetViews>
    <sheetView showGridLines="0" zoomScaleSheetLayoutView="80" workbookViewId="0">
      <pane ySplit="1" topLeftCell="A2" activePane="bottomLeft" state="frozen"/>
      <selection activeCell="H3" sqref="H3"/>
      <selection pane="bottomLeft" activeCell="F11" sqref="F11"/>
    </sheetView>
  </sheetViews>
  <sheetFormatPr defaultColWidth="10.75" defaultRowHeight="17.25" x14ac:dyDescent="0.3"/>
  <cols>
    <col min="1" max="1" width="1.25" style="2" customWidth="1"/>
    <col min="2" max="2" width="13.875" style="2" customWidth="1"/>
    <col min="3" max="3" width="4.5" style="2" customWidth="1"/>
    <col min="4" max="4" width="17.5" style="2" customWidth="1"/>
    <col min="5" max="5" width="14.5" style="2" customWidth="1"/>
    <col min="6" max="6" width="23.375" style="2" customWidth="1"/>
    <col min="7" max="7" width="15.125" style="2" customWidth="1"/>
    <col min="8" max="8" width="24.375" style="2" customWidth="1"/>
    <col min="9" max="9" width="10.75" style="2"/>
    <col min="10" max="10" width="21.375" style="2" customWidth="1"/>
    <col min="11" max="11" width="23.125" style="2" customWidth="1"/>
    <col min="12" max="16384" width="10.75" style="2"/>
  </cols>
  <sheetData>
    <row r="1" spans="2:8" ht="36" customHeight="1" thickTop="1" x14ac:dyDescent="0.3">
      <c r="B1" s="160" t="s">
        <v>84</v>
      </c>
      <c r="C1" s="117"/>
      <c r="D1" s="117"/>
      <c r="E1" s="117"/>
      <c r="F1" s="117"/>
      <c r="G1" s="117"/>
      <c r="H1" s="118"/>
    </row>
    <row r="2" spans="2:8" ht="38.1" customHeight="1" x14ac:dyDescent="0.3">
      <c r="B2" s="119" t="s">
        <v>49</v>
      </c>
      <c r="C2" s="120"/>
      <c r="D2" s="120"/>
      <c r="E2" s="120"/>
      <c r="F2" s="120"/>
      <c r="G2" s="120"/>
      <c r="H2" s="121"/>
    </row>
    <row r="3" spans="2:8" ht="43.5" customHeight="1" x14ac:dyDescent="0.3">
      <c r="B3" s="4" t="s">
        <v>48</v>
      </c>
      <c r="C3" s="153"/>
      <c r="D3" s="153"/>
      <c r="E3" s="5" t="s">
        <v>2</v>
      </c>
      <c r="F3" s="51"/>
      <c r="G3" s="7" t="s">
        <v>45</v>
      </c>
      <c r="H3" s="53"/>
    </row>
    <row r="4" spans="2:8" ht="43.5" customHeight="1" x14ac:dyDescent="0.3">
      <c r="B4" s="4" t="s">
        <v>4</v>
      </c>
      <c r="C4" s="153"/>
      <c r="D4" s="153"/>
      <c r="E4" s="5" t="s">
        <v>1</v>
      </c>
      <c r="F4" s="51"/>
      <c r="G4" s="3" t="s">
        <v>7</v>
      </c>
      <c r="H4" s="54"/>
    </row>
    <row r="5" spans="2:8" ht="43.5" customHeight="1" x14ac:dyDescent="0.3">
      <c r="B5" s="4" t="s">
        <v>3</v>
      </c>
      <c r="C5" s="153"/>
      <c r="D5" s="153"/>
      <c r="E5" s="5" t="s">
        <v>5</v>
      </c>
      <c r="F5" s="52"/>
      <c r="G5" s="7" t="s">
        <v>8</v>
      </c>
      <c r="H5" s="53"/>
    </row>
    <row r="6" spans="2:8" ht="43.5" customHeight="1" x14ac:dyDescent="0.3">
      <c r="B6" s="4" t="s">
        <v>0</v>
      </c>
      <c r="C6" s="153"/>
      <c r="D6" s="153"/>
      <c r="E6" s="5" t="s">
        <v>6</v>
      </c>
      <c r="F6" s="52"/>
      <c r="G6" s="5" t="s">
        <v>47</v>
      </c>
      <c r="H6" s="8" t="s">
        <v>58</v>
      </c>
    </row>
    <row r="7" spans="2:8" ht="43.5" customHeight="1" x14ac:dyDescent="0.3">
      <c r="B7" s="157" t="str">
        <f>IF(C5="NPJ - Núcleo de Proteção Jurídico Social e Apoio Psicológico","Para esta tipologia de serviço não se aplicam os seguintes Indicadores Semestrais: 1.1 e 1.3",IF(C5="Família em Foco","O Indicador Semestral 3.2 não se aplica a esta tipologia de serviço.",IF(C5="Autonomia em Foco","O Indicador Semestral 3.2 não se aplica a esta tipologia de serviço.",IF(C5="República","O Indicador Semestral 3.2 não se aplica a esta tipologia de serviço.",IF(C5="Bagageiro","Para esta tipologia de serviço não se aplicam os seguintes Indicadores Semestrais: 1.2, 2.1, 3.2, 3.3 e 3.4",IF(C5="Serviço de Inclusão Social e Produtiva","O Indicador Semestral 1.2 não se aplica a esta tipologia de serviço.",IF(C5="SEAS - Serviço de Abordagem Social à População de Rua","Para esta tipologia de serviço não se aplicam os seguintes Indicadores Semestrais: 1.2, 3.2, 3.4.",IF(C5="Família Acolhedora","Para esta tipologia de serviço não se aplicam os seguintes Indicadores Semestrais: 1.1 e 3.2.",IF(C5="Serviço de Alimentação Domiciliar para a Pessoa Idosa","O Indicador Semestral 1.3 não se aplica a esta tipologia de serviço.",IF(C5="Serviço Proteção Social Básica no Domicílio para Pessoas com Deficiência e Idosas","Para esta tipologia de serviço não se aplicam os seguintes Indicadores Semestrais: 1.3 e 3.2.","ATENÇÃO: Para esta tipologia de serviço, todos os Indicadores Semestrais devem ser pontuados com valores entre ''1 - Insuficiente'' a ''4 - Superior''."))))))))))</f>
        <v>ATENÇÃO: Para esta tipologia de serviço, todos os Indicadores Semestrais devem ser pontuados com valores entre ''1 - Insuficiente'' a ''4 - Superior''.</v>
      </c>
      <c r="C7" s="158"/>
      <c r="D7" s="158"/>
      <c r="E7" s="158"/>
      <c r="F7" s="158"/>
      <c r="G7" s="158"/>
      <c r="H7" s="159"/>
    </row>
    <row r="8" spans="2:8" ht="38.1" customHeight="1" x14ac:dyDescent="0.3">
      <c r="B8" s="113" t="s">
        <v>17</v>
      </c>
      <c r="C8" s="114"/>
      <c r="D8" s="114"/>
      <c r="E8" s="114"/>
      <c r="F8" s="114"/>
      <c r="G8" s="114"/>
      <c r="H8" s="115"/>
    </row>
    <row r="9" spans="2:8" ht="22.15" customHeight="1" x14ac:dyDescent="0.3">
      <c r="B9" s="154" t="s">
        <v>18</v>
      </c>
      <c r="C9" s="155"/>
      <c r="D9" s="155"/>
      <c r="E9" s="156"/>
      <c r="F9" s="11" t="s">
        <v>51</v>
      </c>
      <c r="G9" s="61">
        <f>(Formulas!AE9)*0.01</f>
        <v>0</v>
      </c>
      <c r="H9" s="62" t="str">
        <f>Formulas!AE11</f>
        <v>Insuficiente</v>
      </c>
    </row>
    <row r="10" spans="2:8" ht="28.5" customHeight="1" x14ac:dyDescent="0.3">
      <c r="B10" s="146" t="s">
        <v>11</v>
      </c>
      <c r="C10" s="147"/>
      <c r="D10" s="126" t="s">
        <v>19</v>
      </c>
      <c r="E10" s="147"/>
      <c r="F10" s="1" t="s">
        <v>12</v>
      </c>
      <c r="G10" s="126" t="s">
        <v>41</v>
      </c>
      <c r="H10" s="127"/>
    </row>
    <row r="11" spans="2:8" ht="50.1" customHeight="1" x14ac:dyDescent="0.3">
      <c r="B11" s="94" t="s">
        <v>13</v>
      </c>
      <c r="C11" s="95"/>
      <c r="D11" s="96" t="s">
        <v>238</v>
      </c>
      <c r="E11" s="97"/>
      <c r="F11" s="55"/>
      <c r="G11" s="109"/>
      <c r="H11" s="110"/>
    </row>
    <row r="12" spans="2:8" ht="111" customHeight="1" x14ac:dyDescent="0.3">
      <c r="B12" s="100" t="s">
        <v>13</v>
      </c>
      <c r="C12" s="101"/>
      <c r="D12" s="102" t="s">
        <v>239</v>
      </c>
      <c r="E12" s="97"/>
      <c r="F12" s="56"/>
      <c r="G12" s="106"/>
      <c r="H12" s="107"/>
    </row>
    <row r="13" spans="2:8" ht="50.1" customHeight="1" x14ac:dyDescent="0.3">
      <c r="B13" s="149" t="s">
        <v>13</v>
      </c>
      <c r="C13" s="150"/>
      <c r="D13" s="151" t="s">
        <v>240</v>
      </c>
      <c r="E13" s="152"/>
      <c r="F13" s="57"/>
      <c r="G13" s="161"/>
      <c r="H13" s="162"/>
    </row>
    <row r="14" spans="2:8" ht="118.5" customHeight="1" x14ac:dyDescent="0.3">
      <c r="B14" s="100" t="s">
        <v>14</v>
      </c>
      <c r="C14" s="101"/>
      <c r="D14" s="102" t="s">
        <v>241</v>
      </c>
      <c r="E14" s="148"/>
      <c r="F14" s="56"/>
      <c r="G14" s="106"/>
      <c r="H14" s="107"/>
    </row>
    <row r="15" spans="2:8" ht="60" customHeight="1" x14ac:dyDescent="0.3">
      <c r="B15" s="94" t="s">
        <v>15</v>
      </c>
      <c r="C15" s="95"/>
      <c r="D15" s="96" t="s">
        <v>242</v>
      </c>
      <c r="E15" s="97"/>
      <c r="F15" s="55"/>
      <c r="G15" s="98"/>
      <c r="H15" s="99"/>
    </row>
    <row r="16" spans="2:8" ht="75.75" customHeight="1" x14ac:dyDescent="0.3">
      <c r="B16" s="100" t="s">
        <v>15</v>
      </c>
      <c r="C16" s="101"/>
      <c r="D16" s="102" t="s">
        <v>243</v>
      </c>
      <c r="E16" s="97"/>
      <c r="F16" s="56"/>
      <c r="G16" s="106"/>
      <c r="H16" s="107"/>
    </row>
    <row r="17" spans="2:8" ht="50.1" customHeight="1" x14ac:dyDescent="0.3">
      <c r="B17" s="94" t="s">
        <v>15</v>
      </c>
      <c r="C17" s="95"/>
      <c r="D17" s="96" t="s">
        <v>244</v>
      </c>
      <c r="E17" s="108"/>
      <c r="F17" s="55"/>
      <c r="G17" s="109"/>
      <c r="H17" s="110"/>
    </row>
    <row r="18" spans="2:8" ht="78" customHeight="1" x14ac:dyDescent="0.3">
      <c r="B18" s="100" t="s">
        <v>15</v>
      </c>
      <c r="C18" s="101"/>
      <c r="D18" s="102" t="s">
        <v>245</v>
      </c>
      <c r="E18" s="103"/>
      <c r="F18" s="56"/>
      <c r="G18" s="104"/>
      <c r="H18" s="105"/>
    </row>
    <row r="19" spans="2:8" ht="94.5" customHeight="1" x14ac:dyDescent="0.3">
      <c r="B19" s="94" t="s">
        <v>16</v>
      </c>
      <c r="C19" s="95"/>
      <c r="D19" s="96" t="s">
        <v>246</v>
      </c>
      <c r="E19" s="97"/>
      <c r="F19" s="55"/>
      <c r="G19" s="98"/>
      <c r="H19" s="99"/>
    </row>
    <row r="20" spans="2:8" ht="60.75" customHeight="1" x14ac:dyDescent="0.3">
      <c r="B20" s="100" t="s">
        <v>16</v>
      </c>
      <c r="C20" s="101"/>
      <c r="D20" s="102" t="s">
        <v>247</v>
      </c>
      <c r="E20" s="103"/>
      <c r="F20" s="56"/>
      <c r="G20" s="104"/>
      <c r="H20" s="105"/>
    </row>
    <row r="21" spans="2:8" ht="38.1" customHeight="1" x14ac:dyDescent="0.3">
      <c r="B21" s="73" t="s">
        <v>42</v>
      </c>
      <c r="C21" s="74"/>
      <c r="D21" s="74"/>
      <c r="E21" s="74"/>
      <c r="F21" s="74"/>
      <c r="G21" s="74"/>
      <c r="H21" s="75"/>
    </row>
    <row r="22" spans="2:8" ht="52.5" customHeight="1" x14ac:dyDescent="0.3">
      <c r="B22" s="146" t="s">
        <v>11</v>
      </c>
      <c r="C22" s="147"/>
      <c r="D22" s="126" t="s">
        <v>19</v>
      </c>
      <c r="E22" s="147"/>
      <c r="F22" s="126" t="s">
        <v>44</v>
      </c>
      <c r="G22" s="128"/>
      <c r="H22" s="127"/>
    </row>
    <row r="23" spans="2:8" ht="50.1" customHeight="1" x14ac:dyDescent="0.3">
      <c r="B23" s="94" t="s">
        <v>13</v>
      </c>
      <c r="C23" s="95"/>
      <c r="D23" s="96" t="s">
        <v>9</v>
      </c>
      <c r="E23" s="97"/>
      <c r="F23" s="140"/>
      <c r="G23" s="141"/>
      <c r="H23" s="142"/>
    </row>
    <row r="24" spans="2:8" ht="111" customHeight="1" x14ac:dyDescent="0.3">
      <c r="B24" s="100" t="s">
        <v>13</v>
      </c>
      <c r="C24" s="101"/>
      <c r="D24" s="102" t="s">
        <v>76</v>
      </c>
      <c r="E24" s="97"/>
      <c r="F24" s="137"/>
      <c r="G24" s="138"/>
      <c r="H24" s="139"/>
    </row>
    <row r="25" spans="2:8" ht="50.1" customHeight="1" x14ac:dyDescent="0.3">
      <c r="B25" s="149" t="s">
        <v>13</v>
      </c>
      <c r="C25" s="150"/>
      <c r="D25" s="151" t="s">
        <v>74</v>
      </c>
      <c r="E25" s="152"/>
      <c r="F25" s="143"/>
      <c r="G25" s="144"/>
      <c r="H25" s="145"/>
    </row>
    <row r="26" spans="2:8" ht="118.5" customHeight="1" x14ac:dyDescent="0.3">
      <c r="B26" s="100" t="s">
        <v>14</v>
      </c>
      <c r="C26" s="101"/>
      <c r="D26" s="102" t="s">
        <v>77</v>
      </c>
      <c r="E26" s="148"/>
      <c r="F26" s="137"/>
      <c r="G26" s="138"/>
      <c r="H26" s="139"/>
    </row>
    <row r="27" spans="2:8" ht="60" customHeight="1" x14ac:dyDescent="0.3">
      <c r="B27" s="94" t="s">
        <v>15</v>
      </c>
      <c r="C27" s="95"/>
      <c r="D27" s="96" t="s">
        <v>78</v>
      </c>
      <c r="E27" s="97"/>
      <c r="F27" s="140"/>
      <c r="G27" s="141"/>
      <c r="H27" s="142"/>
    </row>
    <row r="28" spans="2:8" ht="75.75" customHeight="1" x14ac:dyDescent="0.3">
      <c r="B28" s="100" t="s">
        <v>15</v>
      </c>
      <c r="C28" s="101"/>
      <c r="D28" s="102" t="s">
        <v>10</v>
      </c>
      <c r="E28" s="97"/>
      <c r="F28" s="137"/>
      <c r="G28" s="138"/>
      <c r="H28" s="139"/>
    </row>
    <row r="29" spans="2:8" ht="50.1" customHeight="1" x14ac:dyDescent="0.3">
      <c r="B29" s="94" t="s">
        <v>15</v>
      </c>
      <c r="C29" s="95"/>
      <c r="D29" s="96" t="s">
        <v>79</v>
      </c>
      <c r="E29" s="108"/>
      <c r="F29" s="140"/>
      <c r="G29" s="141"/>
      <c r="H29" s="142"/>
    </row>
    <row r="30" spans="2:8" ht="78" customHeight="1" x14ac:dyDescent="0.3">
      <c r="B30" s="100" t="s">
        <v>15</v>
      </c>
      <c r="C30" s="101"/>
      <c r="D30" s="102" t="s">
        <v>80</v>
      </c>
      <c r="E30" s="103"/>
      <c r="F30" s="137"/>
      <c r="G30" s="138"/>
      <c r="H30" s="139"/>
    </row>
    <row r="31" spans="2:8" ht="94.5" customHeight="1" x14ac:dyDescent="0.3">
      <c r="B31" s="94" t="s">
        <v>16</v>
      </c>
      <c r="C31" s="95"/>
      <c r="D31" s="96" t="s">
        <v>81</v>
      </c>
      <c r="E31" s="97"/>
      <c r="F31" s="140"/>
      <c r="G31" s="141"/>
      <c r="H31" s="142"/>
    </row>
    <row r="32" spans="2:8" ht="60.75" customHeight="1" x14ac:dyDescent="0.3">
      <c r="B32" s="100" t="s">
        <v>16</v>
      </c>
      <c r="C32" s="101"/>
      <c r="D32" s="102" t="s">
        <v>82</v>
      </c>
      <c r="E32" s="103"/>
      <c r="F32" s="137"/>
      <c r="G32" s="138"/>
      <c r="H32" s="139"/>
    </row>
    <row r="33" spans="2:8" ht="38.1" customHeight="1" x14ac:dyDescent="0.3">
      <c r="B33" s="91" t="s">
        <v>43</v>
      </c>
      <c r="C33" s="92"/>
      <c r="D33" s="92"/>
      <c r="E33" s="92"/>
      <c r="F33" s="92"/>
      <c r="G33" s="92"/>
      <c r="H33" s="93"/>
    </row>
    <row r="34" spans="2:8" ht="25.5" customHeight="1" x14ac:dyDescent="0.3">
      <c r="B34" s="80" t="s">
        <v>40</v>
      </c>
      <c r="C34" s="81"/>
      <c r="D34" s="81"/>
      <c r="E34" s="81"/>
      <c r="F34" s="81"/>
      <c r="G34" s="81"/>
      <c r="H34" s="82"/>
    </row>
    <row r="35" spans="2:8" ht="18" customHeight="1" x14ac:dyDescent="0.3">
      <c r="B35" s="83" t="s">
        <v>20</v>
      </c>
      <c r="C35" s="84"/>
      <c r="D35" s="84"/>
      <c r="E35" s="84"/>
      <c r="F35" s="84"/>
      <c r="G35" s="84"/>
      <c r="H35" s="85"/>
    </row>
    <row r="36" spans="2:8" ht="18" customHeight="1" x14ac:dyDescent="0.3">
      <c r="B36" s="86" t="s">
        <v>21</v>
      </c>
      <c r="C36" s="87"/>
      <c r="D36" s="87"/>
      <c r="E36" s="87"/>
      <c r="F36" s="87"/>
      <c r="G36" s="87"/>
      <c r="H36" s="88"/>
    </row>
    <row r="37" spans="2:8" ht="18" customHeight="1" x14ac:dyDescent="0.3">
      <c r="B37" s="70" t="s">
        <v>22</v>
      </c>
      <c r="C37" s="71"/>
      <c r="D37" s="71"/>
      <c r="E37" s="71"/>
      <c r="F37" s="71"/>
      <c r="G37" s="71"/>
      <c r="H37" s="72"/>
    </row>
    <row r="38" spans="2:8" ht="18" customHeight="1" x14ac:dyDescent="0.3">
      <c r="B38" s="86" t="s">
        <v>23</v>
      </c>
      <c r="C38" s="87"/>
      <c r="D38" s="87"/>
      <c r="E38" s="87"/>
      <c r="F38" s="87"/>
      <c r="G38" s="87"/>
      <c r="H38" s="88"/>
    </row>
    <row r="39" spans="2:8" ht="18" customHeight="1" x14ac:dyDescent="0.3">
      <c r="B39" s="70" t="s">
        <v>24</v>
      </c>
      <c r="C39" s="71"/>
      <c r="D39" s="71"/>
      <c r="E39" s="71"/>
      <c r="F39" s="71"/>
      <c r="G39" s="71"/>
      <c r="H39" s="72"/>
    </row>
    <row r="40" spans="2:8" ht="38.1" customHeight="1" x14ac:dyDescent="0.3">
      <c r="B40" s="73" t="s">
        <v>38</v>
      </c>
      <c r="C40" s="74"/>
      <c r="D40" s="74"/>
      <c r="E40" s="74"/>
      <c r="F40" s="74"/>
      <c r="G40" s="74"/>
      <c r="H40" s="75"/>
    </row>
    <row r="41" spans="2:8" ht="25.5" customHeight="1" x14ac:dyDescent="0.3">
      <c r="B41" s="80" t="s">
        <v>39</v>
      </c>
      <c r="C41" s="81"/>
      <c r="D41" s="81"/>
      <c r="E41" s="81"/>
      <c r="F41" s="81"/>
      <c r="G41" s="81"/>
      <c r="H41" s="82"/>
    </row>
    <row r="42" spans="2:8" ht="18" customHeight="1" x14ac:dyDescent="0.3">
      <c r="B42" s="83" t="s">
        <v>20</v>
      </c>
      <c r="C42" s="84"/>
      <c r="D42" s="84"/>
      <c r="E42" s="84"/>
      <c r="F42" s="84"/>
      <c r="G42" s="84"/>
      <c r="H42" s="85"/>
    </row>
    <row r="43" spans="2:8" ht="18" customHeight="1" x14ac:dyDescent="0.3">
      <c r="B43" s="86" t="s">
        <v>21</v>
      </c>
      <c r="C43" s="87"/>
      <c r="D43" s="87"/>
      <c r="E43" s="87"/>
      <c r="F43" s="87"/>
      <c r="G43" s="87"/>
      <c r="H43" s="88"/>
    </row>
    <row r="44" spans="2:8" ht="18" customHeight="1" x14ac:dyDescent="0.3">
      <c r="B44" s="70" t="s">
        <v>22</v>
      </c>
      <c r="C44" s="71"/>
      <c r="D44" s="71"/>
      <c r="E44" s="71"/>
      <c r="F44" s="71"/>
      <c r="G44" s="71"/>
      <c r="H44" s="72"/>
    </row>
    <row r="45" spans="2:8" ht="18" customHeight="1" x14ac:dyDescent="0.3">
      <c r="B45" s="86" t="s">
        <v>23</v>
      </c>
      <c r="C45" s="87"/>
      <c r="D45" s="87"/>
      <c r="E45" s="87"/>
      <c r="F45" s="87"/>
      <c r="G45" s="87"/>
      <c r="H45" s="88"/>
    </row>
    <row r="46" spans="2:8" ht="18" customHeight="1" x14ac:dyDescent="0.3">
      <c r="B46" s="70" t="s">
        <v>24</v>
      </c>
      <c r="C46" s="71"/>
      <c r="D46" s="71"/>
      <c r="E46" s="71"/>
      <c r="F46" s="71"/>
      <c r="G46" s="71"/>
      <c r="H46" s="72"/>
    </row>
    <row r="47" spans="2:8" ht="39.950000000000003" customHeight="1" x14ac:dyDescent="0.3">
      <c r="B47" s="73" t="s">
        <v>46</v>
      </c>
      <c r="C47" s="74"/>
      <c r="D47" s="74"/>
      <c r="E47" s="74"/>
      <c r="F47" s="74"/>
      <c r="G47" s="74"/>
      <c r="H47" s="75"/>
    </row>
    <row r="48" spans="2:8" ht="46.5" customHeight="1" x14ac:dyDescent="0.3">
      <c r="B48" s="6" t="s">
        <v>35</v>
      </c>
      <c r="C48" s="76"/>
      <c r="D48" s="76"/>
      <c r="E48" s="3" t="s">
        <v>36</v>
      </c>
      <c r="F48" s="58"/>
      <c r="G48" s="3" t="s">
        <v>37</v>
      </c>
      <c r="H48" s="60"/>
    </row>
    <row r="49" spans="2:8" ht="37.5" customHeight="1" thickBot="1" x14ac:dyDescent="0.35">
      <c r="B49" s="77" t="s">
        <v>50</v>
      </c>
      <c r="C49" s="78"/>
      <c r="D49" s="78"/>
      <c r="E49" s="78"/>
      <c r="F49" s="78"/>
      <c r="G49" s="78"/>
      <c r="H49" s="79"/>
    </row>
    <row r="50" spans="2:8" ht="18" thickTop="1" x14ac:dyDescent="0.3"/>
  </sheetData>
  <sheetProtection password="CC7D" sheet="1" objects="1" scenarios="1"/>
  <mergeCells count="93">
    <mergeCell ref="B49:H49"/>
    <mergeCell ref="C6:D6"/>
    <mergeCell ref="B1:H1"/>
    <mergeCell ref="B2:H2"/>
    <mergeCell ref="C3:D3"/>
    <mergeCell ref="C4:D4"/>
    <mergeCell ref="C5:D5"/>
    <mergeCell ref="B7:H7"/>
    <mergeCell ref="B8:H8"/>
    <mergeCell ref="B9:E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2:C22"/>
    <mergeCell ref="D22:E22"/>
    <mergeCell ref="F22:H22"/>
    <mergeCell ref="B20:C20"/>
    <mergeCell ref="D20:E20"/>
    <mergeCell ref="G20:H20"/>
    <mergeCell ref="B21:H21"/>
    <mergeCell ref="B32:C32"/>
    <mergeCell ref="D32:E32"/>
    <mergeCell ref="F32:H32"/>
    <mergeCell ref="B44:H44"/>
    <mergeCell ref="B45:H45"/>
    <mergeCell ref="B43:H43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6:H46"/>
    <mergeCell ref="B47:H47"/>
    <mergeCell ref="C48:D48"/>
    <mergeCell ref="B23:C23"/>
    <mergeCell ref="D23:E23"/>
    <mergeCell ref="F23:H23"/>
    <mergeCell ref="B24:C24"/>
    <mergeCell ref="D24:E24"/>
    <mergeCell ref="F24:H24"/>
    <mergeCell ref="B25:C25"/>
    <mergeCell ref="D25:E25"/>
    <mergeCell ref="F25:H25"/>
    <mergeCell ref="B26:C26"/>
    <mergeCell ref="D26:E26"/>
    <mergeCell ref="F26:H26"/>
    <mergeCell ref="B27:C27"/>
    <mergeCell ref="D27:E27"/>
    <mergeCell ref="F27:H27"/>
    <mergeCell ref="B28:C28"/>
    <mergeCell ref="D28:E28"/>
    <mergeCell ref="F28:H28"/>
    <mergeCell ref="B31:C31"/>
    <mergeCell ref="D31:E31"/>
    <mergeCell ref="F31:H31"/>
    <mergeCell ref="B29:C29"/>
    <mergeCell ref="D29:E29"/>
    <mergeCell ref="F29:H29"/>
    <mergeCell ref="B30:C30"/>
    <mergeCell ref="D30:E30"/>
    <mergeCell ref="F30:H30"/>
  </mergeCells>
  <conditionalFormatting sqref="B7:H7">
    <cfRule type="cellIs" dxfId="7" priority="2" operator="notEqual">
      <formula>"ATENÇÃO: Para esta tipologia de serviço, todos os Indicadores Semestrais devem ser pontuados com valores entre ''1 - Insuficiente'' a ''4 - Superior''."</formula>
    </cfRule>
  </conditionalFormatting>
  <conditionalFormatting sqref="F16">
    <cfRule type="expression" dxfId="6" priority="1">
      <formula>IF($C$5="Autonomia em foco","0 - Não se aplica","x")</formula>
    </cfRule>
  </conditionalFormatting>
  <dataValidations count="4">
    <dataValidation type="list" allowBlank="1" showInputMessage="1" showErrorMessage="1" sqref="F11:F20" xr:uid="{00000000-0002-0000-0600-000000000000}">
      <formula1>"0 - Não se aplica, 1 - Insuficiente, 2 - Insatisfatório, 3 - Suficiente, 4 - Superior"</formula1>
    </dataValidation>
    <dataValidation type="list" allowBlank="1" showInputMessage="1" showErrorMessage="1" sqref="C5:D5" xr:uid="{00000000-0002-0000-0600-000001000000}">
      <formula1>Tipologia</formula1>
    </dataValidation>
    <dataValidation type="list" allowBlank="1" showInputMessage="1" showErrorMessage="1" sqref="H4" xr:uid="{00000000-0002-0000-0600-000002000000}">
      <formula1>Distrito</formula1>
    </dataValidation>
    <dataValidation type="list" allowBlank="1" showInputMessage="1" showErrorMessage="1" sqref="H3" xr:uid="{00000000-0002-0000-0600-000003000000}">
      <formula1>Subprefeitura</formula1>
    </dataValidation>
  </dataValidations>
  <pageMargins left="0.70866141732283472" right="0.70866141732283472" top="1.3130314960629921" bottom="0.74803149606299213" header="0.31496062992125984" footer="0.31496062992125984"/>
  <pageSetup paperSize="9" scale="70" fitToHeight="2" orientation="portrait" r:id="rId1"/>
  <rowBreaks count="1" manualBreakCount="1">
    <brk id="19" min="1" max="7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600-000004000000}">
          <x14:formula1>
            <xm:f>Formulas!$G$17:$G$48</xm:f>
          </x14:formula1>
          <xm:sqref>H3</xm:sqref>
        </x14:dataValidation>
        <x14:dataValidation type="list" allowBlank="1" showInputMessage="1" showErrorMessage="1" xr:uid="{00000000-0002-0000-0600-000005000000}">
          <x14:formula1>
            <xm:f>Formulas!$M$17:$M$65</xm:f>
          </x14:formula1>
          <xm:sqref>C5:D5</xm:sqref>
        </x14:dataValidation>
        <x14:dataValidation type="list" allowBlank="1" showInputMessage="1" showErrorMessage="1" xr:uid="{00000000-0002-0000-0600-000006000000}">
          <x14:formula1>
            <xm:f>Formulas!$K$17:$K$112</xm:f>
          </x14:formula1>
          <xm:sqref>H4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9">
    <tabColor theme="4" tint="0.39997558519241921"/>
  </sheetPr>
  <dimension ref="B1:H50"/>
  <sheetViews>
    <sheetView showGridLines="0" zoomScaleSheetLayoutView="80" workbookViewId="0">
      <pane ySplit="1" topLeftCell="A2" activePane="bottomLeft" state="frozen"/>
      <selection activeCell="H3" sqref="H3"/>
      <selection pane="bottomLeft" activeCell="F11" sqref="F11"/>
    </sheetView>
  </sheetViews>
  <sheetFormatPr defaultColWidth="10.75" defaultRowHeight="17.25" x14ac:dyDescent="0.3"/>
  <cols>
    <col min="1" max="1" width="1.25" style="2" customWidth="1"/>
    <col min="2" max="2" width="13.875" style="2" customWidth="1"/>
    <col min="3" max="3" width="4.5" style="2" customWidth="1"/>
    <col min="4" max="4" width="17.5" style="2" customWidth="1"/>
    <col min="5" max="5" width="14.5" style="2" customWidth="1"/>
    <col min="6" max="6" width="23.375" style="2" customWidth="1"/>
    <col min="7" max="7" width="15.125" style="2" customWidth="1"/>
    <col min="8" max="8" width="24.375" style="2" customWidth="1"/>
    <col min="9" max="9" width="10.75" style="2"/>
    <col min="10" max="10" width="21.375" style="2" customWidth="1"/>
    <col min="11" max="11" width="23.125" style="2" customWidth="1"/>
    <col min="12" max="16384" width="10.75" style="2"/>
  </cols>
  <sheetData>
    <row r="1" spans="2:8" ht="36" customHeight="1" thickTop="1" x14ac:dyDescent="0.3">
      <c r="B1" s="160" t="s">
        <v>84</v>
      </c>
      <c r="C1" s="117"/>
      <c r="D1" s="117"/>
      <c r="E1" s="117"/>
      <c r="F1" s="117"/>
      <c r="G1" s="117"/>
      <c r="H1" s="118"/>
    </row>
    <row r="2" spans="2:8" ht="38.1" customHeight="1" x14ac:dyDescent="0.3">
      <c r="B2" s="119" t="s">
        <v>49</v>
      </c>
      <c r="C2" s="120"/>
      <c r="D2" s="120"/>
      <c r="E2" s="120"/>
      <c r="F2" s="120"/>
      <c r="G2" s="120"/>
      <c r="H2" s="121"/>
    </row>
    <row r="3" spans="2:8" ht="43.5" customHeight="1" x14ac:dyDescent="0.3">
      <c r="B3" s="4" t="s">
        <v>48</v>
      </c>
      <c r="C3" s="153"/>
      <c r="D3" s="153"/>
      <c r="E3" s="5" t="s">
        <v>2</v>
      </c>
      <c r="F3" s="51"/>
      <c r="G3" s="7" t="s">
        <v>45</v>
      </c>
      <c r="H3" s="53"/>
    </row>
    <row r="4" spans="2:8" ht="43.5" customHeight="1" x14ac:dyDescent="0.3">
      <c r="B4" s="4" t="s">
        <v>4</v>
      </c>
      <c r="C4" s="153"/>
      <c r="D4" s="153"/>
      <c r="E4" s="5" t="s">
        <v>1</v>
      </c>
      <c r="F4" s="51"/>
      <c r="G4" s="3" t="s">
        <v>7</v>
      </c>
      <c r="H4" s="54"/>
    </row>
    <row r="5" spans="2:8" ht="43.5" customHeight="1" x14ac:dyDescent="0.3">
      <c r="B5" s="4" t="s">
        <v>3</v>
      </c>
      <c r="C5" s="153"/>
      <c r="D5" s="153"/>
      <c r="E5" s="5" t="s">
        <v>5</v>
      </c>
      <c r="F5" s="52"/>
      <c r="G5" s="7" t="s">
        <v>8</v>
      </c>
      <c r="H5" s="53"/>
    </row>
    <row r="6" spans="2:8" ht="43.5" customHeight="1" x14ac:dyDescent="0.3">
      <c r="B6" s="4" t="s">
        <v>0</v>
      </c>
      <c r="C6" s="153"/>
      <c r="D6" s="153"/>
      <c r="E6" s="5" t="s">
        <v>6</v>
      </c>
      <c r="F6" s="52"/>
      <c r="G6" s="5" t="s">
        <v>47</v>
      </c>
      <c r="H6" s="8" t="s">
        <v>59</v>
      </c>
    </row>
    <row r="7" spans="2:8" ht="43.5" customHeight="1" x14ac:dyDescent="0.3">
      <c r="B7" s="157" t="str">
        <f>IF(C5="NPJ - Núcleo de Proteção Jurídico Social e Apoio Psicológico","Para esta tipologia de serviço não se aplicam os seguintes Indicadores Semestrais: 1.1 e 1.3",IF(C5="Família em Foco","O Indicador Semestral 3.2 não se aplica a esta tipologia de serviço.",IF(C5="Autonomia em Foco","O Indicador Semestral 3.2 não se aplica a esta tipologia de serviço.",IF(C5="República","O Indicador Semestral 3.2 não se aplica a esta tipologia de serviço.",IF(C5="Bagageiro","Para esta tipologia de serviço não se aplicam os seguintes Indicadores Semestrais: 1.2, 2.1, 3.2, 3.3 e 3.4",IF(C5="Serviço de Inclusão Social e Produtiva","O Indicador Semestral 1.2 não se aplica a esta tipologia de serviço.",IF(C5="SEAS - Serviço de Abordagem Social à População de Rua","Para esta tipologia de serviço não se aplicam os seguintes Indicadores Semestrais: 1.2, 3.2, 3.4.",IF(C5="Família Acolhedora","Para esta tipologia de serviço não se aplicam os seguintes Indicadores Semestrais: 1.1 e 3.2.",IF(C5="Serviço de Alimentação Domiciliar para a Pessoa Idosa","O Indicador Semestral 1.3 não se aplica a esta tipologia de serviço.",IF(C5="Serviço Proteção Social Básica no Domicílio para Pessoas com Deficiência e Idosas","Para esta tipologia de serviço não se aplicam os seguintes Indicadores Semestrais: 1.3 e 3.2.","ATENÇÃO: Para esta tipologia de serviço, todos os Indicadores Semestrais devem ser pontuados com valores entre ''1 - Insuficiente'' a ''4 - Superior''."))))))))))</f>
        <v>ATENÇÃO: Para esta tipologia de serviço, todos os Indicadores Semestrais devem ser pontuados com valores entre ''1 - Insuficiente'' a ''4 - Superior''.</v>
      </c>
      <c r="C7" s="158"/>
      <c r="D7" s="158"/>
      <c r="E7" s="158"/>
      <c r="F7" s="158"/>
      <c r="G7" s="158"/>
      <c r="H7" s="159"/>
    </row>
    <row r="8" spans="2:8" ht="38.1" customHeight="1" x14ac:dyDescent="0.3">
      <c r="B8" s="113" t="s">
        <v>17</v>
      </c>
      <c r="C8" s="114"/>
      <c r="D8" s="114"/>
      <c r="E8" s="114"/>
      <c r="F8" s="114"/>
      <c r="G8" s="114"/>
      <c r="H8" s="115"/>
    </row>
    <row r="9" spans="2:8" ht="22.15" customHeight="1" x14ac:dyDescent="0.3">
      <c r="B9" s="154" t="s">
        <v>18</v>
      </c>
      <c r="C9" s="155"/>
      <c r="D9" s="155"/>
      <c r="E9" s="156"/>
      <c r="F9" s="11" t="s">
        <v>51</v>
      </c>
      <c r="G9" s="61">
        <f>(Formulas!AI9)*0.01</f>
        <v>0</v>
      </c>
      <c r="H9" s="62" t="str">
        <f>Formulas!AI11</f>
        <v>Insuficiente</v>
      </c>
    </row>
    <row r="10" spans="2:8" ht="28.5" customHeight="1" x14ac:dyDescent="0.3">
      <c r="B10" s="146" t="s">
        <v>11</v>
      </c>
      <c r="C10" s="147"/>
      <c r="D10" s="126" t="s">
        <v>19</v>
      </c>
      <c r="E10" s="147"/>
      <c r="F10" s="1" t="s">
        <v>12</v>
      </c>
      <c r="G10" s="126" t="s">
        <v>41</v>
      </c>
      <c r="H10" s="127"/>
    </row>
    <row r="11" spans="2:8" ht="50.1" customHeight="1" x14ac:dyDescent="0.3">
      <c r="B11" s="94" t="s">
        <v>13</v>
      </c>
      <c r="C11" s="95"/>
      <c r="D11" s="96" t="s">
        <v>238</v>
      </c>
      <c r="E11" s="97"/>
      <c r="F11" s="55"/>
      <c r="G11" s="109"/>
      <c r="H11" s="110"/>
    </row>
    <row r="12" spans="2:8" ht="111" customHeight="1" x14ac:dyDescent="0.3">
      <c r="B12" s="100" t="s">
        <v>13</v>
      </c>
      <c r="C12" s="101"/>
      <c r="D12" s="102" t="s">
        <v>239</v>
      </c>
      <c r="E12" s="97"/>
      <c r="F12" s="56"/>
      <c r="G12" s="106"/>
      <c r="H12" s="107"/>
    </row>
    <row r="13" spans="2:8" ht="50.1" customHeight="1" x14ac:dyDescent="0.3">
      <c r="B13" s="149" t="s">
        <v>13</v>
      </c>
      <c r="C13" s="150"/>
      <c r="D13" s="151" t="s">
        <v>240</v>
      </c>
      <c r="E13" s="152"/>
      <c r="F13" s="57"/>
      <c r="G13" s="161"/>
      <c r="H13" s="162"/>
    </row>
    <row r="14" spans="2:8" ht="118.5" customHeight="1" x14ac:dyDescent="0.3">
      <c r="B14" s="100" t="s">
        <v>14</v>
      </c>
      <c r="C14" s="101"/>
      <c r="D14" s="102" t="s">
        <v>241</v>
      </c>
      <c r="E14" s="148"/>
      <c r="F14" s="56"/>
      <c r="G14" s="106"/>
      <c r="H14" s="107"/>
    </row>
    <row r="15" spans="2:8" ht="60" customHeight="1" x14ac:dyDescent="0.3">
      <c r="B15" s="94" t="s">
        <v>15</v>
      </c>
      <c r="C15" s="95"/>
      <c r="D15" s="96" t="s">
        <v>242</v>
      </c>
      <c r="E15" s="97"/>
      <c r="F15" s="55"/>
      <c r="G15" s="98"/>
      <c r="H15" s="99"/>
    </row>
    <row r="16" spans="2:8" ht="75.75" customHeight="1" x14ac:dyDescent="0.3">
      <c r="B16" s="100" t="s">
        <v>15</v>
      </c>
      <c r="C16" s="101"/>
      <c r="D16" s="102" t="s">
        <v>243</v>
      </c>
      <c r="E16" s="97"/>
      <c r="F16" s="56"/>
      <c r="G16" s="106"/>
      <c r="H16" s="107"/>
    </row>
    <row r="17" spans="2:8" ht="50.1" customHeight="1" x14ac:dyDescent="0.3">
      <c r="B17" s="94" t="s">
        <v>15</v>
      </c>
      <c r="C17" s="95"/>
      <c r="D17" s="96" t="s">
        <v>244</v>
      </c>
      <c r="E17" s="108"/>
      <c r="F17" s="55"/>
      <c r="G17" s="109"/>
      <c r="H17" s="110"/>
    </row>
    <row r="18" spans="2:8" ht="78" customHeight="1" x14ac:dyDescent="0.3">
      <c r="B18" s="100" t="s">
        <v>15</v>
      </c>
      <c r="C18" s="101"/>
      <c r="D18" s="102" t="s">
        <v>245</v>
      </c>
      <c r="E18" s="103"/>
      <c r="F18" s="56"/>
      <c r="G18" s="104"/>
      <c r="H18" s="105"/>
    </row>
    <row r="19" spans="2:8" ht="94.5" customHeight="1" x14ac:dyDescent="0.3">
      <c r="B19" s="94" t="s">
        <v>16</v>
      </c>
      <c r="C19" s="95"/>
      <c r="D19" s="96" t="s">
        <v>246</v>
      </c>
      <c r="E19" s="97"/>
      <c r="F19" s="55"/>
      <c r="G19" s="98"/>
      <c r="H19" s="99"/>
    </row>
    <row r="20" spans="2:8" ht="60.75" customHeight="1" x14ac:dyDescent="0.3">
      <c r="B20" s="100" t="s">
        <v>16</v>
      </c>
      <c r="C20" s="101"/>
      <c r="D20" s="102" t="s">
        <v>247</v>
      </c>
      <c r="E20" s="103"/>
      <c r="F20" s="56"/>
      <c r="G20" s="104"/>
      <c r="H20" s="105"/>
    </row>
    <row r="21" spans="2:8" ht="38.1" customHeight="1" x14ac:dyDescent="0.3">
      <c r="B21" s="73" t="s">
        <v>42</v>
      </c>
      <c r="C21" s="74"/>
      <c r="D21" s="74"/>
      <c r="E21" s="74"/>
      <c r="F21" s="74"/>
      <c r="G21" s="74"/>
      <c r="H21" s="75"/>
    </row>
    <row r="22" spans="2:8" ht="52.5" customHeight="1" x14ac:dyDescent="0.3">
      <c r="B22" s="146" t="s">
        <v>11</v>
      </c>
      <c r="C22" s="147"/>
      <c r="D22" s="126" t="s">
        <v>19</v>
      </c>
      <c r="E22" s="147"/>
      <c r="F22" s="126" t="s">
        <v>44</v>
      </c>
      <c r="G22" s="128"/>
      <c r="H22" s="127"/>
    </row>
    <row r="23" spans="2:8" ht="50.1" customHeight="1" x14ac:dyDescent="0.3">
      <c r="B23" s="94" t="s">
        <v>13</v>
      </c>
      <c r="C23" s="95"/>
      <c r="D23" s="96" t="s">
        <v>9</v>
      </c>
      <c r="E23" s="97"/>
      <c r="F23" s="140"/>
      <c r="G23" s="141"/>
      <c r="H23" s="142"/>
    </row>
    <row r="24" spans="2:8" ht="111" customHeight="1" x14ac:dyDescent="0.3">
      <c r="B24" s="100" t="s">
        <v>13</v>
      </c>
      <c r="C24" s="101"/>
      <c r="D24" s="102" t="s">
        <v>76</v>
      </c>
      <c r="E24" s="97"/>
      <c r="F24" s="137"/>
      <c r="G24" s="138"/>
      <c r="H24" s="139"/>
    </row>
    <row r="25" spans="2:8" ht="50.1" customHeight="1" x14ac:dyDescent="0.3">
      <c r="B25" s="149" t="s">
        <v>13</v>
      </c>
      <c r="C25" s="150"/>
      <c r="D25" s="151" t="s">
        <v>74</v>
      </c>
      <c r="E25" s="152"/>
      <c r="F25" s="143"/>
      <c r="G25" s="144"/>
      <c r="H25" s="145"/>
    </row>
    <row r="26" spans="2:8" ht="118.5" customHeight="1" x14ac:dyDescent="0.3">
      <c r="B26" s="100" t="s">
        <v>14</v>
      </c>
      <c r="C26" s="101"/>
      <c r="D26" s="102" t="s">
        <v>77</v>
      </c>
      <c r="E26" s="148"/>
      <c r="F26" s="137"/>
      <c r="G26" s="138"/>
      <c r="H26" s="139"/>
    </row>
    <row r="27" spans="2:8" ht="60" customHeight="1" x14ac:dyDescent="0.3">
      <c r="B27" s="94" t="s">
        <v>15</v>
      </c>
      <c r="C27" s="95"/>
      <c r="D27" s="96" t="s">
        <v>78</v>
      </c>
      <c r="E27" s="97"/>
      <c r="F27" s="140"/>
      <c r="G27" s="141"/>
      <c r="H27" s="142"/>
    </row>
    <row r="28" spans="2:8" ht="75.75" customHeight="1" x14ac:dyDescent="0.3">
      <c r="B28" s="100" t="s">
        <v>15</v>
      </c>
      <c r="C28" s="101"/>
      <c r="D28" s="102" t="s">
        <v>10</v>
      </c>
      <c r="E28" s="97"/>
      <c r="F28" s="137"/>
      <c r="G28" s="138"/>
      <c r="H28" s="139"/>
    </row>
    <row r="29" spans="2:8" ht="50.1" customHeight="1" x14ac:dyDescent="0.3">
      <c r="B29" s="94" t="s">
        <v>15</v>
      </c>
      <c r="C29" s="95"/>
      <c r="D29" s="96" t="s">
        <v>79</v>
      </c>
      <c r="E29" s="108"/>
      <c r="F29" s="140"/>
      <c r="G29" s="141"/>
      <c r="H29" s="142"/>
    </row>
    <row r="30" spans="2:8" ht="78" customHeight="1" x14ac:dyDescent="0.3">
      <c r="B30" s="100" t="s">
        <v>15</v>
      </c>
      <c r="C30" s="101"/>
      <c r="D30" s="102" t="s">
        <v>80</v>
      </c>
      <c r="E30" s="103"/>
      <c r="F30" s="137"/>
      <c r="G30" s="138"/>
      <c r="H30" s="139"/>
    </row>
    <row r="31" spans="2:8" ht="94.5" customHeight="1" x14ac:dyDescent="0.3">
      <c r="B31" s="94" t="s">
        <v>16</v>
      </c>
      <c r="C31" s="95"/>
      <c r="D31" s="96" t="s">
        <v>81</v>
      </c>
      <c r="E31" s="97"/>
      <c r="F31" s="140"/>
      <c r="G31" s="141"/>
      <c r="H31" s="142"/>
    </row>
    <row r="32" spans="2:8" ht="60.75" customHeight="1" x14ac:dyDescent="0.3">
      <c r="B32" s="100" t="s">
        <v>16</v>
      </c>
      <c r="C32" s="101"/>
      <c r="D32" s="102" t="s">
        <v>82</v>
      </c>
      <c r="E32" s="103"/>
      <c r="F32" s="137"/>
      <c r="G32" s="138"/>
      <c r="H32" s="139"/>
    </row>
    <row r="33" spans="2:8" ht="38.1" customHeight="1" x14ac:dyDescent="0.3">
      <c r="B33" s="91" t="s">
        <v>43</v>
      </c>
      <c r="C33" s="92"/>
      <c r="D33" s="92"/>
      <c r="E33" s="92"/>
      <c r="F33" s="92"/>
      <c r="G33" s="92"/>
      <c r="H33" s="93"/>
    </row>
    <row r="34" spans="2:8" ht="25.5" customHeight="1" x14ac:dyDescent="0.3">
      <c r="B34" s="80" t="s">
        <v>40</v>
      </c>
      <c r="C34" s="81"/>
      <c r="D34" s="81"/>
      <c r="E34" s="81"/>
      <c r="F34" s="81"/>
      <c r="G34" s="81"/>
      <c r="H34" s="82"/>
    </row>
    <row r="35" spans="2:8" ht="18" customHeight="1" x14ac:dyDescent="0.3">
      <c r="B35" s="83" t="s">
        <v>20</v>
      </c>
      <c r="C35" s="84"/>
      <c r="D35" s="84"/>
      <c r="E35" s="84"/>
      <c r="F35" s="84"/>
      <c r="G35" s="84"/>
      <c r="H35" s="85"/>
    </row>
    <row r="36" spans="2:8" ht="18" customHeight="1" x14ac:dyDescent="0.3">
      <c r="B36" s="86" t="s">
        <v>21</v>
      </c>
      <c r="C36" s="87"/>
      <c r="D36" s="87"/>
      <c r="E36" s="87"/>
      <c r="F36" s="87"/>
      <c r="G36" s="87"/>
      <c r="H36" s="88"/>
    </row>
    <row r="37" spans="2:8" ht="18" customHeight="1" x14ac:dyDescent="0.3">
      <c r="B37" s="70" t="s">
        <v>22</v>
      </c>
      <c r="C37" s="71"/>
      <c r="D37" s="71"/>
      <c r="E37" s="71"/>
      <c r="F37" s="71"/>
      <c r="G37" s="71"/>
      <c r="H37" s="72"/>
    </row>
    <row r="38" spans="2:8" ht="18" customHeight="1" x14ac:dyDescent="0.3">
      <c r="B38" s="86" t="s">
        <v>23</v>
      </c>
      <c r="C38" s="87"/>
      <c r="D38" s="87"/>
      <c r="E38" s="87"/>
      <c r="F38" s="87"/>
      <c r="G38" s="87"/>
      <c r="H38" s="88"/>
    </row>
    <row r="39" spans="2:8" ht="18" customHeight="1" x14ac:dyDescent="0.3">
      <c r="B39" s="70" t="s">
        <v>24</v>
      </c>
      <c r="C39" s="71"/>
      <c r="D39" s="71"/>
      <c r="E39" s="71"/>
      <c r="F39" s="71"/>
      <c r="G39" s="71"/>
      <c r="H39" s="72"/>
    </row>
    <row r="40" spans="2:8" ht="38.1" customHeight="1" x14ac:dyDescent="0.3">
      <c r="B40" s="73" t="s">
        <v>38</v>
      </c>
      <c r="C40" s="74"/>
      <c r="D40" s="74"/>
      <c r="E40" s="74"/>
      <c r="F40" s="74"/>
      <c r="G40" s="74"/>
      <c r="H40" s="75"/>
    </row>
    <row r="41" spans="2:8" ht="25.5" customHeight="1" x14ac:dyDescent="0.3">
      <c r="B41" s="80" t="s">
        <v>39</v>
      </c>
      <c r="C41" s="81"/>
      <c r="D41" s="81"/>
      <c r="E41" s="81"/>
      <c r="F41" s="81"/>
      <c r="G41" s="81"/>
      <c r="H41" s="82"/>
    </row>
    <row r="42" spans="2:8" ht="18" customHeight="1" x14ac:dyDescent="0.3">
      <c r="B42" s="83" t="s">
        <v>20</v>
      </c>
      <c r="C42" s="84"/>
      <c r="D42" s="84"/>
      <c r="E42" s="84"/>
      <c r="F42" s="84"/>
      <c r="G42" s="84"/>
      <c r="H42" s="85"/>
    </row>
    <row r="43" spans="2:8" ht="18" customHeight="1" x14ac:dyDescent="0.3">
      <c r="B43" s="86" t="s">
        <v>21</v>
      </c>
      <c r="C43" s="87"/>
      <c r="D43" s="87"/>
      <c r="E43" s="87"/>
      <c r="F43" s="87"/>
      <c r="G43" s="87"/>
      <c r="H43" s="88"/>
    </row>
    <row r="44" spans="2:8" ht="18" customHeight="1" x14ac:dyDescent="0.3">
      <c r="B44" s="70" t="s">
        <v>22</v>
      </c>
      <c r="C44" s="71"/>
      <c r="D44" s="71"/>
      <c r="E44" s="71"/>
      <c r="F44" s="71"/>
      <c r="G44" s="71"/>
      <c r="H44" s="72"/>
    </row>
    <row r="45" spans="2:8" ht="18" customHeight="1" x14ac:dyDescent="0.3">
      <c r="B45" s="86" t="s">
        <v>23</v>
      </c>
      <c r="C45" s="87"/>
      <c r="D45" s="87"/>
      <c r="E45" s="87"/>
      <c r="F45" s="87"/>
      <c r="G45" s="87"/>
      <c r="H45" s="88"/>
    </row>
    <row r="46" spans="2:8" ht="18" customHeight="1" x14ac:dyDescent="0.3">
      <c r="B46" s="70" t="s">
        <v>24</v>
      </c>
      <c r="C46" s="71"/>
      <c r="D46" s="71"/>
      <c r="E46" s="71"/>
      <c r="F46" s="71"/>
      <c r="G46" s="71"/>
      <c r="H46" s="72"/>
    </row>
    <row r="47" spans="2:8" ht="39.950000000000003" customHeight="1" x14ac:dyDescent="0.3">
      <c r="B47" s="73" t="s">
        <v>46</v>
      </c>
      <c r="C47" s="74"/>
      <c r="D47" s="74"/>
      <c r="E47" s="74"/>
      <c r="F47" s="74"/>
      <c r="G47" s="74"/>
      <c r="H47" s="75"/>
    </row>
    <row r="48" spans="2:8" ht="46.5" customHeight="1" x14ac:dyDescent="0.3">
      <c r="B48" s="6" t="s">
        <v>35</v>
      </c>
      <c r="C48" s="76"/>
      <c r="D48" s="76"/>
      <c r="E48" s="3" t="s">
        <v>36</v>
      </c>
      <c r="F48" s="58"/>
      <c r="G48" s="3" t="s">
        <v>37</v>
      </c>
      <c r="H48" s="60"/>
    </row>
    <row r="49" spans="2:8" ht="37.5" customHeight="1" thickBot="1" x14ac:dyDescent="0.35">
      <c r="B49" s="77" t="s">
        <v>50</v>
      </c>
      <c r="C49" s="78"/>
      <c r="D49" s="78"/>
      <c r="E49" s="78"/>
      <c r="F49" s="78"/>
      <c r="G49" s="78"/>
      <c r="H49" s="79"/>
    </row>
    <row r="50" spans="2:8" ht="18" thickTop="1" x14ac:dyDescent="0.3"/>
  </sheetData>
  <sheetProtection password="CC7D" sheet="1" objects="1" scenarios="1"/>
  <mergeCells count="93">
    <mergeCell ref="B49:H49"/>
    <mergeCell ref="C6:D6"/>
    <mergeCell ref="B1:H1"/>
    <mergeCell ref="B2:H2"/>
    <mergeCell ref="C3:D3"/>
    <mergeCell ref="C4:D4"/>
    <mergeCell ref="C5:D5"/>
    <mergeCell ref="B7:H7"/>
    <mergeCell ref="B8:H8"/>
    <mergeCell ref="B9:E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2:C22"/>
    <mergeCell ref="D22:E22"/>
    <mergeCell ref="F22:H22"/>
    <mergeCell ref="B20:C20"/>
    <mergeCell ref="D20:E20"/>
    <mergeCell ref="G20:H20"/>
    <mergeCell ref="B21:H21"/>
    <mergeCell ref="B32:C32"/>
    <mergeCell ref="D32:E32"/>
    <mergeCell ref="F32:H32"/>
    <mergeCell ref="B44:H44"/>
    <mergeCell ref="B45:H45"/>
    <mergeCell ref="B43:H43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6:H46"/>
    <mergeCell ref="B47:H47"/>
    <mergeCell ref="C48:D48"/>
    <mergeCell ref="B23:C23"/>
    <mergeCell ref="D23:E23"/>
    <mergeCell ref="F23:H23"/>
    <mergeCell ref="B24:C24"/>
    <mergeCell ref="D24:E24"/>
    <mergeCell ref="F24:H24"/>
    <mergeCell ref="B25:C25"/>
    <mergeCell ref="D25:E25"/>
    <mergeCell ref="F25:H25"/>
    <mergeCell ref="B26:C26"/>
    <mergeCell ref="D26:E26"/>
    <mergeCell ref="F26:H26"/>
    <mergeCell ref="B27:C27"/>
    <mergeCell ref="D27:E27"/>
    <mergeCell ref="F27:H27"/>
    <mergeCell ref="B28:C28"/>
    <mergeCell ref="D28:E28"/>
    <mergeCell ref="F28:H28"/>
    <mergeCell ref="B31:C31"/>
    <mergeCell ref="D31:E31"/>
    <mergeCell ref="F31:H31"/>
    <mergeCell ref="B29:C29"/>
    <mergeCell ref="D29:E29"/>
    <mergeCell ref="F29:H29"/>
    <mergeCell ref="B30:C30"/>
    <mergeCell ref="D30:E30"/>
    <mergeCell ref="F30:H30"/>
  </mergeCells>
  <conditionalFormatting sqref="B7:H7">
    <cfRule type="cellIs" dxfId="5" priority="2" operator="notEqual">
      <formula>"ATENÇÃO: Para esta tipologia de serviço, todos os Indicadores Semestrais devem ser pontuados com valores entre ''1 - Insuficiente'' a ''4 - Superior''."</formula>
    </cfRule>
  </conditionalFormatting>
  <conditionalFormatting sqref="F16">
    <cfRule type="expression" dxfId="4" priority="1">
      <formula>IF($C$5="Autonomia em foco","0 - Não se aplica","x")</formula>
    </cfRule>
  </conditionalFormatting>
  <dataValidations count="4">
    <dataValidation type="list" allowBlank="1" showInputMessage="1" showErrorMessage="1" sqref="F11:F20" xr:uid="{00000000-0002-0000-0700-000000000000}">
      <formula1>"0 - Não se aplica, 1 - Insuficiente, 2 - Insatisfatório, 3 - Suficiente, 4 - Superior"</formula1>
    </dataValidation>
    <dataValidation type="list" allowBlank="1" showInputMessage="1" showErrorMessage="1" sqref="C5:D5" xr:uid="{00000000-0002-0000-0700-000001000000}">
      <formula1>Tipologia</formula1>
    </dataValidation>
    <dataValidation type="list" allowBlank="1" showInputMessage="1" showErrorMessage="1" sqref="H3" xr:uid="{00000000-0002-0000-0700-000002000000}">
      <formula1>Subprefeitura</formula1>
    </dataValidation>
    <dataValidation type="list" allowBlank="1" showInputMessage="1" showErrorMessage="1" sqref="H4" xr:uid="{00000000-0002-0000-0700-000003000000}">
      <formula1>Distrito</formula1>
    </dataValidation>
  </dataValidations>
  <pageMargins left="0.70866141732283472" right="0.70866141732283472" top="1.3130314960629921" bottom="0.74803149606299213" header="0.31496062992125984" footer="0.31496062992125984"/>
  <pageSetup paperSize="9" scale="70" fitToHeight="2" orientation="portrait" r:id="rId1"/>
  <rowBreaks count="1" manualBreakCount="1">
    <brk id="19" min="1" max="7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700-000004000000}">
          <x14:formula1>
            <xm:f>Formulas!$G$17:$G$48</xm:f>
          </x14:formula1>
          <xm:sqref>H3</xm:sqref>
        </x14:dataValidation>
        <x14:dataValidation type="list" allowBlank="1" showInputMessage="1" showErrorMessage="1" xr:uid="{00000000-0002-0000-0700-000005000000}">
          <x14:formula1>
            <xm:f>Formulas!$M$17:$M$65</xm:f>
          </x14:formula1>
          <xm:sqref>C5:D5</xm:sqref>
        </x14:dataValidation>
        <x14:dataValidation type="list" allowBlank="1" showInputMessage="1" showErrorMessage="1" xr:uid="{00000000-0002-0000-0700-000006000000}">
          <x14:formula1>
            <xm:f>Formulas!$K$17:$K$112</xm:f>
          </x14:formula1>
          <xm:sqref>H4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10">
    <tabColor theme="4" tint="0.39997558519241921"/>
  </sheetPr>
  <dimension ref="B1:H50"/>
  <sheetViews>
    <sheetView showGridLines="0" zoomScaleSheetLayoutView="80" workbookViewId="0">
      <pane ySplit="1" topLeftCell="A2" activePane="bottomLeft" state="frozen"/>
      <selection activeCell="H3" sqref="H3"/>
      <selection pane="bottomLeft" activeCell="F11" sqref="F11"/>
    </sheetView>
  </sheetViews>
  <sheetFormatPr defaultColWidth="10.75" defaultRowHeight="17.25" x14ac:dyDescent="0.3"/>
  <cols>
    <col min="1" max="1" width="1.25" style="2" customWidth="1"/>
    <col min="2" max="2" width="13.875" style="2" customWidth="1"/>
    <col min="3" max="3" width="4.5" style="2" customWidth="1"/>
    <col min="4" max="4" width="17.5" style="2" customWidth="1"/>
    <col min="5" max="5" width="14.5" style="2" customWidth="1"/>
    <col min="6" max="6" width="23.375" style="2" customWidth="1"/>
    <col min="7" max="7" width="15.125" style="2" customWidth="1"/>
    <col min="8" max="8" width="24.375" style="2" customWidth="1"/>
    <col min="9" max="9" width="10.75" style="2"/>
    <col min="10" max="10" width="21.375" style="2" customWidth="1"/>
    <col min="11" max="11" width="23.125" style="2" customWidth="1"/>
    <col min="12" max="16384" width="10.75" style="2"/>
  </cols>
  <sheetData>
    <row r="1" spans="2:8" ht="36" customHeight="1" thickTop="1" x14ac:dyDescent="0.3">
      <c r="B1" s="160" t="s">
        <v>84</v>
      </c>
      <c r="C1" s="117"/>
      <c r="D1" s="117"/>
      <c r="E1" s="117"/>
      <c r="F1" s="117"/>
      <c r="G1" s="117"/>
      <c r="H1" s="118"/>
    </row>
    <row r="2" spans="2:8" ht="38.1" customHeight="1" x14ac:dyDescent="0.3">
      <c r="B2" s="119" t="s">
        <v>49</v>
      </c>
      <c r="C2" s="120"/>
      <c r="D2" s="120"/>
      <c r="E2" s="120"/>
      <c r="F2" s="120"/>
      <c r="G2" s="120"/>
      <c r="H2" s="121"/>
    </row>
    <row r="3" spans="2:8" ht="43.5" customHeight="1" x14ac:dyDescent="0.3">
      <c r="B3" s="4" t="s">
        <v>48</v>
      </c>
      <c r="C3" s="153"/>
      <c r="D3" s="153"/>
      <c r="E3" s="5" t="s">
        <v>2</v>
      </c>
      <c r="F3" s="51"/>
      <c r="G3" s="7" t="s">
        <v>45</v>
      </c>
      <c r="H3" s="53"/>
    </row>
    <row r="4" spans="2:8" ht="43.5" customHeight="1" x14ac:dyDescent="0.3">
      <c r="B4" s="4" t="s">
        <v>4</v>
      </c>
      <c r="C4" s="153"/>
      <c r="D4" s="153"/>
      <c r="E4" s="5" t="s">
        <v>1</v>
      </c>
      <c r="F4" s="51"/>
      <c r="G4" s="3" t="s">
        <v>7</v>
      </c>
      <c r="H4" s="54"/>
    </row>
    <row r="5" spans="2:8" ht="43.5" customHeight="1" x14ac:dyDescent="0.3">
      <c r="B5" s="4" t="s">
        <v>3</v>
      </c>
      <c r="C5" s="153"/>
      <c r="D5" s="153"/>
      <c r="E5" s="5" t="s">
        <v>5</v>
      </c>
      <c r="F5" s="52"/>
      <c r="G5" s="7" t="s">
        <v>8</v>
      </c>
      <c r="H5" s="53"/>
    </row>
    <row r="6" spans="2:8" ht="43.5" customHeight="1" x14ac:dyDescent="0.3">
      <c r="B6" s="4" t="s">
        <v>0</v>
      </c>
      <c r="C6" s="153"/>
      <c r="D6" s="153"/>
      <c r="E6" s="5" t="s">
        <v>6</v>
      </c>
      <c r="F6" s="52"/>
      <c r="G6" s="5" t="s">
        <v>47</v>
      </c>
      <c r="H6" s="8" t="s">
        <v>60</v>
      </c>
    </row>
    <row r="7" spans="2:8" ht="43.5" customHeight="1" x14ac:dyDescent="0.3">
      <c r="B7" s="157" t="str">
        <f>IF(C5="NPJ - Núcleo de Proteção Jurídico Social e Apoio Psicológico","Para esta tipologia de serviço não se aplicam os seguintes Indicadores Semestrais: 1.1 e 1.3",IF(C5="Família em Foco","O Indicador Semestral 3.2 não se aplica a esta tipologia de serviço.",IF(C5="Autonomia em Foco","O Indicador Semestral 3.2 não se aplica a esta tipologia de serviço.",IF(C5="República","O Indicador Semestral 3.2 não se aplica a esta tipologia de serviço.",IF(C5="Bagageiro","Para esta tipologia de serviço não se aplicam os seguintes Indicadores Semestrais: 1.2, 2.1, 3.2, 3.3 e 3.4",IF(C5="Serviço de Inclusão Social e Produtiva","O Indicador Semestral 1.2 não se aplica a esta tipologia de serviço.",IF(C5="SEAS - Serviço de Abordagem Social à População de Rua","Para esta tipologia de serviço não se aplicam os seguintes Indicadores Semestrais: 1.2, 3.2, 3.4.",IF(C5="Família Acolhedora","Para esta tipologia de serviço não se aplicam os seguintes Indicadores Semestrais: 1.1 e 3.2.",IF(C5="Serviço de Alimentação Domiciliar para a Pessoa Idosa","O Indicador Semestral 1.3 não se aplica a esta tipologia de serviço.",IF(C5="Serviço Proteção Social Básica no Domicílio para Pessoas com Deficiência e Idosas","Para esta tipologia de serviço não se aplicam os seguintes Indicadores Semestrais: 1.3 e 3.2.","ATENÇÃO: Para esta tipologia de serviço, todos os Indicadores Semestrais devem ser pontuados com valores entre ''1 - Insuficiente'' a ''4 - Superior''."))))))))))</f>
        <v>ATENÇÃO: Para esta tipologia de serviço, todos os Indicadores Semestrais devem ser pontuados com valores entre ''1 - Insuficiente'' a ''4 - Superior''.</v>
      </c>
      <c r="C7" s="158"/>
      <c r="D7" s="158"/>
      <c r="E7" s="158"/>
      <c r="F7" s="158"/>
      <c r="G7" s="158"/>
      <c r="H7" s="159"/>
    </row>
    <row r="8" spans="2:8" ht="38.1" customHeight="1" x14ac:dyDescent="0.3">
      <c r="B8" s="113" t="s">
        <v>17</v>
      </c>
      <c r="C8" s="114"/>
      <c r="D8" s="114"/>
      <c r="E8" s="114"/>
      <c r="F8" s="114"/>
      <c r="G8" s="114"/>
      <c r="H8" s="115"/>
    </row>
    <row r="9" spans="2:8" ht="22.15" customHeight="1" x14ac:dyDescent="0.3">
      <c r="B9" s="154" t="s">
        <v>18</v>
      </c>
      <c r="C9" s="155"/>
      <c r="D9" s="155"/>
      <c r="E9" s="156"/>
      <c r="F9" s="11" t="s">
        <v>51</v>
      </c>
      <c r="G9" s="61">
        <f>(Formulas!AM9)*0.01</f>
        <v>0</v>
      </c>
      <c r="H9" s="62" t="str">
        <f>Formulas!AM11</f>
        <v>Insuficiente</v>
      </c>
    </row>
    <row r="10" spans="2:8" ht="28.5" customHeight="1" x14ac:dyDescent="0.3">
      <c r="B10" s="146" t="s">
        <v>11</v>
      </c>
      <c r="C10" s="147"/>
      <c r="D10" s="126" t="s">
        <v>19</v>
      </c>
      <c r="E10" s="147"/>
      <c r="F10" s="1" t="s">
        <v>12</v>
      </c>
      <c r="G10" s="126" t="s">
        <v>41</v>
      </c>
      <c r="H10" s="127"/>
    </row>
    <row r="11" spans="2:8" ht="50.1" customHeight="1" x14ac:dyDescent="0.3">
      <c r="B11" s="94" t="s">
        <v>13</v>
      </c>
      <c r="C11" s="95"/>
      <c r="D11" s="96" t="s">
        <v>238</v>
      </c>
      <c r="E11" s="97"/>
      <c r="F11" s="55"/>
      <c r="G11" s="109"/>
      <c r="H11" s="110"/>
    </row>
    <row r="12" spans="2:8" ht="111" customHeight="1" x14ac:dyDescent="0.3">
      <c r="B12" s="100" t="s">
        <v>13</v>
      </c>
      <c r="C12" s="101"/>
      <c r="D12" s="102" t="s">
        <v>239</v>
      </c>
      <c r="E12" s="97"/>
      <c r="F12" s="56"/>
      <c r="G12" s="106"/>
      <c r="H12" s="107"/>
    </row>
    <row r="13" spans="2:8" ht="50.1" customHeight="1" x14ac:dyDescent="0.3">
      <c r="B13" s="149" t="s">
        <v>13</v>
      </c>
      <c r="C13" s="150"/>
      <c r="D13" s="151" t="s">
        <v>240</v>
      </c>
      <c r="E13" s="152"/>
      <c r="F13" s="57"/>
      <c r="G13" s="161"/>
      <c r="H13" s="162"/>
    </row>
    <row r="14" spans="2:8" ht="118.5" customHeight="1" x14ac:dyDescent="0.3">
      <c r="B14" s="100" t="s">
        <v>14</v>
      </c>
      <c r="C14" s="101"/>
      <c r="D14" s="102" t="s">
        <v>241</v>
      </c>
      <c r="E14" s="148"/>
      <c r="F14" s="56"/>
      <c r="G14" s="106"/>
      <c r="H14" s="107"/>
    </row>
    <row r="15" spans="2:8" ht="60" customHeight="1" x14ac:dyDescent="0.3">
      <c r="B15" s="94" t="s">
        <v>15</v>
      </c>
      <c r="C15" s="95"/>
      <c r="D15" s="96" t="s">
        <v>242</v>
      </c>
      <c r="E15" s="97"/>
      <c r="F15" s="55"/>
      <c r="G15" s="98"/>
      <c r="H15" s="99"/>
    </row>
    <row r="16" spans="2:8" ht="75.75" customHeight="1" x14ac:dyDescent="0.3">
      <c r="B16" s="100" t="s">
        <v>15</v>
      </c>
      <c r="C16" s="101"/>
      <c r="D16" s="102" t="s">
        <v>243</v>
      </c>
      <c r="E16" s="97"/>
      <c r="F16" s="56"/>
      <c r="G16" s="106"/>
      <c r="H16" s="107"/>
    </row>
    <row r="17" spans="2:8" ht="50.1" customHeight="1" x14ac:dyDescent="0.3">
      <c r="B17" s="94" t="s">
        <v>15</v>
      </c>
      <c r="C17" s="95"/>
      <c r="D17" s="96" t="s">
        <v>244</v>
      </c>
      <c r="E17" s="108"/>
      <c r="F17" s="55"/>
      <c r="G17" s="109"/>
      <c r="H17" s="110"/>
    </row>
    <row r="18" spans="2:8" ht="78" customHeight="1" x14ac:dyDescent="0.3">
      <c r="B18" s="100" t="s">
        <v>15</v>
      </c>
      <c r="C18" s="101"/>
      <c r="D18" s="102" t="s">
        <v>245</v>
      </c>
      <c r="E18" s="103"/>
      <c r="F18" s="56"/>
      <c r="G18" s="104"/>
      <c r="H18" s="105"/>
    </row>
    <row r="19" spans="2:8" ht="94.5" customHeight="1" x14ac:dyDescent="0.3">
      <c r="B19" s="94" t="s">
        <v>16</v>
      </c>
      <c r="C19" s="95"/>
      <c r="D19" s="96" t="s">
        <v>246</v>
      </c>
      <c r="E19" s="97"/>
      <c r="F19" s="55"/>
      <c r="G19" s="98"/>
      <c r="H19" s="99"/>
    </row>
    <row r="20" spans="2:8" ht="60.75" customHeight="1" x14ac:dyDescent="0.3">
      <c r="B20" s="100" t="s">
        <v>16</v>
      </c>
      <c r="C20" s="101"/>
      <c r="D20" s="102" t="s">
        <v>247</v>
      </c>
      <c r="E20" s="103"/>
      <c r="F20" s="56"/>
      <c r="G20" s="104"/>
      <c r="H20" s="105"/>
    </row>
    <row r="21" spans="2:8" ht="38.1" customHeight="1" x14ac:dyDescent="0.3">
      <c r="B21" s="73" t="s">
        <v>42</v>
      </c>
      <c r="C21" s="74"/>
      <c r="D21" s="74"/>
      <c r="E21" s="74"/>
      <c r="F21" s="74"/>
      <c r="G21" s="74"/>
      <c r="H21" s="75"/>
    </row>
    <row r="22" spans="2:8" ht="52.5" customHeight="1" x14ac:dyDescent="0.3">
      <c r="B22" s="146" t="s">
        <v>11</v>
      </c>
      <c r="C22" s="147"/>
      <c r="D22" s="126" t="s">
        <v>19</v>
      </c>
      <c r="E22" s="147"/>
      <c r="F22" s="126" t="s">
        <v>44</v>
      </c>
      <c r="G22" s="128"/>
      <c r="H22" s="127"/>
    </row>
    <row r="23" spans="2:8" ht="50.1" customHeight="1" x14ac:dyDescent="0.3">
      <c r="B23" s="94" t="s">
        <v>13</v>
      </c>
      <c r="C23" s="95"/>
      <c r="D23" s="96" t="s">
        <v>9</v>
      </c>
      <c r="E23" s="97"/>
      <c r="F23" s="140"/>
      <c r="G23" s="141"/>
      <c r="H23" s="142"/>
    </row>
    <row r="24" spans="2:8" ht="111" customHeight="1" x14ac:dyDescent="0.3">
      <c r="B24" s="100" t="s">
        <v>13</v>
      </c>
      <c r="C24" s="101"/>
      <c r="D24" s="102" t="s">
        <v>76</v>
      </c>
      <c r="E24" s="97"/>
      <c r="F24" s="137"/>
      <c r="G24" s="138"/>
      <c r="H24" s="139"/>
    </row>
    <row r="25" spans="2:8" ht="50.1" customHeight="1" x14ac:dyDescent="0.3">
      <c r="B25" s="149" t="s">
        <v>13</v>
      </c>
      <c r="C25" s="150"/>
      <c r="D25" s="151" t="s">
        <v>74</v>
      </c>
      <c r="E25" s="152"/>
      <c r="F25" s="143"/>
      <c r="G25" s="144"/>
      <c r="H25" s="145"/>
    </row>
    <row r="26" spans="2:8" ht="118.5" customHeight="1" x14ac:dyDescent="0.3">
      <c r="B26" s="100" t="s">
        <v>14</v>
      </c>
      <c r="C26" s="101"/>
      <c r="D26" s="102" t="s">
        <v>77</v>
      </c>
      <c r="E26" s="148"/>
      <c r="F26" s="137"/>
      <c r="G26" s="138"/>
      <c r="H26" s="139"/>
    </row>
    <row r="27" spans="2:8" ht="60" customHeight="1" x14ac:dyDescent="0.3">
      <c r="B27" s="94" t="s">
        <v>15</v>
      </c>
      <c r="C27" s="95"/>
      <c r="D27" s="96" t="s">
        <v>78</v>
      </c>
      <c r="E27" s="97"/>
      <c r="F27" s="140"/>
      <c r="G27" s="141"/>
      <c r="H27" s="142"/>
    </row>
    <row r="28" spans="2:8" ht="75.75" customHeight="1" x14ac:dyDescent="0.3">
      <c r="B28" s="100" t="s">
        <v>15</v>
      </c>
      <c r="C28" s="101"/>
      <c r="D28" s="102" t="s">
        <v>10</v>
      </c>
      <c r="E28" s="97"/>
      <c r="F28" s="137"/>
      <c r="G28" s="138"/>
      <c r="H28" s="139"/>
    </row>
    <row r="29" spans="2:8" ht="50.1" customHeight="1" x14ac:dyDescent="0.3">
      <c r="B29" s="94" t="s">
        <v>15</v>
      </c>
      <c r="C29" s="95"/>
      <c r="D29" s="96" t="s">
        <v>79</v>
      </c>
      <c r="E29" s="108"/>
      <c r="F29" s="140"/>
      <c r="G29" s="141"/>
      <c r="H29" s="142"/>
    </row>
    <row r="30" spans="2:8" ht="78" customHeight="1" x14ac:dyDescent="0.3">
      <c r="B30" s="100" t="s">
        <v>15</v>
      </c>
      <c r="C30" s="101"/>
      <c r="D30" s="102" t="s">
        <v>80</v>
      </c>
      <c r="E30" s="103"/>
      <c r="F30" s="137"/>
      <c r="G30" s="138"/>
      <c r="H30" s="139"/>
    </row>
    <row r="31" spans="2:8" ht="94.5" customHeight="1" x14ac:dyDescent="0.3">
      <c r="B31" s="94" t="s">
        <v>16</v>
      </c>
      <c r="C31" s="95"/>
      <c r="D31" s="96" t="s">
        <v>81</v>
      </c>
      <c r="E31" s="97"/>
      <c r="F31" s="140"/>
      <c r="G31" s="141"/>
      <c r="H31" s="142"/>
    </row>
    <row r="32" spans="2:8" ht="60.75" customHeight="1" x14ac:dyDescent="0.3">
      <c r="B32" s="100" t="s">
        <v>16</v>
      </c>
      <c r="C32" s="101"/>
      <c r="D32" s="102" t="s">
        <v>82</v>
      </c>
      <c r="E32" s="103"/>
      <c r="F32" s="137"/>
      <c r="G32" s="138"/>
      <c r="H32" s="139"/>
    </row>
    <row r="33" spans="2:8" ht="38.1" customHeight="1" x14ac:dyDescent="0.3">
      <c r="B33" s="91" t="s">
        <v>43</v>
      </c>
      <c r="C33" s="92"/>
      <c r="D33" s="92"/>
      <c r="E33" s="92"/>
      <c r="F33" s="92"/>
      <c r="G33" s="92"/>
      <c r="H33" s="93"/>
    </row>
    <row r="34" spans="2:8" ht="25.5" customHeight="1" x14ac:dyDescent="0.3">
      <c r="B34" s="80" t="s">
        <v>40</v>
      </c>
      <c r="C34" s="81"/>
      <c r="D34" s="81"/>
      <c r="E34" s="81"/>
      <c r="F34" s="81"/>
      <c r="G34" s="81"/>
      <c r="H34" s="82"/>
    </row>
    <row r="35" spans="2:8" ht="18" customHeight="1" x14ac:dyDescent="0.3">
      <c r="B35" s="83" t="s">
        <v>20</v>
      </c>
      <c r="C35" s="84"/>
      <c r="D35" s="84"/>
      <c r="E35" s="84"/>
      <c r="F35" s="84"/>
      <c r="G35" s="84"/>
      <c r="H35" s="85"/>
    </row>
    <row r="36" spans="2:8" ht="18" customHeight="1" x14ac:dyDescent="0.3">
      <c r="B36" s="86" t="s">
        <v>21</v>
      </c>
      <c r="C36" s="87"/>
      <c r="D36" s="87"/>
      <c r="E36" s="87"/>
      <c r="F36" s="87"/>
      <c r="G36" s="87"/>
      <c r="H36" s="88"/>
    </row>
    <row r="37" spans="2:8" ht="18" customHeight="1" x14ac:dyDescent="0.3">
      <c r="B37" s="70" t="s">
        <v>22</v>
      </c>
      <c r="C37" s="71"/>
      <c r="D37" s="71"/>
      <c r="E37" s="71"/>
      <c r="F37" s="71"/>
      <c r="G37" s="71"/>
      <c r="H37" s="72"/>
    </row>
    <row r="38" spans="2:8" ht="18" customHeight="1" x14ac:dyDescent="0.3">
      <c r="B38" s="86" t="s">
        <v>23</v>
      </c>
      <c r="C38" s="87"/>
      <c r="D38" s="87"/>
      <c r="E38" s="87"/>
      <c r="F38" s="87"/>
      <c r="G38" s="87"/>
      <c r="H38" s="88"/>
    </row>
    <row r="39" spans="2:8" ht="18" customHeight="1" x14ac:dyDescent="0.3">
      <c r="B39" s="70" t="s">
        <v>24</v>
      </c>
      <c r="C39" s="71"/>
      <c r="D39" s="71"/>
      <c r="E39" s="71"/>
      <c r="F39" s="71"/>
      <c r="G39" s="71"/>
      <c r="H39" s="72"/>
    </row>
    <row r="40" spans="2:8" ht="38.1" customHeight="1" x14ac:dyDescent="0.3">
      <c r="B40" s="73" t="s">
        <v>38</v>
      </c>
      <c r="C40" s="74"/>
      <c r="D40" s="74"/>
      <c r="E40" s="74"/>
      <c r="F40" s="74"/>
      <c r="G40" s="74"/>
      <c r="H40" s="75"/>
    </row>
    <row r="41" spans="2:8" ht="25.5" customHeight="1" x14ac:dyDescent="0.3">
      <c r="B41" s="80" t="s">
        <v>39</v>
      </c>
      <c r="C41" s="81"/>
      <c r="D41" s="81"/>
      <c r="E41" s="81"/>
      <c r="F41" s="81"/>
      <c r="G41" s="81"/>
      <c r="H41" s="82"/>
    </row>
    <row r="42" spans="2:8" ht="18" customHeight="1" x14ac:dyDescent="0.3">
      <c r="B42" s="83" t="s">
        <v>20</v>
      </c>
      <c r="C42" s="84"/>
      <c r="D42" s="84"/>
      <c r="E42" s="84"/>
      <c r="F42" s="84"/>
      <c r="G42" s="84"/>
      <c r="H42" s="85"/>
    </row>
    <row r="43" spans="2:8" ht="18" customHeight="1" x14ac:dyDescent="0.3">
      <c r="B43" s="86" t="s">
        <v>21</v>
      </c>
      <c r="C43" s="87"/>
      <c r="D43" s="87"/>
      <c r="E43" s="87"/>
      <c r="F43" s="87"/>
      <c r="G43" s="87"/>
      <c r="H43" s="88"/>
    </row>
    <row r="44" spans="2:8" ht="18" customHeight="1" x14ac:dyDescent="0.3">
      <c r="B44" s="70" t="s">
        <v>22</v>
      </c>
      <c r="C44" s="71"/>
      <c r="D44" s="71"/>
      <c r="E44" s="71"/>
      <c r="F44" s="71"/>
      <c r="G44" s="71"/>
      <c r="H44" s="72"/>
    </row>
    <row r="45" spans="2:8" ht="18" customHeight="1" x14ac:dyDescent="0.3">
      <c r="B45" s="86" t="s">
        <v>23</v>
      </c>
      <c r="C45" s="87"/>
      <c r="D45" s="87"/>
      <c r="E45" s="87"/>
      <c r="F45" s="87"/>
      <c r="G45" s="87"/>
      <c r="H45" s="88"/>
    </row>
    <row r="46" spans="2:8" ht="18" customHeight="1" x14ac:dyDescent="0.3">
      <c r="B46" s="70" t="s">
        <v>24</v>
      </c>
      <c r="C46" s="71"/>
      <c r="D46" s="71"/>
      <c r="E46" s="71"/>
      <c r="F46" s="71"/>
      <c r="G46" s="71"/>
      <c r="H46" s="72"/>
    </row>
    <row r="47" spans="2:8" ht="39.950000000000003" customHeight="1" x14ac:dyDescent="0.3">
      <c r="B47" s="73" t="s">
        <v>46</v>
      </c>
      <c r="C47" s="74"/>
      <c r="D47" s="74"/>
      <c r="E47" s="74"/>
      <c r="F47" s="74"/>
      <c r="G47" s="74"/>
      <c r="H47" s="75"/>
    </row>
    <row r="48" spans="2:8" ht="46.5" customHeight="1" x14ac:dyDescent="0.3">
      <c r="B48" s="6" t="s">
        <v>35</v>
      </c>
      <c r="C48" s="76"/>
      <c r="D48" s="76"/>
      <c r="E48" s="3" t="s">
        <v>36</v>
      </c>
      <c r="F48" s="58"/>
      <c r="G48" s="3" t="s">
        <v>37</v>
      </c>
      <c r="H48" s="60"/>
    </row>
    <row r="49" spans="2:8" ht="37.5" customHeight="1" thickBot="1" x14ac:dyDescent="0.35">
      <c r="B49" s="77" t="s">
        <v>50</v>
      </c>
      <c r="C49" s="78"/>
      <c r="D49" s="78"/>
      <c r="E49" s="78"/>
      <c r="F49" s="78"/>
      <c r="G49" s="78"/>
      <c r="H49" s="79"/>
    </row>
    <row r="50" spans="2:8" ht="18" thickTop="1" x14ac:dyDescent="0.3"/>
  </sheetData>
  <sheetProtection password="CC7D" sheet="1" objects="1" scenarios="1"/>
  <mergeCells count="93">
    <mergeCell ref="B49:H49"/>
    <mergeCell ref="C6:D6"/>
    <mergeCell ref="B1:H1"/>
    <mergeCell ref="B2:H2"/>
    <mergeCell ref="C3:D3"/>
    <mergeCell ref="C4:D4"/>
    <mergeCell ref="C5:D5"/>
    <mergeCell ref="B7:H7"/>
    <mergeCell ref="B8:H8"/>
    <mergeCell ref="B9:E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2:C22"/>
    <mergeCell ref="D22:E22"/>
    <mergeCell ref="F22:H22"/>
    <mergeCell ref="B20:C20"/>
    <mergeCell ref="D20:E20"/>
    <mergeCell ref="G20:H20"/>
    <mergeCell ref="B21:H21"/>
    <mergeCell ref="B32:C32"/>
    <mergeCell ref="D32:E32"/>
    <mergeCell ref="F32:H32"/>
    <mergeCell ref="B44:H44"/>
    <mergeCell ref="B45:H45"/>
    <mergeCell ref="B43:H43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6:H46"/>
    <mergeCell ref="B47:H47"/>
    <mergeCell ref="C48:D48"/>
    <mergeCell ref="B23:C23"/>
    <mergeCell ref="D23:E23"/>
    <mergeCell ref="F23:H23"/>
    <mergeCell ref="B24:C24"/>
    <mergeCell ref="D24:E24"/>
    <mergeCell ref="F24:H24"/>
    <mergeCell ref="B25:C25"/>
    <mergeCell ref="D25:E25"/>
    <mergeCell ref="F25:H25"/>
    <mergeCell ref="B26:C26"/>
    <mergeCell ref="D26:E26"/>
    <mergeCell ref="F26:H26"/>
    <mergeCell ref="B27:C27"/>
    <mergeCell ref="D27:E27"/>
    <mergeCell ref="F27:H27"/>
    <mergeCell ref="B28:C28"/>
    <mergeCell ref="D28:E28"/>
    <mergeCell ref="F28:H28"/>
    <mergeCell ref="B31:C31"/>
    <mergeCell ref="D31:E31"/>
    <mergeCell ref="F31:H31"/>
    <mergeCell ref="B29:C29"/>
    <mergeCell ref="D29:E29"/>
    <mergeCell ref="F29:H29"/>
    <mergeCell ref="B30:C30"/>
    <mergeCell ref="D30:E30"/>
    <mergeCell ref="F30:H30"/>
  </mergeCells>
  <conditionalFormatting sqref="B7:H7">
    <cfRule type="cellIs" dxfId="3" priority="2" operator="notEqual">
      <formula>"ATENÇÃO: Para esta tipologia de serviço, todos os Indicadores Semestrais devem ser pontuados com valores entre ''1 - Insuficiente'' a ''4 - Superior''."</formula>
    </cfRule>
  </conditionalFormatting>
  <conditionalFormatting sqref="F16">
    <cfRule type="expression" dxfId="2" priority="1">
      <formula>IF($C$5="Autonomia em foco","0 - Não se aplica","x")</formula>
    </cfRule>
  </conditionalFormatting>
  <dataValidations count="4">
    <dataValidation type="list" allowBlank="1" showInputMessage="1" showErrorMessage="1" sqref="F11:F20" xr:uid="{00000000-0002-0000-0800-000000000000}">
      <formula1>"0 - Não se aplica, 1 - Insuficiente, 2 - Insatisfatório, 3 - Suficiente, 4 - Superior"</formula1>
    </dataValidation>
    <dataValidation type="list" allowBlank="1" showInputMessage="1" showErrorMessage="1" sqref="C5:D5" xr:uid="{00000000-0002-0000-0800-000001000000}">
      <formula1>Tipologia</formula1>
    </dataValidation>
    <dataValidation type="list" allowBlank="1" showInputMessage="1" showErrorMessage="1" sqref="H3" xr:uid="{00000000-0002-0000-0800-000002000000}">
      <formula1>Subprefeitura</formula1>
    </dataValidation>
    <dataValidation type="list" allowBlank="1" showInputMessage="1" showErrorMessage="1" sqref="H4" xr:uid="{00000000-0002-0000-0800-000003000000}">
      <formula1>Distrito</formula1>
    </dataValidation>
  </dataValidations>
  <pageMargins left="0.70866141732283472" right="0.70866141732283472" top="1.3130314960629921" bottom="0.74803149606299213" header="0.31496062992125984" footer="0.31496062992125984"/>
  <pageSetup paperSize="9" scale="70" fitToHeight="2" orientation="portrait" r:id="rId1"/>
  <rowBreaks count="1" manualBreakCount="1">
    <brk id="19" min="1" max="7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800-000004000000}">
          <x14:formula1>
            <xm:f>Formulas!$G$17:$G$48</xm:f>
          </x14:formula1>
          <xm:sqref>H3</xm:sqref>
        </x14:dataValidation>
        <x14:dataValidation type="list" allowBlank="1" showInputMessage="1" showErrorMessage="1" xr:uid="{00000000-0002-0000-0800-000005000000}">
          <x14:formula1>
            <xm:f>Formulas!$M$17:$M$65</xm:f>
          </x14:formula1>
          <xm:sqref>C5:D5</xm:sqref>
        </x14:dataValidation>
        <x14:dataValidation type="list" allowBlank="1" showInputMessage="1" showErrorMessage="1" xr:uid="{00000000-0002-0000-0800-000006000000}">
          <x14:formula1>
            <xm:f>Formulas!$K$17:$K$112</xm:f>
          </x14:formula1>
          <xm:sqref>H4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11">
    <tabColor theme="4" tint="0.39997558519241921"/>
  </sheetPr>
  <dimension ref="B1:H50"/>
  <sheetViews>
    <sheetView showGridLines="0" zoomScaleSheetLayoutView="80" workbookViewId="0">
      <pane ySplit="1" topLeftCell="A2" activePane="bottomLeft" state="frozen"/>
      <selection activeCell="H3" sqref="H3"/>
      <selection pane="bottomLeft" activeCell="C4" sqref="C4:D4"/>
    </sheetView>
  </sheetViews>
  <sheetFormatPr defaultColWidth="10.75" defaultRowHeight="17.25" x14ac:dyDescent="0.3"/>
  <cols>
    <col min="1" max="1" width="1.25" style="2" customWidth="1"/>
    <col min="2" max="2" width="13.875" style="2" customWidth="1"/>
    <col min="3" max="3" width="4.5" style="2" customWidth="1"/>
    <col min="4" max="4" width="17.5" style="2" customWidth="1"/>
    <col min="5" max="5" width="14.5" style="2" customWidth="1"/>
    <col min="6" max="6" width="23.375" style="2" customWidth="1"/>
    <col min="7" max="7" width="15.125" style="2" customWidth="1"/>
    <col min="8" max="8" width="24.375" style="2" customWidth="1"/>
    <col min="9" max="9" width="10.75" style="2"/>
    <col min="10" max="10" width="21.375" style="2" customWidth="1"/>
    <col min="11" max="11" width="23.125" style="2" customWidth="1"/>
    <col min="12" max="16384" width="10.75" style="2"/>
  </cols>
  <sheetData>
    <row r="1" spans="2:8" ht="36" customHeight="1" thickTop="1" x14ac:dyDescent="0.3">
      <c r="B1" s="160" t="s">
        <v>84</v>
      </c>
      <c r="C1" s="117"/>
      <c r="D1" s="117"/>
      <c r="E1" s="117"/>
      <c r="F1" s="117"/>
      <c r="G1" s="117"/>
      <c r="H1" s="118"/>
    </row>
    <row r="2" spans="2:8" ht="38.1" customHeight="1" x14ac:dyDescent="0.3">
      <c r="B2" s="119" t="s">
        <v>49</v>
      </c>
      <c r="C2" s="120"/>
      <c r="D2" s="120"/>
      <c r="E2" s="120"/>
      <c r="F2" s="120"/>
      <c r="G2" s="120"/>
      <c r="H2" s="121"/>
    </row>
    <row r="3" spans="2:8" ht="43.5" customHeight="1" x14ac:dyDescent="0.3">
      <c r="B3" s="4" t="s">
        <v>48</v>
      </c>
      <c r="C3" s="153"/>
      <c r="D3" s="153"/>
      <c r="E3" s="5" t="s">
        <v>2</v>
      </c>
      <c r="F3" s="51"/>
      <c r="G3" s="7" t="s">
        <v>45</v>
      </c>
      <c r="H3" s="53"/>
    </row>
    <row r="4" spans="2:8" ht="43.5" customHeight="1" x14ac:dyDescent="0.3">
      <c r="B4" s="4" t="s">
        <v>4</v>
      </c>
      <c r="C4" s="153"/>
      <c r="D4" s="153"/>
      <c r="E4" s="5" t="s">
        <v>1</v>
      </c>
      <c r="F4" s="51"/>
      <c r="G4" s="3" t="s">
        <v>7</v>
      </c>
      <c r="H4" s="54"/>
    </row>
    <row r="5" spans="2:8" ht="43.5" customHeight="1" x14ac:dyDescent="0.3">
      <c r="B5" s="4" t="s">
        <v>3</v>
      </c>
      <c r="C5" s="153"/>
      <c r="D5" s="153"/>
      <c r="E5" s="5" t="s">
        <v>5</v>
      </c>
      <c r="F5" s="52"/>
      <c r="G5" s="7" t="s">
        <v>8</v>
      </c>
      <c r="H5" s="53"/>
    </row>
    <row r="6" spans="2:8" ht="43.5" customHeight="1" x14ac:dyDescent="0.3">
      <c r="B6" s="4" t="s">
        <v>0</v>
      </c>
      <c r="C6" s="153"/>
      <c r="D6" s="153"/>
      <c r="E6" s="5" t="s">
        <v>6</v>
      </c>
      <c r="F6" s="52"/>
      <c r="G6" s="5" t="s">
        <v>47</v>
      </c>
      <c r="H6" s="8" t="s">
        <v>61</v>
      </c>
    </row>
    <row r="7" spans="2:8" ht="43.5" customHeight="1" x14ac:dyDescent="0.3">
      <c r="B7" s="157" t="str">
        <f>IF(C5="NPJ - Núcleo de Proteção Jurídico Social e Apoio Psicológico","Para esta tipologia de serviço não se aplicam os seguintes Indicadores Semestrais: 1.1 e 1.3",IF(C5="Família em Foco","O Indicador Semestral 3.2 não se aplica a esta tipologia de serviço.",IF(C5="Autonomia em Foco","O Indicador Semestral 3.2 não se aplica a esta tipologia de serviço.",IF(C5="República","O Indicador Semestral 3.2 não se aplica a esta tipologia de serviço.",IF(C5="Bagageiro","Para esta tipologia de serviço não se aplicam os seguintes Indicadores Semestrais: 1.2, 2.1, 3.2, 3.3 e 3.4",IF(C5="Serviço de Inclusão Social e Produtiva","O Indicador Semestral 1.2 não se aplica a esta tipologia de serviço.",IF(C5="SEAS - Serviço de Abordagem Social à População de Rua","Para esta tipologia de serviço não se aplicam os seguintes Indicadores Semestrais: 1.2, 3.2, 3.4.",IF(C5="Família Acolhedora","Para esta tipologia de serviço não se aplicam os seguintes Indicadores Semestrais: 1.1 e 3.2.",IF(C5="Serviço de Alimentação Domiciliar para a Pessoa Idosa","O Indicador Semestral 1.3 não se aplica a esta tipologia de serviço.",IF(C5="Serviço Proteção Social Básica no Domicílio para Pessoas com Deficiência e Idosas","Para esta tipologia de serviço não se aplicam os seguintes Indicadores Semestrais: 1.3 e 3.2.","ATENÇÃO: Para esta tipologia de serviço, todos os Indicadores Semestrais devem ser pontuados com valores entre ''1 - Insuficiente'' a ''4 - Superior''."))))))))))</f>
        <v>ATENÇÃO: Para esta tipologia de serviço, todos os Indicadores Semestrais devem ser pontuados com valores entre ''1 - Insuficiente'' a ''4 - Superior''.</v>
      </c>
      <c r="C7" s="158"/>
      <c r="D7" s="158"/>
      <c r="E7" s="158"/>
      <c r="F7" s="158"/>
      <c r="G7" s="158"/>
      <c r="H7" s="159"/>
    </row>
    <row r="8" spans="2:8" ht="38.1" customHeight="1" x14ac:dyDescent="0.3">
      <c r="B8" s="113" t="s">
        <v>17</v>
      </c>
      <c r="C8" s="114"/>
      <c r="D8" s="114"/>
      <c r="E8" s="114"/>
      <c r="F8" s="114"/>
      <c r="G8" s="114"/>
      <c r="H8" s="115"/>
    </row>
    <row r="9" spans="2:8" ht="22.15" customHeight="1" x14ac:dyDescent="0.3">
      <c r="B9" s="154" t="s">
        <v>18</v>
      </c>
      <c r="C9" s="155"/>
      <c r="D9" s="155"/>
      <c r="E9" s="156"/>
      <c r="F9" s="11" t="s">
        <v>51</v>
      </c>
      <c r="G9" s="61">
        <f>(Formulas!AQ9)*0.01</f>
        <v>0</v>
      </c>
      <c r="H9" s="62" t="str">
        <f>Formulas!AQ11</f>
        <v>Insuficiente</v>
      </c>
    </row>
    <row r="10" spans="2:8" ht="28.5" customHeight="1" x14ac:dyDescent="0.3">
      <c r="B10" s="146" t="s">
        <v>11</v>
      </c>
      <c r="C10" s="147"/>
      <c r="D10" s="126" t="s">
        <v>19</v>
      </c>
      <c r="E10" s="147"/>
      <c r="F10" s="1" t="s">
        <v>12</v>
      </c>
      <c r="G10" s="126" t="s">
        <v>41</v>
      </c>
      <c r="H10" s="127"/>
    </row>
    <row r="11" spans="2:8" ht="50.1" customHeight="1" x14ac:dyDescent="0.3">
      <c r="B11" s="94" t="s">
        <v>13</v>
      </c>
      <c r="C11" s="95"/>
      <c r="D11" s="96" t="s">
        <v>238</v>
      </c>
      <c r="E11" s="97"/>
      <c r="F11" s="55"/>
      <c r="G11" s="109"/>
      <c r="H11" s="110"/>
    </row>
    <row r="12" spans="2:8" ht="111" customHeight="1" x14ac:dyDescent="0.3">
      <c r="B12" s="100" t="s">
        <v>13</v>
      </c>
      <c r="C12" s="101"/>
      <c r="D12" s="102" t="s">
        <v>239</v>
      </c>
      <c r="E12" s="97"/>
      <c r="F12" s="56"/>
      <c r="G12" s="106"/>
      <c r="H12" s="107"/>
    </row>
    <row r="13" spans="2:8" ht="50.1" customHeight="1" x14ac:dyDescent="0.3">
      <c r="B13" s="149" t="s">
        <v>13</v>
      </c>
      <c r="C13" s="150"/>
      <c r="D13" s="151" t="s">
        <v>240</v>
      </c>
      <c r="E13" s="152"/>
      <c r="F13" s="57"/>
      <c r="G13" s="161"/>
      <c r="H13" s="162"/>
    </row>
    <row r="14" spans="2:8" ht="118.5" customHeight="1" x14ac:dyDescent="0.3">
      <c r="B14" s="100" t="s">
        <v>14</v>
      </c>
      <c r="C14" s="101"/>
      <c r="D14" s="102" t="s">
        <v>241</v>
      </c>
      <c r="E14" s="148"/>
      <c r="F14" s="56"/>
      <c r="G14" s="106"/>
      <c r="H14" s="107"/>
    </row>
    <row r="15" spans="2:8" ht="60" customHeight="1" x14ac:dyDescent="0.3">
      <c r="B15" s="94" t="s">
        <v>15</v>
      </c>
      <c r="C15" s="95"/>
      <c r="D15" s="96" t="s">
        <v>242</v>
      </c>
      <c r="E15" s="97"/>
      <c r="F15" s="55"/>
      <c r="G15" s="98"/>
      <c r="H15" s="99"/>
    </row>
    <row r="16" spans="2:8" ht="75.75" customHeight="1" x14ac:dyDescent="0.3">
      <c r="B16" s="100" t="s">
        <v>15</v>
      </c>
      <c r="C16" s="101"/>
      <c r="D16" s="102" t="s">
        <v>243</v>
      </c>
      <c r="E16" s="97"/>
      <c r="F16" s="56"/>
      <c r="G16" s="106"/>
      <c r="H16" s="107"/>
    </row>
    <row r="17" spans="2:8" ht="50.1" customHeight="1" x14ac:dyDescent="0.3">
      <c r="B17" s="94" t="s">
        <v>15</v>
      </c>
      <c r="C17" s="95"/>
      <c r="D17" s="96" t="s">
        <v>244</v>
      </c>
      <c r="E17" s="108"/>
      <c r="F17" s="55"/>
      <c r="G17" s="109"/>
      <c r="H17" s="110"/>
    </row>
    <row r="18" spans="2:8" ht="78" customHeight="1" x14ac:dyDescent="0.3">
      <c r="B18" s="100" t="s">
        <v>15</v>
      </c>
      <c r="C18" s="101"/>
      <c r="D18" s="102" t="s">
        <v>245</v>
      </c>
      <c r="E18" s="103"/>
      <c r="F18" s="56"/>
      <c r="G18" s="104"/>
      <c r="H18" s="105"/>
    </row>
    <row r="19" spans="2:8" ht="94.5" customHeight="1" x14ac:dyDescent="0.3">
      <c r="B19" s="94" t="s">
        <v>16</v>
      </c>
      <c r="C19" s="95"/>
      <c r="D19" s="96" t="s">
        <v>246</v>
      </c>
      <c r="E19" s="97"/>
      <c r="F19" s="55"/>
      <c r="G19" s="98"/>
      <c r="H19" s="99"/>
    </row>
    <row r="20" spans="2:8" ht="60.75" customHeight="1" x14ac:dyDescent="0.3">
      <c r="B20" s="100" t="s">
        <v>16</v>
      </c>
      <c r="C20" s="101"/>
      <c r="D20" s="102" t="s">
        <v>247</v>
      </c>
      <c r="E20" s="103"/>
      <c r="F20" s="56"/>
      <c r="G20" s="104"/>
      <c r="H20" s="105"/>
    </row>
    <row r="21" spans="2:8" ht="38.1" customHeight="1" x14ac:dyDescent="0.3">
      <c r="B21" s="73" t="s">
        <v>42</v>
      </c>
      <c r="C21" s="74"/>
      <c r="D21" s="74"/>
      <c r="E21" s="74"/>
      <c r="F21" s="74"/>
      <c r="G21" s="74"/>
      <c r="H21" s="75"/>
    </row>
    <row r="22" spans="2:8" ht="52.5" customHeight="1" x14ac:dyDescent="0.3">
      <c r="B22" s="146" t="s">
        <v>11</v>
      </c>
      <c r="C22" s="147"/>
      <c r="D22" s="126" t="s">
        <v>19</v>
      </c>
      <c r="E22" s="147"/>
      <c r="F22" s="126" t="s">
        <v>44</v>
      </c>
      <c r="G22" s="128"/>
      <c r="H22" s="127"/>
    </row>
    <row r="23" spans="2:8" ht="50.1" customHeight="1" x14ac:dyDescent="0.3">
      <c r="B23" s="94" t="s">
        <v>13</v>
      </c>
      <c r="C23" s="95"/>
      <c r="D23" s="96" t="s">
        <v>9</v>
      </c>
      <c r="E23" s="97"/>
      <c r="F23" s="140"/>
      <c r="G23" s="141"/>
      <c r="H23" s="142"/>
    </row>
    <row r="24" spans="2:8" ht="111" customHeight="1" x14ac:dyDescent="0.3">
      <c r="B24" s="100" t="s">
        <v>13</v>
      </c>
      <c r="C24" s="101"/>
      <c r="D24" s="102" t="s">
        <v>76</v>
      </c>
      <c r="E24" s="97"/>
      <c r="F24" s="137"/>
      <c r="G24" s="138"/>
      <c r="H24" s="139"/>
    </row>
    <row r="25" spans="2:8" ht="50.1" customHeight="1" x14ac:dyDescent="0.3">
      <c r="B25" s="149" t="s">
        <v>13</v>
      </c>
      <c r="C25" s="150"/>
      <c r="D25" s="151" t="s">
        <v>74</v>
      </c>
      <c r="E25" s="152"/>
      <c r="F25" s="143"/>
      <c r="G25" s="144"/>
      <c r="H25" s="145"/>
    </row>
    <row r="26" spans="2:8" ht="118.5" customHeight="1" x14ac:dyDescent="0.3">
      <c r="B26" s="100" t="s">
        <v>14</v>
      </c>
      <c r="C26" s="101"/>
      <c r="D26" s="102" t="s">
        <v>77</v>
      </c>
      <c r="E26" s="148"/>
      <c r="F26" s="137"/>
      <c r="G26" s="138"/>
      <c r="H26" s="139"/>
    </row>
    <row r="27" spans="2:8" ht="60" customHeight="1" x14ac:dyDescent="0.3">
      <c r="B27" s="94" t="s">
        <v>15</v>
      </c>
      <c r="C27" s="95"/>
      <c r="D27" s="96" t="s">
        <v>78</v>
      </c>
      <c r="E27" s="97"/>
      <c r="F27" s="140"/>
      <c r="G27" s="141"/>
      <c r="H27" s="142"/>
    </row>
    <row r="28" spans="2:8" ht="75.75" customHeight="1" x14ac:dyDescent="0.3">
      <c r="B28" s="100" t="s">
        <v>15</v>
      </c>
      <c r="C28" s="101"/>
      <c r="D28" s="102" t="s">
        <v>10</v>
      </c>
      <c r="E28" s="97"/>
      <c r="F28" s="137"/>
      <c r="G28" s="138"/>
      <c r="H28" s="139"/>
    </row>
    <row r="29" spans="2:8" ht="50.1" customHeight="1" x14ac:dyDescent="0.3">
      <c r="B29" s="94" t="s">
        <v>15</v>
      </c>
      <c r="C29" s="95"/>
      <c r="D29" s="96" t="s">
        <v>79</v>
      </c>
      <c r="E29" s="108"/>
      <c r="F29" s="140"/>
      <c r="G29" s="141"/>
      <c r="H29" s="142"/>
    </row>
    <row r="30" spans="2:8" ht="78" customHeight="1" x14ac:dyDescent="0.3">
      <c r="B30" s="100" t="s">
        <v>15</v>
      </c>
      <c r="C30" s="101"/>
      <c r="D30" s="102" t="s">
        <v>80</v>
      </c>
      <c r="E30" s="103"/>
      <c r="F30" s="137"/>
      <c r="G30" s="138"/>
      <c r="H30" s="139"/>
    </row>
    <row r="31" spans="2:8" ht="94.5" customHeight="1" x14ac:dyDescent="0.3">
      <c r="B31" s="94" t="s">
        <v>16</v>
      </c>
      <c r="C31" s="95"/>
      <c r="D31" s="96" t="s">
        <v>81</v>
      </c>
      <c r="E31" s="97"/>
      <c r="F31" s="140"/>
      <c r="G31" s="141"/>
      <c r="H31" s="142"/>
    </row>
    <row r="32" spans="2:8" ht="60.75" customHeight="1" x14ac:dyDescent="0.3">
      <c r="B32" s="100" t="s">
        <v>16</v>
      </c>
      <c r="C32" s="101"/>
      <c r="D32" s="102" t="s">
        <v>82</v>
      </c>
      <c r="E32" s="103"/>
      <c r="F32" s="137"/>
      <c r="G32" s="138"/>
      <c r="H32" s="139"/>
    </row>
    <row r="33" spans="2:8" ht="38.1" customHeight="1" x14ac:dyDescent="0.3">
      <c r="B33" s="91" t="s">
        <v>43</v>
      </c>
      <c r="C33" s="92"/>
      <c r="D33" s="92"/>
      <c r="E33" s="92"/>
      <c r="F33" s="92"/>
      <c r="G33" s="92"/>
      <c r="H33" s="93"/>
    </row>
    <row r="34" spans="2:8" ht="25.5" customHeight="1" x14ac:dyDescent="0.3">
      <c r="B34" s="80" t="s">
        <v>40</v>
      </c>
      <c r="C34" s="81"/>
      <c r="D34" s="81"/>
      <c r="E34" s="81"/>
      <c r="F34" s="81"/>
      <c r="G34" s="81"/>
      <c r="H34" s="82"/>
    </row>
    <row r="35" spans="2:8" ht="18" customHeight="1" x14ac:dyDescent="0.3">
      <c r="B35" s="83" t="s">
        <v>20</v>
      </c>
      <c r="C35" s="84"/>
      <c r="D35" s="84"/>
      <c r="E35" s="84"/>
      <c r="F35" s="84"/>
      <c r="G35" s="84"/>
      <c r="H35" s="85"/>
    </row>
    <row r="36" spans="2:8" ht="18" customHeight="1" x14ac:dyDescent="0.3">
      <c r="B36" s="86" t="s">
        <v>21</v>
      </c>
      <c r="C36" s="87"/>
      <c r="D36" s="87"/>
      <c r="E36" s="87"/>
      <c r="F36" s="87"/>
      <c r="G36" s="87"/>
      <c r="H36" s="88"/>
    </row>
    <row r="37" spans="2:8" ht="18" customHeight="1" x14ac:dyDescent="0.3">
      <c r="B37" s="70" t="s">
        <v>22</v>
      </c>
      <c r="C37" s="71"/>
      <c r="D37" s="71"/>
      <c r="E37" s="71"/>
      <c r="F37" s="71"/>
      <c r="G37" s="71"/>
      <c r="H37" s="72"/>
    </row>
    <row r="38" spans="2:8" ht="18" customHeight="1" x14ac:dyDescent="0.3">
      <c r="B38" s="86" t="s">
        <v>23</v>
      </c>
      <c r="C38" s="87"/>
      <c r="D38" s="87"/>
      <c r="E38" s="87"/>
      <c r="F38" s="87"/>
      <c r="G38" s="87"/>
      <c r="H38" s="88"/>
    </row>
    <row r="39" spans="2:8" ht="18" customHeight="1" x14ac:dyDescent="0.3">
      <c r="B39" s="70" t="s">
        <v>24</v>
      </c>
      <c r="C39" s="71"/>
      <c r="D39" s="71"/>
      <c r="E39" s="71"/>
      <c r="F39" s="71"/>
      <c r="G39" s="71"/>
      <c r="H39" s="72"/>
    </row>
    <row r="40" spans="2:8" ht="38.1" customHeight="1" x14ac:dyDescent="0.3">
      <c r="B40" s="73" t="s">
        <v>38</v>
      </c>
      <c r="C40" s="74"/>
      <c r="D40" s="74"/>
      <c r="E40" s="74"/>
      <c r="F40" s="74"/>
      <c r="G40" s="74"/>
      <c r="H40" s="75"/>
    </row>
    <row r="41" spans="2:8" ht="25.5" customHeight="1" x14ac:dyDescent="0.3">
      <c r="B41" s="80" t="s">
        <v>39</v>
      </c>
      <c r="C41" s="81"/>
      <c r="D41" s="81"/>
      <c r="E41" s="81"/>
      <c r="F41" s="81"/>
      <c r="G41" s="81"/>
      <c r="H41" s="82"/>
    </row>
    <row r="42" spans="2:8" ht="18" customHeight="1" x14ac:dyDescent="0.3">
      <c r="B42" s="83" t="s">
        <v>20</v>
      </c>
      <c r="C42" s="84"/>
      <c r="D42" s="84"/>
      <c r="E42" s="84"/>
      <c r="F42" s="84"/>
      <c r="G42" s="84"/>
      <c r="H42" s="85"/>
    </row>
    <row r="43" spans="2:8" ht="18" customHeight="1" x14ac:dyDescent="0.3">
      <c r="B43" s="86" t="s">
        <v>21</v>
      </c>
      <c r="C43" s="87"/>
      <c r="D43" s="87"/>
      <c r="E43" s="87"/>
      <c r="F43" s="87"/>
      <c r="G43" s="87"/>
      <c r="H43" s="88"/>
    </row>
    <row r="44" spans="2:8" ht="18" customHeight="1" x14ac:dyDescent="0.3">
      <c r="B44" s="70" t="s">
        <v>22</v>
      </c>
      <c r="C44" s="71"/>
      <c r="D44" s="71"/>
      <c r="E44" s="71"/>
      <c r="F44" s="71"/>
      <c r="G44" s="71"/>
      <c r="H44" s="72"/>
    </row>
    <row r="45" spans="2:8" ht="18" customHeight="1" x14ac:dyDescent="0.3">
      <c r="B45" s="86" t="s">
        <v>23</v>
      </c>
      <c r="C45" s="87"/>
      <c r="D45" s="87"/>
      <c r="E45" s="87"/>
      <c r="F45" s="87"/>
      <c r="G45" s="87"/>
      <c r="H45" s="88"/>
    </row>
    <row r="46" spans="2:8" ht="18" customHeight="1" x14ac:dyDescent="0.3">
      <c r="B46" s="70" t="s">
        <v>24</v>
      </c>
      <c r="C46" s="71"/>
      <c r="D46" s="71"/>
      <c r="E46" s="71"/>
      <c r="F46" s="71"/>
      <c r="G46" s="71"/>
      <c r="H46" s="72"/>
    </row>
    <row r="47" spans="2:8" ht="39.950000000000003" customHeight="1" x14ac:dyDescent="0.3">
      <c r="B47" s="73" t="s">
        <v>46</v>
      </c>
      <c r="C47" s="74"/>
      <c r="D47" s="74"/>
      <c r="E47" s="74"/>
      <c r="F47" s="74"/>
      <c r="G47" s="74"/>
      <c r="H47" s="75"/>
    </row>
    <row r="48" spans="2:8" ht="46.5" customHeight="1" x14ac:dyDescent="0.3">
      <c r="B48" s="6" t="s">
        <v>35</v>
      </c>
      <c r="C48" s="76"/>
      <c r="D48" s="76"/>
      <c r="E48" s="3" t="s">
        <v>36</v>
      </c>
      <c r="F48" s="58"/>
      <c r="G48" s="3" t="s">
        <v>37</v>
      </c>
      <c r="H48" s="60"/>
    </row>
    <row r="49" spans="2:8" ht="37.5" customHeight="1" thickBot="1" x14ac:dyDescent="0.35">
      <c r="B49" s="77" t="s">
        <v>50</v>
      </c>
      <c r="C49" s="78"/>
      <c r="D49" s="78"/>
      <c r="E49" s="78"/>
      <c r="F49" s="78"/>
      <c r="G49" s="78"/>
      <c r="H49" s="79"/>
    </row>
    <row r="50" spans="2:8" ht="18" thickTop="1" x14ac:dyDescent="0.3"/>
  </sheetData>
  <sheetProtection password="CC7D" sheet="1" objects="1" scenarios="1"/>
  <mergeCells count="93">
    <mergeCell ref="B49:H49"/>
    <mergeCell ref="C6:D6"/>
    <mergeCell ref="B1:H1"/>
    <mergeCell ref="B2:H2"/>
    <mergeCell ref="C3:D3"/>
    <mergeCell ref="C4:D4"/>
    <mergeCell ref="C5:D5"/>
    <mergeCell ref="B7:H7"/>
    <mergeCell ref="B8:H8"/>
    <mergeCell ref="B9:E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2:C22"/>
    <mergeCell ref="D22:E22"/>
    <mergeCell ref="F22:H22"/>
    <mergeCell ref="B20:C20"/>
    <mergeCell ref="D20:E20"/>
    <mergeCell ref="G20:H20"/>
    <mergeCell ref="B21:H21"/>
    <mergeCell ref="B32:C32"/>
    <mergeCell ref="D32:E32"/>
    <mergeCell ref="F32:H32"/>
    <mergeCell ref="B44:H44"/>
    <mergeCell ref="B45:H45"/>
    <mergeCell ref="B43:H43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6:H46"/>
    <mergeCell ref="B47:H47"/>
    <mergeCell ref="C48:D48"/>
    <mergeCell ref="B23:C23"/>
    <mergeCell ref="D23:E23"/>
    <mergeCell ref="F23:H23"/>
    <mergeCell ref="B24:C24"/>
    <mergeCell ref="D24:E24"/>
    <mergeCell ref="F24:H24"/>
    <mergeCell ref="B25:C25"/>
    <mergeCell ref="D25:E25"/>
    <mergeCell ref="F25:H25"/>
    <mergeCell ref="B26:C26"/>
    <mergeCell ref="D26:E26"/>
    <mergeCell ref="F26:H26"/>
    <mergeCell ref="B27:C27"/>
    <mergeCell ref="D27:E27"/>
    <mergeCell ref="F27:H27"/>
    <mergeCell ref="B28:C28"/>
    <mergeCell ref="D28:E28"/>
    <mergeCell ref="F28:H28"/>
    <mergeCell ref="B31:C31"/>
    <mergeCell ref="D31:E31"/>
    <mergeCell ref="F31:H31"/>
    <mergeCell ref="B29:C29"/>
    <mergeCell ref="D29:E29"/>
    <mergeCell ref="F29:H29"/>
    <mergeCell ref="B30:C30"/>
    <mergeCell ref="D30:E30"/>
    <mergeCell ref="F30:H30"/>
  </mergeCells>
  <conditionalFormatting sqref="B7:H7">
    <cfRule type="cellIs" dxfId="1" priority="2" operator="notEqual">
      <formula>"ATENÇÃO: Para esta tipologia de serviço, todos os Indicadores Semestrais devem ser pontuados com valores entre ''1 - Insuficiente'' a ''4 - Superior''."</formula>
    </cfRule>
  </conditionalFormatting>
  <conditionalFormatting sqref="F16">
    <cfRule type="expression" dxfId="0" priority="1">
      <formula>IF($C$5="Autonomia em foco","0 - Não se aplica","x")</formula>
    </cfRule>
  </conditionalFormatting>
  <dataValidations count="4">
    <dataValidation type="list" allowBlank="1" showInputMessage="1" showErrorMessage="1" sqref="F11:F20" xr:uid="{00000000-0002-0000-0900-000000000000}">
      <formula1>"0 - Não se aplica, 1 - Insuficiente, 2 - Insatisfatório, 3 - Suficiente, 4 - Superior"</formula1>
    </dataValidation>
    <dataValidation type="list" allowBlank="1" showInputMessage="1" showErrorMessage="1" sqref="C5:D5" xr:uid="{00000000-0002-0000-0900-000001000000}">
      <formula1>Tipologia</formula1>
    </dataValidation>
    <dataValidation type="list" allowBlank="1" showInputMessage="1" showErrorMessage="1" sqref="H3" xr:uid="{00000000-0002-0000-0900-000002000000}">
      <formula1>Subprefeitura</formula1>
    </dataValidation>
    <dataValidation type="list" allowBlank="1" showInputMessage="1" showErrorMessage="1" sqref="H4" xr:uid="{00000000-0002-0000-0900-000003000000}">
      <formula1>Distrito</formula1>
    </dataValidation>
  </dataValidations>
  <pageMargins left="0.70866141732283472" right="0.70866141732283472" top="1.3130314960629921" bottom="0.74803149606299213" header="0.31496062992125984" footer="0.31496062992125984"/>
  <pageSetup paperSize="9" scale="70" fitToHeight="2" orientation="portrait" r:id="rId1"/>
  <rowBreaks count="1" manualBreakCount="1">
    <brk id="19" min="1" max="7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900-000004000000}">
          <x14:formula1>
            <xm:f>Formulas!$G$17:$G$48</xm:f>
          </x14:formula1>
          <xm:sqref>H3</xm:sqref>
        </x14:dataValidation>
        <x14:dataValidation type="list" allowBlank="1" showInputMessage="1" showErrorMessage="1" xr:uid="{00000000-0002-0000-0900-000005000000}">
          <x14:formula1>
            <xm:f>Formulas!$M$17:$M$65</xm:f>
          </x14:formula1>
          <xm:sqref>C5:D5</xm:sqref>
        </x14:dataValidation>
        <x14:dataValidation type="list" allowBlank="1" showInputMessage="1" showErrorMessage="1" xr:uid="{00000000-0002-0000-0900-000006000000}">
          <x14:formula1>
            <xm:f>Formulas!$K$17:$K$112</xm:f>
          </x14:formula1>
          <xm:sqref>H4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ilha12">
    <tabColor theme="7" tint="-0.249977111117893"/>
  </sheetPr>
  <dimension ref="B1:Q55"/>
  <sheetViews>
    <sheetView showGridLines="0" tabSelected="1" showWhiteSpace="0" topLeftCell="A12" zoomScaleSheetLayoutView="78" workbookViewId="0">
      <selection activeCell="T5" sqref="T5"/>
    </sheetView>
  </sheetViews>
  <sheetFormatPr defaultColWidth="10.75" defaultRowHeight="17.25" x14ac:dyDescent="0.3"/>
  <cols>
    <col min="1" max="1" width="1.25" style="2" customWidth="1"/>
    <col min="2" max="2" width="13.875" style="2" customWidth="1"/>
    <col min="3" max="3" width="4.5" style="2" customWidth="1"/>
    <col min="4" max="4" width="17.5" style="2" customWidth="1"/>
    <col min="5" max="5" width="14.5" style="2" customWidth="1"/>
    <col min="6" max="15" width="9.625" style="2" customWidth="1"/>
    <col min="16" max="16" width="12.625" style="2" customWidth="1"/>
    <col min="17" max="17" width="17.75" style="2" customWidth="1"/>
    <col min="18" max="18" width="10.75" style="2"/>
    <col min="19" max="19" width="21.375" style="2" customWidth="1"/>
    <col min="20" max="16384" width="10.75" style="2"/>
  </cols>
  <sheetData>
    <row r="1" spans="2:17" ht="36" customHeight="1" thickTop="1" x14ac:dyDescent="0.3">
      <c r="B1" s="116" t="s">
        <v>85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8"/>
    </row>
    <row r="2" spans="2:17" ht="38.1" customHeight="1" x14ac:dyDescent="0.3">
      <c r="B2" s="119" t="s">
        <v>49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1"/>
    </row>
    <row r="3" spans="2:17" ht="43.5" customHeight="1" x14ac:dyDescent="0.3">
      <c r="B3" s="4" t="s">
        <v>48</v>
      </c>
      <c r="C3" s="122"/>
      <c r="D3" s="122"/>
      <c r="E3" s="5" t="s">
        <v>2</v>
      </c>
      <c r="F3" s="109"/>
      <c r="G3" s="123"/>
      <c r="H3" s="123"/>
      <c r="I3" s="123"/>
      <c r="J3" s="123"/>
      <c r="K3" s="123"/>
      <c r="L3" s="123"/>
      <c r="M3" s="123"/>
      <c r="N3" s="123"/>
      <c r="O3" s="123"/>
      <c r="P3" s="7" t="s">
        <v>45</v>
      </c>
      <c r="Q3" s="53"/>
    </row>
    <row r="4" spans="2:17" ht="43.5" customHeight="1" x14ac:dyDescent="0.3">
      <c r="B4" s="4" t="s">
        <v>4</v>
      </c>
      <c r="C4" s="122"/>
      <c r="D4" s="122"/>
      <c r="E4" s="5" t="s">
        <v>1</v>
      </c>
      <c r="F4" s="109"/>
      <c r="G4" s="123"/>
      <c r="H4" s="123"/>
      <c r="I4" s="123"/>
      <c r="J4" s="123"/>
      <c r="K4" s="123"/>
      <c r="L4" s="123"/>
      <c r="M4" s="123"/>
      <c r="N4" s="123"/>
      <c r="O4" s="123"/>
      <c r="P4" s="3" t="s">
        <v>7</v>
      </c>
      <c r="Q4" s="54"/>
    </row>
    <row r="5" spans="2:17" ht="56.25" customHeight="1" x14ac:dyDescent="0.3">
      <c r="B5" s="4" t="s">
        <v>3</v>
      </c>
      <c r="C5" s="69"/>
      <c r="D5" s="68"/>
      <c r="E5" s="5" t="s">
        <v>5</v>
      </c>
      <c r="F5" s="109"/>
      <c r="G5" s="123"/>
      <c r="H5" s="123"/>
      <c r="I5" s="123"/>
      <c r="J5" s="123"/>
      <c r="K5" s="123"/>
      <c r="L5" s="123"/>
      <c r="M5" s="123"/>
      <c r="N5" s="123"/>
      <c r="O5" s="123"/>
      <c r="P5" s="7" t="s">
        <v>63</v>
      </c>
      <c r="Q5" s="53"/>
    </row>
    <row r="6" spans="2:17" ht="43.5" customHeight="1" x14ac:dyDescent="0.3">
      <c r="B6" s="4" t="s">
        <v>0</v>
      </c>
      <c r="C6" s="122"/>
      <c r="D6" s="122"/>
      <c r="E6" s="5" t="s">
        <v>6</v>
      </c>
      <c r="F6" s="109"/>
      <c r="G6" s="123"/>
      <c r="H6" s="123"/>
      <c r="I6" s="123"/>
      <c r="J6" s="123"/>
      <c r="K6" s="123"/>
      <c r="L6" s="123"/>
      <c r="M6" s="123"/>
      <c r="N6" s="123"/>
      <c r="O6" s="123"/>
      <c r="P6" s="126" t="s">
        <v>62</v>
      </c>
      <c r="Q6" s="127"/>
    </row>
    <row r="7" spans="2:17" ht="38.1" customHeight="1" x14ac:dyDescent="0.3">
      <c r="B7" s="113" t="s">
        <v>17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5"/>
    </row>
    <row r="8" spans="2:17" ht="22.15" customHeight="1" x14ac:dyDescent="0.3">
      <c r="B8" s="124" t="s">
        <v>18</v>
      </c>
      <c r="C8" s="125"/>
      <c r="D8" s="125"/>
      <c r="E8" s="125"/>
      <c r="F8" s="125"/>
      <c r="G8" s="9"/>
      <c r="H8" s="9"/>
      <c r="I8" s="9"/>
      <c r="J8" s="9"/>
      <c r="K8" s="9"/>
      <c r="L8" s="9"/>
      <c r="M8" s="9"/>
      <c r="N8" s="9"/>
      <c r="O8" s="11" t="s">
        <v>51</v>
      </c>
      <c r="P8" s="64">
        <f>(Formulas!W23)/100</f>
        <v>0</v>
      </c>
      <c r="Q8" s="65" t="str">
        <f>Formulas!W25</f>
        <v>Insuficiente</v>
      </c>
    </row>
    <row r="9" spans="2:17" ht="28.5" customHeight="1" x14ac:dyDescent="0.3">
      <c r="B9" s="133" t="s">
        <v>11</v>
      </c>
      <c r="C9" s="134"/>
      <c r="D9" s="129" t="s">
        <v>19</v>
      </c>
      <c r="E9" s="134"/>
      <c r="F9" s="126" t="s">
        <v>12</v>
      </c>
      <c r="G9" s="128"/>
      <c r="H9" s="128"/>
      <c r="I9" s="128"/>
      <c r="J9" s="128"/>
      <c r="K9" s="128"/>
      <c r="L9" s="128"/>
      <c r="M9" s="128"/>
      <c r="N9" s="128"/>
      <c r="O9" s="128"/>
      <c r="P9" s="129" t="s">
        <v>41</v>
      </c>
      <c r="Q9" s="130"/>
    </row>
    <row r="10" spans="2:17" ht="28.5" customHeight="1" x14ac:dyDescent="0.3">
      <c r="B10" s="135"/>
      <c r="C10" s="136"/>
      <c r="D10" s="131"/>
      <c r="E10" s="136"/>
      <c r="F10" s="10" t="s">
        <v>64</v>
      </c>
      <c r="G10" s="10" t="s">
        <v>65</v>
      </c>
      <c r="H10" s="10" t="s">
        <v>66</v>
      </c>
      <c r="I10" s="10" t="s">
        <v>67</v>
      </c>
      <c r="J10" s="10" t="s">
        <v>68</v>
      </c>
      <c r="K10" s="10" t="s">
        <v>69</v>
      </c>
      <c r="L10" s="10" t="s">
        <v>70</v>
      </c>
      <c r="M10" s="10" t="s">
        <v>71</v>
      </c>
      <c r="N10" s="10" t="s">
        <v>72</v>
      </c>
      <c r="O10" s="10" t="s">
        <v>73</v>
      </c>
      <c r="P10" s="131"/>
      <c r="Q10" s="132"/>
    </row>
    <row r="11" spans="2:17" ht="50.1" customHeight="1" x14ac:dyDescent="0.3">
      <c r="B11" s="94" t="s">
        <v>13</v>
      </c>
      <c r="C11" s="95"/>
      <c r="D11" s="96" t="s">
        <v>9</v>
      </c>
      <c r="E11" s="97"/>
      <c r="F11" s="66">
        <f>Rel_Parc_Exec_Obj_1º_sem!$F$11</f>
        <v>0</v>
      </c>
      <c r="G11" s="66">
        <f>Rel_Parc_Exec_Obj_2º_sem!$F$11</f>
        <v>0</v>
      </c>
      <c r="H11" s="66">
        <f>Rel_Parc_Exec_Obj_3º_sem!$F$11</f>
        <v>0</v>
      </c>
      <c r="I11" s="66">
        <f>Rel_Parc_Exec_Obj_4º_sem!$F$11</f>
        <v>0</v>
      </c>
      <c r="J11" s="66">
        <f>Rel_Parc_Exec_Obj_5º_sem!$F$11</f>
        <v>0</v>
      </c>
      <c r="K11" s="66">
        <f>Rel_Parc_Exec_Obj_6º_sem!$F$11</f>
        <v>0</v>
      </c>
      <c r="L11" s="66">
        <f>Rel_Parc_Exec_Obj_7º_sem!$F$11</f>
        <v>0</v>
      </c>
      <c r="M11" s="66">
        <f>Rel_Parc_Exec_Obj_8º_sem!$F$11</f>
        <v>0</v>
      </c>
      <c r="N11" s="66">
        <f>Rel_Parc_Exec_Obj_9º_sem!$F$11</f>
        <v>0</v>
      </c>
      <c r="O11" s="66">
        <f>Rel_Parc_Exec_Obj_10º_sem!$F$11</f>
        <v>0</v>
      </c>
      <c r="P11" s="109"/>
      <c r="Q11" s="110"/>
    </row>
    <row r="12" spans="2:17" ht="93.75" customHeight="1" x14ac:dyDescent="0.3">
      <c r="B12" s="100" t="s">
        <v>13</v>
      </c>
      <c r="C12" s="101"/>
      <c r="D12" s="102" t="s">
        <v>76</v>
      </c>
      <c r="E12" s="97"/>
      <c r="F12" s="67">
        <f>Rel_Parc_Exec_Obj_1º_sem!$F$12</f>
        <v>0</v>
      </c>
      <c r="G12" s="67">
        <f>Rel_Parc_Exec_Obj_2º_sem!$F$12</f>
        <v>0</v>
      </c>
      <c r="H12" s="67">
        <f>Rel_Parc_Exec_Obj_3º_sem!$F$12</f>
        <v>0</v>
      </c>
      <c r="I12" s="67">
        <f>Rel_Parc_Exec_Obj_4º_sem!$F$12</f>
        <v>0</v>
      </c>
      <c r="J12" s="67">
        <f>Rel_Parc_Exec_Obj_5º_sem!$F$12</f>
        <v>0</v>
      </c>
      <c r="K12" s="67">
        <f>Rel_Parc_Exec_Obj_6º_sem!$F$12</f>
        <v>0</v>
      </c>
      <c r="L12" s="67">
        <f>Rel_Parc_Exec_Obj_7º_sem!$F$12</f>
        <v>0</v>
      </c>
      <c r="M12" s="67">
        <f>Rel_Parc_Exec_Obj_8º_sem!$F$12</f>
        <v>0</v>
      </c>
      <c r="N12" s="67">
        <f>Rel_Parc_Exec_Obj_9º_sem!$F$12</f>
        <v>0</v>
      </c>
      <c r="O12" s="67">
        <f>Rel_Parc_Exec_Obj_10º_sem!$F$12</f>
        <v>0</v>
      </c>
      <c r="P12" s="106"/>
      <c r="Q12" s="107"/>
    </row>
    <row r="13" spans="2:17" ht="68.25" customHeight="1" x14ac:dyDescent="0.3">
      <c r="B13" s="100" t="s">
        <v>13</v>
      </c>
      <c r="C13" s="101"/>
      <c r="D13" s="111" t="s">
        <v>74</v>
      </c>
      <c r="E13" s="112"/>
      <c r="F13" s="67">
        <f>Rel_Parc_Exec_Obj_1º_sem!$F$13</f>
        <v>0</v>
      </c>
      <c r="G13" s="67">
        <f>Rel_Parc_Exec_Obj_2º_sem!$F$13</f>
        <v>0</v>
      </c>
      <c r="H13" s="67">
        <f>Rel_Parc_Exec_Obj_3º_sem!$F$13</f>
        <v>0</v>
      </c>
      <c r="I13" s="67">
        <f>Rel_Parc_Exec_Obj_4º_sem!$F$13</f>
        <v>0</v>
      </c>
      <c r="J13" s="67">
        <f>Rel_Parc_Exec_Obj_5º_sem!$F$13</f>
        <v>0</v>
      </c>
      <c r="K13" s="67">
        <f>Rel_Parc_Exec_Obj_6º_sem!$F$13</f>
        <v>0</v>
      </c>
      <c r="L13" s="67">
        <f>Rel_Parc_Exec_Obj_7º_sem!$F$13</f>
        <v>0</v>
      </c>
      <c r="M13" s="67">
        <f>Rel_Parc_Exec_Obj_8º_sem!$F$13</f>
        <v>0</v>
      </c>
      <c r="N13" s="67">
        <f>Rel_Parc_Exec_Obj_9º_sem!$F$13</f>
        <v>0</v>
      </c>
      <c r="O13" s="67">
        <f>Rel_Parc_Exec_Obj_10º_sem!$F$13</f>
        <v>0</v>
      </c>
      <c r="P13" s="104"/>
      <c r="Q13" s="105"/>
    </row>
    <row r="14" spans="2:17" ht="79.5" customHeight="1" x14ac:dyDescent="0.3">
      <c r="B14" s="94" t="s">
        <v>14</v>
      </c>
      <c r="C14" s="95"/>
      <c r="D14" s="96" t="s">
        <v>77</v>
      </c>
      <c r="E14" s="97"/>
      <c r="F14" s="66">
        <f>Rel_Parc_Exec_Obj_1º_sem!$F$14</f>
        <v>0</v>
      </c>
      <c r="G14" s="66">
        <f>Rel_Parc_Exec_Obj_2º_sem!$F$14</f>
        <v>0</v>
      </c>
      <c r="H14" s="66">
        <f>Rel_Parc_Exec_Obj_3º_sem!$F$14</f>
        <v>0</v>
      </c>
      <c r="I14" s="66">
        <f>Rel_Parc_Exec_Obj_4º_sem!$F$14</f>
        <v>0</v>
      </c>
      <c r="J14" s="66">
        <f>Rel_Parc_Exec_Obj_5º_sem!$F$14</f>
        <v>0</v>
      </c>
      <c r="K14" s="66">
        <f>Rel_Parc_Exec_Obj_6º_sem!$F$14</f>
        <v>0</v>
      </c>
      <c r="L14" s="66">
        <f>Rel_Parc_Exec_Obj_7º_sem!$F$14</f>
        <v>0</v>
      </c>
      <c r="M14" s="66">
        <f>Rel_Parc_Exec_Obj_8º_sem!$F$14</f>
        <v>0</v>
      </c>
      <c r="N14" s="66">
        <f>Rel_Parc_Exec_Obj_9º_sem!$F$14</f>
        <v>0</v>
      </c>
      <c r="O14" s="66">
        <f>Rel_Parc_Exec_Obj_10º_sem!$F$14</f>
        <v>0</v>
      </c>
      <c r="P14" s="98"/>
      <c r="Q14" s="99"/>
    </row>
    <row r="15" spans="2:17" ht="50.1" customHeight="1" x14ac:dyDescent="0.3">
      <c r="B15" s="94" t="s">
        <v>15</v>
      </c>
      <c r="C15" s="95"/>
      <c r="D15" s="96" t="s">
        <v>78</v>
      </c>
      <c r="E15" s="97"/>
      <c r="F15" s="66">
        <f>Rel_Parc_Exec_Obj_1º_sem!$F$15</f>
        <v>0</v>
      </c>
      <c r="G15" s="66">
        <f>Rel_Parc_Exec_Obj_2º_sem!$F$15</f>
        <v>0</v>
      </c>
      <c r="H15" s="66">
        <f>Rel_Parc_Exec_Obj_3º_sem!$F$15</f>
        <v>0</v>
      </c>
      <c r="I15" s="66">
        <f>Rel_Parc_Exec_Obj_4º_sem!$F$15</f>
        <v>0</v>
      </c>
      <c r="J15" s="66">
        <f>Rel_Parc_Exec_Obj_5º_sem!$F$15</f>
        <v>0</v>
      </c>
      <c r="K15" s="66">
        <f>Rel_Parc_Exec_Obj_6º_sem!$F$15</f>
        <v>0</v>
      </c>
      <c r="L15" s="66">
        <f>Rel_Parc_Exec_Obj_7º_sem!$F$15</f>
        <v>0</v>
      </c>
      <c r="M15" s="66">
        <f>Rel_Parc_Exec_Obj_8º_sem!$F$15</f>
        <v>0</v>
      </c>
      <c r="N15" s="66">
        <f>Rel_Parc_Exec_Obj_9º_sem!$F$15</f>
        <v>0</v>
      </c>
      <c r="O15" s="66">
        <f>Rel_Parc_Exec_Obj_10º_sem!$F$15</f>
        <v>0</v>
      </c>
      <c r="P15" s="98"/>
      <c r="Q15" s="99"/>
    </row>
    <row r="16" spans="2:17" ht="50.1" customHeight="1" x14ac:dyDescent="0.3">
      <c r="B16" s="100" t="s">
        <v>15</v>
      </c>
      <c r="C16" s="101"/>
      <c r="D16" s="102" t="s">
        <v>10</v>
      </c>
      <c r="E16" s="97"/>
      <c r="F16" s="67">
        <f>Rel_Parc_Exec_Obj_1º_sem!$F$16</f>
        <v>0</v>
      </c>
      <c r="G16" s="67">
        <f>Rel_Parc_Exec_Obj_2º_sem!$F$16</f>
        <v>0</v>
      </c>
      <c r="H16" s="67">
        <f>Rel_Parc_Exec_Obj_3º_sem!$F$16</f>
        <v>0</v>
      </c>
      <c r="I16" s="67">
        <f>Rel_Parc_Exec_Obj_4º_sem!$F$16</f>
        <v>0</v>
      </c>
      <c r="J16" s="67">
        <f>Rel_Parc_Exec_Obj_5º_sem!$F$16</f>
        <v>0</v>
      </c>
      <c r="K16" s="67">
        <f>Rel_Parc_Exec_Obj_6º_sem!$F$16</f>
        <v>0</v>
      </c>
      <c r="L16" s="67">
        <f>Rel_Parc_Exec_Obj_7º_sem!$F$16</f>
        <v>0</v>
      </c>
      <c r="M16" s="67">
        <f>Rel_Parc_Exec_Obj_8º_sem!$F$16</f>
        <v>0</v>
      </c>
      <c r="N16" s="67">
        <f>Rel_Parc_Exec_Obj_9º_sem!$F$16</f>
        <v>0</v>
      </c>
      <c r="O16" s="67">
        <f>Rel_Parc_Exec_Obj_10º_sem!$F$16</f>
        <v>0</v>
      </c>
      <c r="P16" s="106"/>
      <c r="Q16" s="107"/>
    </row>
    <row r="17" spans="2:17" ht="75.75" customHeight="1" x14ac:dyDescent="0.3">
      <c r="B17" s="94" t="s">
        <v>15</v>
      </c>
      <c r="C17" s="95"/>
      <c r="D17" s="96" t="s">
        <v>79</v>
      </c>
      <c r="E17" s="108"/>
      <c r="F17" s="66">
        <f>Rel_Parc_Exec_Obj_1º_sem!$F$17</f>
        <v>0</v>
      </c>
      <c r="G17" s="66">
        <f>Rel_Parc_Exec_Obj_2º_sem!$F$17</f>
        <v>0</v>
      </c>
      <c r="H17" s="66">
        <f>Rel_Parc_Exec_Obj_3º_sem!$F$17</f>
        <v>0</v>
      </c>
      <c r="I17" s="66">
        <f>Rel_Parc_Exec_Obj_4º_sem!$F$17</f>
        <v>0</v>
      </c>
      <c r="J17" s="66">
        <f>Rel_Parc_Exec_Obj_5º_sem!$F$17</f>
        <v>0</v>
      </c>
      <c r="K17" s="66">
        <f>Rel_Parc_Exec_Obj_6º_sem!$F$17</f>
        <v>0</v>
      </c>
      <c r="L17" s="66">
        <f>Rel_Parc_Exec_Obj_7º_sem!$F$17</f>
        <v>0</v>
      </c>
      <c r="M17" s="66">
        <f>Rel_Parc_Exec_Obj_8º_sem!$F$17</f>
        <v>0</v>
      </c>
      <c r="N17" s="66">
        <f>Rel_Parc_Exec_Obj_9º_sem!$F$17</f>
        <v>0</v>
      </c>
      <c r="O17" s="66">
        <f>Rel_Parc_Exec_Obj_10º_sem!$F$17</f>
        <v>0</v>
      </c>
      <c r="P17" s="109"/>
      <c r="Q17" s="110"/>
    </row>
    <row r="18" spans="2:17" ht="75.75" customHeight="1" x14ac:dyDescent="0.3">
      <c r="B18" s="100" t="s">
        <v>15</v>
      </c>
      <c r="C18" s="101"/>
      <c r="D18" s="102" t="s">
        <v>80</v>
      </c>
      <c r="E18" s="103"/>
      <c r="F18" s="66">
        <f>Rel_Parc_Exec_Obj_1º_sem!$F$18</f>
        <v>0</v>
      </c>
      <c r="G18" s="66">
        <f>Rel_Parc_Exec_Obj_2º_sem!$F$18</f>
        <v>0</v>
      </c>
      <c r="H18" s="66">
        <f>Rel_Parc_Exec_Obj_3º_sem!$F$18</f>
        <v>0</v>
      </c>
      <c r="I18" s="66">
        <f>Rel_Parc_Exec_Obj_4º_sem!$F$18</f>
        <v>0</v>
      </c>
      <c r="J18" s="66">
        <f>Rel_Parc_Exec_Obj_5º_sem!$F$18</f>
        <v>0</v>
      </c>
      <c r="K18" s="66">
        <f>Rel_Parc_Exec_Obj_6º_sem!$F$18</f>
        <v>0</v>
      </c>
      <c r="L18" s="66">
        <f>Rel_Parc_Exec_Obj_7º_sem!$F$18</f>
        <v>0</v>
      </c>
      <c r="M18" s="66">
        <f>Rel_Parc_Exec_Obj_8º_sem!$F$18</f>
        <v>0</v>
      </c>
      <c r="N18" s="66">
        <f>Rel_Parc_Exec_Obj_9º_sem!$F$18</f>
        <v>0</v>
      </c>
      <c r="O18" s="66">
        <f>Rel_Parc_Exec_Obj_10º_sem!$F$18</f>
        <v>0</v>
      </c>
      <c r="P18" s="109"/>
      <c r="Q18" s="110"/>
    </row>
    <row r="19" spans="2:17" ht="73.5" customHeight="1" x14ac:dyDescent="0.3">
      <c r="B19" s="94" t="s">
        <v>16</v>
      </c>
      <c r="C19" s="95"/>
      <c r="D19" s="96" t="s">
        <v>81</v>
      </c>
      <c r="E19" s="97"/>
      <c r="F19" s="66">
        <f>Rel_Parc_Exec_Obj_1º_sem!$F$19</f>
        <v>0</v>
      </c>
      <c r="G19" s="66">
        <f>Rel_Parc_Exec_Obj_2º_sem!$F$19</f>
        <v>0</v>
      </c>
      <c r="H19" s="66">
        <f>Rel_Parc_Exec_Obj_3º_sem!$F$19</f>
        <v>0</v>
      </c>
      <c r="I19" s="66">
        <f>Rel_Parc_Exec_Obj_4º_sem!$F$19</f>
        <v>0</v>
      </c>
      <c r="J19" s="66">
        <f>Rel_Parc_Exec_Obj_5º_sem!$F$19</f>
        <v>0</v>
      </c>
      <c r="K19" s="66">
        <f>Rel_Parc_Exec_Obj_6º_sem!$F$19</f>
        <v>0</v>
      </c>
      <c r="L19" s="66">
        <f>Rel_Parc_Exec_Obj_7º_sem!$F$19</f>
        <v>0</v>
      </c>
      <c r="M19" s="66">
        <f>Rel_Parc_Exec_Obj_8º_sem!$F$19</f>
        <v>0</v>
      </c>
      <c r="N19" s="66">
        <f>Rel_Parc_Exec_Obj_9º_sem!$F$19</f>
        <v>0</v>
      </c>
      <c r="O19" s="66">
        <f>Rel_Parc_Exec_Obj_10º_sem!$F$19</f>
        <v>0</v>
      </c>
      <c r="P19" s="98"/>
      <c r="Q19" s="99"/>
    </row>
    <row r="20" spans="2:17" ht="57" customHeight="1" x14ac:dyDescent="0.3">
      <c r="B20" s="100" t="s">
        <v>16</v>
      </c>
      <c r="C20" s="101"/>
      <c r="D20" s="102" t="s">
        <v>82</v>
      </c>
      <c r="E20" s="103"/>
      <c r="F20" s="67">
        <f>Rel_Parc_Exec_Obj_1º_sem!$F$20</f>
        <v>0</v>
      </c>
      <c r="G20" s="67">
        <f>Rel_Parc_Exec_Obj_2º_sem!$F$20</f>
        <v>0</v>
      </c>
      <c r="H20" s="67">
        <f>Rel_Parc_Exec_Obj_3º_sem!$F$20</f>
        <v>0</v>
      </c>
      <c r="I20" s="67">
        <f>Rel_Parc_Exec_Obj_4º_sem!$F$20</f>
        <v>0</v>
      </c>
      <c r="J20" s="67">
        <f>Rel_Parc_Exec_Obj_5º_sem!$F$20</f>
        <v>0</v>
      </c>
      <c r="K20" s="67">
        <f>Rel_Parc_Exec_Obj_6º_sem!$F$20</f>
        <v>0</v>
      </c>
      <c r="L20" s="67">
        <f>Rel_Parc_Exec_Obj_7º_sem!$F$20</f>
        <v>0</v>
      </c>
      <c r="M20" s="67">
        <f>Rel_Parc_Exec_Obj_8º_sem!$F$20</f>
        <v>0</v>
      </c>
      <c r="N20" s="67">
        <f>Rel_Parc_Exec_Obj_9º_sem!$F$20</f>
        <v>0</v>
      </c>
      <c r="O20" s="67">
        <f>Rel_Parc_Exec_Obj_10º_sem!$F$20</f>
        <v>0</v>
      </c>
      <c r="P20" s="104"/>
      <c r="Q20" s="105"/>
    </row>
    <row r="21" spans="2:17" ht="38.1" customHeight="1" x14ac:dyDescent="0.3">
      <c r="B21" s="73" t="s">
        <v>42</v>
      </c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5"/>
    </row>
    <row r="22" spans="2:17" ht="30" customHeight="1" x14ac:dyDescent="0.3">
      <c r="B22" s="80" t="s">
        <v>83</v>
      </c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2"/>
    </row>
    <row r="23" spans="2:17" ht="18" customHeight="1" x14ac:dyDescent="0.3">
      <c r="B23" s="86" t="s">
        <v>20</v>
      </c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8"/>
    </row>
    <row r="24" spans="2:17" ht="18" customHeight="1" x14ac:dyDescent="0.3">
      <c r="B24" s="70" t="s">
        <v>21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2"/>
    </row>
    <row r="25" spans="2:17" ht="18" customHeight="1" x14ac:dyDescent="0.3">
      <c r="B25" s="86" t="s">
        <v>22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8"/>
    </row>
    <row r="26" spans="2:17" ht="18" customHeight="1" x14ac:dyDescent="0.3">
      <c r="B26" s="70" t="s">
        <v>23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2"/>
    </row>
    <row r="27" spans="2:17" ht="18" customHeight="1" x14ac:dyDescent="0.3">
      <c r="B27" s="86" t="s">
        <v>24</v>
      </c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8"/>
    </row>
    <row r="28" spans="2:17" ht="18" customHeight="1" x14ac:dyDescent="0.3">
      <c r="B28" s="70" t="s">
        <v>25</v>
      </c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2"/>
    </row>
    <row r="29" spans="2:17" ht="18" customHeight="1" x14ac:dyDescent="0.3">
      <c r="B29" s="86" t="s">
        <v>26</v>
      </c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8"/>
    </row>
    <row r="30" spans="2:17" ht="18" customHeight="1" x14ac:dyDescent="0.3">
      <c r="B30" s="70" t="s">
        <v>27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2"/>
    </row>
    <row r="31" spans="2:17" ht="18" customHeight="1" x14ac:dyDescent="0.3">
      <c r="B31" s="86" t="s">
        <v>28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8"/>
    </row>
    <row r="32" spans="2:17" ht="18" customHeight="1" x14ac:dyDescent="0.3">
      <c r="B32" s="70" t="s">
        <v>29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2"/>
    </row>
    <row r="33" spans="2:17" ht="18" customHeight="1" x14ac:dyDescent="0.3">
      <c r="B33" s="86" t="s">
        <v>30</v>
      </c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8"/>
    </row>
    <row r="34" spans="2:17" ht="18" customHeight="1" x14ac:dyDescent="0.3">
      <c r="B34" s="70" t="s">
        <v>31</v>
      </c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2"/>
    </row>
    <row r="35" spans="2:17" ht="18" customHeight="1" x14ac:dyDescent="0.3">
      <c r="B35" s="86" t="s">
        <v>32</v>
      </c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8"/>
    </row>
    <row r="36" spans="2:17" ht="18" customHeight="1" x14ac:dyDescent="0.3">
      <c r="B36" s="70" t="s">
        <v>34</v>
      </c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2"/>
    </row>
    <row r="37" spans="2:17" ht="18" customHeight="1" x14ac:dyDescent="0.3">
      <c r="B37" s="86" t="s">
        <v>33</v>
      </c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8"/>
    </row>
    <row r="38" spans="2:17" ht="38.1" customHeight="1" x14ac:dyDescent="0.3">
      <c r="B38" s="91" t="s">
        <v>43</v>
      </c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3"/>
    </row>
    <row r="39" spans="2:17" ht="25.5" customHeight="1" x14ac:dyDescent="0.3">
      <c r="B39" s="80" t="s">
        <v>40</v>
      </c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2"/>
    </row>
    <row r="40" spans="2:17" ht="18" customHeight="1" x14ac:dyDescent="0.3">
      <c r="B40" s="83" t="s">
        <v>20</v>
      </c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5"/>
    </row>
    <row r="41" spans="2:17" ht="18" customHeight="1" x14ac:dyDescent="0.3">
      <c r="B41" s="86" t="s">
        <v>21</v>
      </c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8"/>
    </row>
    <row r="42" spans="2:17" ht="18" customHeight="1" x14ac:dyDescent="0.3">
      <c r="B42" s="70" t="s">
        <v>22</v>
      </c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2"/>
    </row>
    <row r="43" spans="2:17" ht="18" customHeight="1" x14ac:dyDescent="0.3">
      <c r="B43" s="86" t="s">
        <v>23</v>
      </c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8"/>
    </row>
    <row r="44" spans="2:17" ht="18" customHeight="1" x14ac:dyDescent="0.3">
      <c r="B44" s="70" t="s">
        <v>24</v>
      </c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2"/>
    </row>
    <row r="45" spans="2:17" ht="38.1" customHeight="1" x14ac:dyDescent="0.3">
      <c r="B45" s="73" t="s">
        <v>38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5"/>
    </row>
    <row r="46" spans="2:17" ht="25.5" customHeight="1" x14ac:dyDescent="0.3">
      <c r="B46" s="80" t="s">
        <v>39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2"/>
    </row>
    <row r="47" spans="2:17" ht="18" customHeight="1" x14ac:dyDescent="0.3">
      <c r="B47" s="83" t="s">
        <v>20</v>
      </c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5"/>
    </row>
    <row r="48" spans="2:17" ht="18" customHeight="1" x14ac:dyDescent="0.3">
      <c r="B48" s="86" t="s">
        <v>21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8"/>
    </row>
    <row r="49" spans="2:17" ht="18" customHeight="1" x14ac:dyDescent="0.3">
      <c r="B49" s="70" t="s">
        <v>22</v>
      </c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2"/>
    </row>
    <row r="50" spans="2:17" ht="18" customHeight="1" x14ac:dyDescent="0.3">
      <c r="B50" s="86" t="s">
        <v>23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8"/>
    </row>
    <row r="51" spans="2:17" ht="18" customHeight="1" x14ac:dyDescent="0.3">
      <c r="B51" s="70" t="s">
        <v>24</v>
      </c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2"/>
    </row>
    <row r="52" spans="2:17" ht="39.950000000000003" customHeight="1" x14ac:dyDescent="0.3">
      <c r="B52" s="73" t="s">
        <v>46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5"/>
    </row>
    <row r="53" spans="2:17" ht="46.5" customHeight="1" x14ac:dyDescent="0.3">
      <c r="B53" s="6" t="s">
        <v>35</v>
      </c>
      <c r="C53" s="76"/>
      <c r="D53" s="76"/>
      <c r="E53" s="3" t="s">
        <v>36</v>
      </c>
      <c r="F53" s="89"/>
      <c r="G53" s="90"/>
      <c r="H53" s="90"/>
      <c r="I53" s="90"/>
      <c r="J53" s="90"/>
      <c r="K53" s="90"/>
      <c r="L53" s="90"/>
      <c r="M53" s="90"/>
      <c r="N53" s="90"/>
      <c r="O53" s="90"/>
      <c r="P53" s="3" t="s">
        <v>37</v>
      </c>
      <c r="Q53" s="59"/>
    </row>
    <row r="54" spans="2:17" ht="37.5" customHeight="1" thickBot="1" x14ac:dyDescent="0.35">
      <c r="B54" s="77" t="s">
        <v>75</v>
      </c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9"/>
    </row>
    <row r="55" spans="2:17" ht="18" thickTop="1" x14ac:dyDescent="0.3"/>
  </sheetData>
  <mergeCells count="81">
    <mergeCell ref="B8:F8"/>
    <mergeCell ref="F5:O5"/>
    <mergeCell ref="P18:Q18"/>
    <mergeCell ref="B18:C18"/>
    <mergeCell ref="D18:E18"/>
    <mergeCell ref="C6:D6"/>
    <mergeCell ref="B11:C11"/>
    <mergeCell ref="D11:E11"/>
    <mergeCell ref="B15:C15"/>
    <mergeCell ref="D15:E15"/>
    <mergeCell ref="P6:Q6"/>
    <mergeCell ref="F9:O9"/>
    <mergeCell ref="P9:Q10"/>
    <mergeCell ref="B9:C10"/>
    <mergeCell ref="D9:E10"/>
    <mergeCell ref="F6:O6"/>
    <mergeCell ref="B7:Q7"/>
    <mergeCell ref="B1:Q1"/>
    <mergeCell ref="B2:Q2"/>
    <mergeCell ref="C3:D3"/>
    <mergeCell ref="C4:D4"/>
    <mergeCell ref="F3:O3"/>
    <mergeCell ref="F4:O4"/>
    <mergeCell ref="P11:Q11"/>
    <mergeCell ref="B12:C12"/>
    <mergeCell ref="D12:E12"/>
    <mergeCell ref="P12:Q12"/>
    <mergeCell ref="B14:C14"/>
    <mergeCell ref="D14:E14"/>
    <mergeCell ref="P14:Q14"/>
    <mergeCell ref="B13:C13"/>
    <mergeCell ref="D13:E13"/>
    <mergeCell ref="P13:Q13"/>
    <mergeCell ref="P15:Q15"/>
    <mergeCell ref="B16:C16"/>
    <mergeCell ref="D16:E16"/>
    <mergeCell ref="P16:Q16"/>
    <mergeCell ref="B17:C17"/>
    <mergeCell ref="D17:E17"/>
    <mergeCell ref="P17:Q17"/>
    <mergeCell ref="B19:C19"/>
    <mergeCell ref="D19:E19"/>
    <mergeCell ref="P19:Q19"/>
    <mergeCell ref="B20:C20"/>
    <mergeCell ref="D20:E20"/>
    <mergeCell ref="P20:Q20"/>
    <mergeCell ref="B32:Q32"/>
    <mergeCell ref="B21:Q21"/>
    <mergeCell ref="B22:Q22"/>
    <mergeCell ref="B23:Q23"/>
    <mergeCell ref="B24:Q24"/>
    <mergeCell ref="B25:Q25"/>
    <mergeCell ref="B26:Q26"/>
    <mergeCell ref="B27:Q27"/>
    <mergeCell ref="B28:Q28"/>
    <mergeCell ref="B29:Q29"/>
    <mergeCell ref="B30:Q30"/>
    <mergeCell ref="B31:Q31"/>
    <mergeCell ref="B44:Q44"/>
    <mergeCell ref="B33:Q33"/>
    <mergeCell ref="B34:Q34"/>
    <mergeCell ref="B35:Q35"/>
    <mergeCell ref="B36:Q36"/>
    <mergeCell ref="B37:Q37"/>
    <mergeCell ref="B38:Q38"/>
    <mergeCell ref="B39:Q39"/>
    <mergeCell ref="B40:Q40"/>
    <mergeCell ref="B41:Q41"/>
    <mergeCell ref="B42:Q42"/>
    <mergeCell ref="B43:Q43"/>
    <mergeCell ref="B51:Q51"/>
    <mergeCell ref="B52:Q52"/>
    <mergeCell ref="C53:D53"/>
    <mergeCell ref="B54:Q54"/>
    <mergeCell ref="B45:Q45"/>
    <mergeCell ref="B46:Q46"/>
    <mergeCell ref="B47:Q47"/>
    <mergeCell ref="B48:Q48"/>
    <mergeCell ref="B49:Q49"/>
    <mergeCell ref="B50:Q50"/>
    <mergeCell ref="F53:O53"/>
  </mergeCells>
  <dataValidations count="3">
    <dataValidation type="list" allowBlank="1" showInputMessage="1" showErrorMessage="1" sqref="D5" xr:uid="{00000000-0002-0000-0A00-000000000000}">
      <formula1>Tipologia</formula1>
    </dataValidation>
    <dataValidation type="list" allowBlank="1" showInputMessage="1" showErrorMessage="1" sqref="Q3" xr:uid="{00000000-0002-0000-0A00-000001000000}">
      <formula1>Subprefeitura</formula1>
    </dataValidation>
    <dataValidation type="list" allowBlank="1" showInputMessage="1" showErrorMessage="1" sqref="Q4" xr:uid="{00000000-0002-0000-0A00-000002000000}">
      <formula1>Distrito</formula1>
    </dataValidation>
  </dataValidations>
  <pageMargins left="0.70866141732283472" right="0.70866141732283472" top="1.3130314960629921" bottom="0.74803149606299213" header="0.31496062992125984" footer="0.31496062992125984"/>
  <pageSetup paperSize="9" scale="41" fitToHeight="2" orientation="portrait" r:id="rId1"/>
  <rowBreaks count="1" manualBreakCount="1">
    <brk id="20" min="1" max="7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A00-000003000000}">
          <x14:formula1>
            <xm:f>Formulas!$M$17:$M$65</xm:f>
          </x14:formula1>
          <xm:sqref>C5:D5</xm:sqref>
        </x14:dataValidation>
        <x14:dataValidation type="list" allowBlank="1" showInputMessage="1" showErrorMessage="1" xr:uid="{00000000-0002-0000-0A00-000004000000}">
          <x14:formula1>
            <xm:f>Formulas!$G$17:$G$48</xm:f>
          </x14:formula1>
          <xm:sqref>Q3</xm:sqref>
        </x14:dataValidation>
        <x14:dataValidation type="list" allowBlank="1" showInputMessage="1" showErrorMessage="1" xr:uid="{00000000-0002-0000-0A00-000005000000}">
          <x14:formula1>
            <xm:f>Formulas!$K$17:$K$112</xm:f>
          </x14:formula1>
          <xm:sqref>Q4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ilha13"/>
  <dimension ref="A1:AQ112"/>
  <sheetViews>
    <sheetView workbookViewId="0">
      <selection activeCell="A13" sqref="A13"/>
    </sheetView>
  </sheetViews>
  <sheetFormatPr defaultRowHeight="15.75" x14ac:dyDescent="0.25"/>
  <cols>
    <col min="4" max="4" width="7.75" bestFit="1" customWidth="1"/>
    <col min="6" max="6" width="2.875" bestFit="1" customWidth="1"/>
    <col min="7" max="7" width="10.375" bestFit="1" customWidth="1"/>
    <col min="8" max="8" width="7.75" bestFit="1" customWidth="1"/>
    <col min="10" max="10" width="2.875" bestFit="1" customWidth="1"/>
    <col min="11" max="11" width="10.375" bestFit="1" customWidth="1"/>
    <col min="12" max="12" width="7.75" bestFit="1" customWidth="1"/>
    <col min="13" max="13" width="78" bestFit="1" customWidth="1"/>
    <col min="14" max="14" width="3.875" bestFit="1" customWidth="1"/>
    <col min="15" max="15" width="10.375" bestFit="1" customWidth="1"/>
    <col min="16" max="16" width="7.75" bestFit="1" customWidth="1"/>
    <col min="18" max="18" width="2.875" bestFit="1" customWidth="1"/>
    <col min="19" max="19" width="10.375" bestFit="1" customWidth="1"/>
    <col min="20" max="20" width="7.75" bestFit="1" customWidth="1"/>
    <col min="22" max="22" width="2.875" bestFit="1" customWidth="1"/>
    <col min="23" max="23" width="10.375" bestFit="1" customWidth="1"/>
    <col min="24" max="24" width="7.75" bestFit="1" customWidth="1"/>
    <col min="26" max="26" width="2.875" bestFit="1" customWidth="1"/>
    <col min="27" max="27" width="10.375" bestFit="1" customWidth="1"/>
    <col min="28" max="28" width="7.75" bestFit="1" customWidth="1"/>
    <col min="30" max="30" width="2.875" bestFit="1" customWidth="1"/>
    <col min="31" max="31" width="10.375" bestFit="1" customWidth="1"/>
    <col min="32" max="32" width="7.75" bestFit="1" customWidth="1"/>
    <col min="34" max="34" width="2.875" bestFit="1" customWidth="1"/>
    <col min="35" max="35" width="10.375" bestFit="1" customWidth="1"/>
    <col min="36" max="36" width="7.75" bestFit="1" customWidth="1"/>
    <col min="38" max="38" width="2.875" bestFit="1" customWidth="1"/>
    <col min="39" max="39" width="10.375" bestFit="1" customWidth="1"/>
    <col min="40" max="40" width="7.75" bestFit="1" customWidth="1"/>
    <col min="42" max="42" width="2.875" bestFit="1" customWidth="1"/>
    <col min="43" max="43" width="10.375" bestFit="1" customWidth="1"/>
  </cols>
  <sheetData>
    <row r="1" spans="1:43" ht="15.75" customHeight="1" x14ac:dyDescent="0.25">
      <c r="D1" s="167" t="s">
        <v>64</v>
      </c>
      <c r="E1" s="167"/>
      <c r="F1" s="167"/>
      <c r="G1" s="167"/>
      <c r="H1" s="168" t="s">
        <v>65</v>
      </c>
      <c r="I1" s="168"/>
      <c r="J1" s="168"/>
      <c r="K1" s="168"/>
      <c r="L1" s="169" t="s">
        <v>66</v>
      </c>
      <c r="M1" s="169"/>
      <c r="N1" s="169"/>
      <c r="O1" s="169"/>
      <c r="P1" s="170" t="s">
        <v>67</v>
      </c>
      <c r="Q1" s="170"/>
      <c r="R1" s="170"/>
      <c r="S1" s="170"/>
      <c r="T1" s="171" t="s">
        <v>68</v>
      </c>
      <c r="U1" s="171"/>
      <c r="V1" s="171"/>
      <c r="W1" s="171"/>
      <c r="X1" s="172" t="s">
        <v>69</v>
      </c>
      <c r="Y1" s="172"/>
      <c r="Z1" s="172"/>
      <c r="AA1" s="172"/>
      <c r="AB1" s="163" t="s">
        <v>70</v>
      </c>
      <c r="AC1" s="163"/>
      <c r="AD1" s="163"/>
      <c r="AE1" s="163"/>
      <c r="AF1" s="164" t="s">
        <v>71</v>
      </c>
      <c r="AG1" s="164"/>
      <c r="AH1" s="164"/>
      <c r="AI1" s="164"/>
      <c r="AJ1" s="165" t="s">
        <v>72</v>
      </c>
      <c r="AK1" s="165"/>
      <c r="AL1" s="165"/>
      <c r="AM1" s="165"/>
      <c r="AN1" s="166" t="s">
        <v>73</v>
      </c>
      <c r="AO1" s="166"/>
      <c r="AP1" s="166"/>
      <c r="AQ1" s="166"/>
    </row>
    <row r="2" spans="1:43" ht="15.75" customHeight="1" x14ac:dyDescent="0.25">
      <c r="D2" s="18" t="s">
        <v>86</v>
      </c>
      <c r="E2" s="18"/>
      <c r="F2" s="18"/>
      <c r="G2" s="18"/>
      <c r="H2" s="21" t="s">
        <v>86</v>
      </c>
      <c r="I2" s="21"/>
      <c r="J2" s="21"/>
      <c r="K2" s="21"/>
      <c r="L2" s="24" t="s">
        <v>86</v>
      </c>
      <c r="M2" s="24"/>
      <c r="N2" s="24"/>
      <c r="O2" s="24"/>
      <c r="P2" s="27" t="s">
        <v>86</v>
      </c>
      <c r="Q2" s="27"/>
      <c r="R2" s="27"/>
      <c r="S2" s="27"/>
      <c r="T2" s="32" t="s">
        <v>86</v>
      </c>
      <c r="U2" s="32"/>
      <c r="V2" s="32"/>
      <c r="W2" s="32"/>
      <c r="X2" s="29" t="s">
        <v>86</v>
      </c>
      <c r="Y2" s="29"/>
      <c r="Z2" s="29"/>
      <c r="AA2" s="29"/>
      <c r="AB2" s="34" t="s">
        <v>86</v>
      </c>
      <c r="AC2" s="34"/>
      <c r="AD2" s="34"/>
      <c r="AE2" s="34"/>
      <c r="AF2" s="37" t="s">
        <v>86</v>
      </c>
      <c r="AG2" s="37"/>
      <c r="AH2" s="37"/>
      <c r="AI2" s="37"/>
      <c r="AJ2" s="12" t="s">
        <v>86</v>
      </c>
      <c r="AK2" s="12"/>
      <c r="AL2" s="12"/>
      <c r="AM2" s="12"/>
      <c r="AN2" s="15" t="s">
        <v>86</v>
      </c>
      <c r="AO2" s="15"/>
      <c r="AP2" s="15"/>
      <c r="AQ2" s="15"/>
    </row>
    <row r="3" spans="1:43" ht="15.75" customHeight="1" x14ac:dyDescent="0.25">
      <c r="A3" s="96" t="s">
        <v>9</v>
      </c>
      <c r="B3" s="173"/>
      <c r="C3" s="46"/>
      <c r="D3" s="18">
        <f>IF(Rel_Parc_Exec_Obj_1º_sem!$F11="4 - Superior",4,IF(Rel_Parc_Exec_Obj_1º_sem!$F11="1 - Insuficiente",1,IF(Rel_Parc_Exec_Obj_1º_sem!$F11="2 - Insatisfatório",2,IF(Rel_Parc_Exec_Obj_1º_sem!$F11="3 - Suficiente",3,0))))</f>
        <v>0</v>
      </c>
      <c r="E3" s="18"/>
      <c r="F3" s="18">
        <f>IF(Rel_Parc_Exec_Obj_1º_sem!C5="Autonomia em Foco",36,IF(Rel_Parc_Exec_Obj_1º_sem!C5="Bagageiro",20,IF(Rel_Parc_Exec_Obj_1º_sem!C5="Família Acolhedora",32,IF(Rel_Parc_Exec_Obj_1º_sem!C5="Família em foco",36,IF(Rel_Parc_Exec_Obj_1º_sem!C5="NPJ - Núcleo de Proteção Jurídico Social e Apoio Psicológico",32,IF(Rel_Parc_Exec_Obj_1º_sem!C5="República",36,IF(Rel_Parc_Exec_Obj_1º_sem!C5="SEAS - Serviço de Abordagem Social à População de Rua",28,IF(Rel_Parc_Exec_Obj_1º_sem!C5="Serviço de Alimentação Domiciliar para a Pessoa Idosa",36,IF(Rel_Parc_Exec_Obj_1º_sem!C5="Serviço de Inclusão Social e Produtiva",36,IF(Rel_Parc_Exec_Obj_1º_sem!C5="Serviço Proteção Social Básica no Domicílio para Pessoas com Deficiência e Idosas",32,40))))))))))</f>
        <v>40</v>
      </c>
      <c r="G3" s="19">
        <v>100</v>
      </c>
      <c r="H3" s="21">
        <f>IF(Rel_Parc_Exec_Obj_2º_sem!F11="4 - Superior",4,IF(Rel_Parc_Exec_Obj_2º_sem!F11="1 - Insuficiente",1,IF(Rel_Parc_Exec_Obj_2º_sem!F11="2 - Insatisfatório",2,IF(Rel_Parc_Exec_Obj_2º_sem!F11="3 - Suficiente",3,0))))</f>
        <v>0</v>
      </c>
      <c r="I3" s="21"/>
      <c r="J3" s="63">
        <f>IF(Rel_Parc_Exec_Obj_2º_sem!C5="Autonomia em Foco",36,IF(Rel_Parc_Exec_Obj_2º_sem!C5="Bagageiro",20,IF(Rel_Parc_Exec_Obj_2º_sem!C5="Família Acolhedora",32,IF(Rel_Parc_Exec_Obj_2º_sem!C5="Família em foco",36,IF(Rel_Parc_Exec_Obj_2º_sem!C5="NPJ - Núcleo de Proteção Jurídico Social e Apoio Psicológico",32,IF(Rel_Parc_Exec_Obj_2º_sem!C5="República",36,IF(Rel_Parc_Exec_Obj_2º_sem!C5="SEAS - Serviço de Abordagem Social à População de Rua",28,IF(Rel_Parc_Exec_Obj_2º_sem!C5="Serviço de Alimentação Domiciliar para a Pessoa Idosa",36,IF(Rel_Parc_Exec_Obj_2º_sem!C5="Serviço de Inclusão Social e Produtiva",36,IF(Rel_Parc_Exec_Obj_2º_sem!C5="Serviço Proteção Social Básica no Domicílio para Pessoas com Deficiência e Idosas",32,40))))))))))</f>
        <v>40</v>
      </c>
      <c r="K3" s="22">
        <v>100</v>
      </c>
      <c r="L3" s="24">
        <f>IF(Rel_Parc_Exec_Obj_3º_sem!F11="4 - Superior",4,IF(Rel_Parc_Exec_Obj_3º_sem!F11="1 - Insuficiente",1,IF(Rel_Parc_Exec_Obj_3º_sem!F11="2 - Insatisfatório",2,IF(Rel_Parc_Exec_Obj_3º_sem!F11="3 - Suficiente",3,0))))</f>
        <v>0</v>
      </c>
      <c r="M3" s="24"/>
      <c r="N3" s="24">
        <f>IF(Rel_Parc_Exec_Obj_3º_sem!C5="Autonomia em Foco",36,IF(Rel_Parc_Exec_Obj_3º_sem!C5="Bagageiro",20,IF(Rel_Parc_Exec_Obj_3º_sem!C5="Família Acolhedora",32,IF(Rel_Parc_Exec_Obj_3º_sem!C5="Família em foco",36,IF(Rel_Parc_Exec_Obj_3º_sem!C5="NPJ - Núcleo de Proteção Jurídico Social e Apoio Psicológico",32,IF(Rel_Parc_Exec_Obj_3º_sem!C5="República",36,IF(Rel_Parc_Exec_Obj_3º_sem!C5="SEAS - Serviço de Abordagem Social à População de Rua",28,IF(Rel_Parc_Exec_Obj_3º_sem!C5="Serviço de Alimentação Domiciliar para a Pessoa Idosa",36,IF(Rel_Parc_Exec_Obj_3º_sem!C5="Serviço de Inclusão Social e Produtiva",36,IF(Rel_Parc_Exec_Obj_3º_sem!C5="Serviço Proteção Social Básica no Domicílio para Pessoas com Deficiência e Idosas",32,40))))))))))</f>
        <v>40</v>
      </c>
      <c r="O3" s="25">
        <v>100</v>
      </c>
      <c r="P3" s="27">
        <f>IF(Rel_Parc_Exec_Obj_4º_sem!F11="4 - Superior",4,IF(Rel_Parc_Exec_Obj_4º_sem!F11="1 - Insuficiente",1,IF(Rel_Parc_Exec_Obj_4º_sem!F11="2 - Insatisfatório",2,IF(Rel_Parc_Exec_Obj_4º_sem!F11="3 - Suficiente",3,0))))</f>
        <v>0</v>
      </c>
      <c r="Q3" s="27"/>
      <c r="R3" s="27">
        <f>IF(Rel_Parc_Exec_Obj_4º_sem!C5="Autonomia em Foco",36,IF(Rel_Parc_Exec_Obj_4º_sem!C5="Bagageiro",20,IF(Rel_Parc_Exec_Obj_4º_sem!C5="Família Acolhedora",32,IF(Rel_Parc_Exec_Obj_4º_sem!C5="Família em foco",36,IF(Rel_Parc_Exec_Obj_4º_sem!C5="NPJ - Núcleo de Proteção Jurídico Social e Apoio Psicológico",32,IF(Rel_Parc_Exec_Obj_4º_sem!C5="República",36,IF(Rel_Parc_Exec_Obj_4º_sem!C5="SEAS - Serviço de Abordagem Social à População de Rua",28,IF(Rel_Parc_Exec_Obj_4º_sem!C5="Serviço de Alimentação Domiciliar para a Pessoa Idosa",36,IF(Rel_Parc_Exec_Obj_4º_sem!C5="Serviço de Inclusão Social e Produtiva",36,IF(Rel_Parc_Exec_Obj_4º_sem!C5="Serviço Proteção Social Básica no Domicílio para Pessoas com Deficiência e Idosas",32,40))))))))))</f>
        <v>40</v>
      </c>
      <c r="S3" s="28">
        <v>100</v>
      </c>
      <c r="T3" s="32">
        <f>IF(Rel_Parc_Exec_Obj_5º_sem!F11="4 - Superior",4,IF(Rel_Parc_Exec_Obj_5º_sem!F11="1 - Insuficiente",1,IF(Rel_Parc_Exec_Obj_5º_sem!F11="2 - Insatisfatório",2,IF(Rel_Parc_Exec_Obj_5º_sem!F11="3 - Suficiente",3,0))))</f>
        <v>0</v>
      </c>
      <c r="U3" s="32"/>
      <c r="V3" s="32">
        <f>IF(Rel_Parc_Exec_Obj_5º_sem!C5="Autonomia em Foco",36,IF(Rel_Parc_Exec_Obj_5º_sem!C5="Bagageiro",20,IF(Rel_Parc_Exec_Obj_5º_sem!C5="Família Acolhedora",32,IF(Rel_Parc_Exec_Obj_5º_sem!C5="Família em foco",36,IF(Rel_Parc_Exec_Obj_5º_sem!C5="NPJ - Núcleo de Proteção Jurídico Social e Apoio Psicológico",32,IF(Rel_Parc_Exec_Obj_5º_sem!C5="República",36,IF(Rel_Parc_Exec_Obj_5º_sem!C5="SEAS - Serviço de Abordagem Social à População de Rua",28,IF(Rel_Parc_Exec_Obj_5º_sem!C5="Serviço de Alimentação Domiciliar para a Pessoa Idosa",36,IF(Rel_Parc_Exec_Obj_5º_sem!C5="Serviço de Inclusão Social e Produtiva",36,IF(Rel_Parc_Exec_Obj_5º_sem!C5="Serviço Proteção Social Básica no Domicílio para Pessoas com Deficiência e Idosas",32,40))))))))))</f>
        <v>40</v>
      </c>
      <c r="W3" s="33">
        <v>100</v>
      </c>
      <c r="X3" s="29">
        <f>IF(Rel_Parc_Exec_Obj_6º_sem!F11="4 - Superior",4,IF(Rel_Parc_Exec_Obj_6º_sem!F11="1 - Insuficiente",1,IF(Rel_Parc_Exec_Obj_6º_sem!F11="2 - Insatisfatório",2,IF(Rel_Parc_Exec_Obj_6º_sem!F11="3 - Suficiente",3,0))))</f>
        <v>0</v>
      </c>
      <c r="Y3" s="29"/>
      <c r="Z3" s="29">
        <f>IF(Rel_Parc_Exec_Obj_6º_sem!C5="Autonomia em Foco",36,IF(Rel_Parc_Exec_Obj_6º_sem!C5="Bagageiro",20,IF(Rel_Parc_Exec_Obj_6º_sem!C5="Família Acolhedora",32,IF(Rel_Parc_Exec_Obj_6º_sem!C5="Família em foco",36,IF(Rel_Parc_Exec_Obj_6º_sem!C5="NPJ - Núcleo de Proteção Jurídico Social e Apoio Psicológico",32,IF(Rel_Parc_Exec_Obj_6º_sem!C5="República",36,IF(Rel_Parc_Exec_Obj_6º_sem!C5="SEAS - Serviço de Abordagem Social à População de Rua",28,IF(Rel_Parc_Exec_Obj_6º_sem!C5="Serviço de Alimentação Domiciliar para a Pessoa Idosa",36,IF(Rel_Parc_Exec_Obj_6º_sem!C5="Serviço de Inclusão Social e Produtiva",36,IF(Rel_Parc_Exec_Obj_6º_sem!C5="Serviço Proteção Social Básica no Domicílio para Pessoas com Deficiência e Idosas",32,40))))))))))</f>
        <v>40</v>
      </c>
      <c r="AA3" s="30">
        <v>100</v>
      </c>
      <c r="AB3" s="34">
        <f>IF(Rel_Parc_Exec_Obj_7º_sem!F11="4 - Superior",4,IF(Rel_Parc_Exec_Obj_7º_sem!F11="1 - Insuficiente",1,IF(Rel_Parc_Exec_Obj_7º_sem!F11="2 - Insatisfatório",2,IF(Rel_Parc_Exec_Obj_7º_sem!F11="3 - Suficiente",3,0))))</f>
        <v>0</v>
      </c>
      <c r="AC3" s="34"/>
      <c r="AD3" s="34">
        <f>IF(Rel_Parc_Exec_Obj_7º_sem!C5="Autonomia em Foco",36,IF(Rel_Parc_Exec_Obj_7º_sem!C5="Bagageiro",20,IF(Rel_Parc_Exec_Obj_7º_sem!C5="Família Acolhedora",32,IF(Rel_Parc_Exec_Obj_7º_sem!C5="Família em foco",36,IF(Rel_Parc_Exec_Obj_7º_sem!C5="NPJ - Núcleo de Proteção Jurídico Social e Apoio Psicológico",32,IF(Rel_Parc_Exec_Obj_7º_sem!C5="República",36,IF(Rel_Parc_Exec_Obj_7º_sem!C5="SEAS - Serviço de Abordagem Social à População de Rua",28,IF(Rel_Parc_Exec_Obj_7º_sem!C5="Serviço de Alimentação Domiciliar para a Pessoa Idosa",36,IF(Rel_Parc_Exec_Obj_7º_sem!C5="Serviço de Inclusão Social e Produtiva",36,IF(Rel_Parc_Exec_Obj_7º_sem!C5="Serviço Proteção Social Básica no Domicílio para Pessoas com Deficiência e Idosas",32,40))))))))))</f>
        <v>40</v>
      </c>
      <c r="AE3" s="35">
        <v>100</v>
      </c>
      <c r="AF3" s="37">
        <f>IF(Rel_Parc_Exec_Obj_8º_sem!F11="4 - Superior",4,IF(Rel_Parc_Exec_Obj_8º_sem!F11="1 - Insuficiente",1,IF(Rel_Parc_Exec_Obj_8º_sem!F11="2 - Insatisfatório",2,IF(Rel_Parc_Exec_Obj_8º_sem!F11="3 - Suficiente",3,0))))</f>
        <v>0</v>
      </c>
      <c r="AG3" s="37"/>
      <c r="AH3" s="37">
        <f>IF(Rel_Parc_Exec_Obj_8º_sem!C5="Autonomia em Foco",36,IF(Rel_Parc_Exec_Obj_8º_sem!C5="Bagageiro",20,IF(Rel_Parc_Exec_Obj_8º_sem!C5="Família Acolhedora",32,IF(Rel_Parc_Exec_Obj_8º_sem!C5="Família em foco",36,IF(Rel_Parc_Exec_Obj_8º_sem!C5="NPJ - Núcleo de Proteção Jurídico Social e Apoio Psicológico",32,IF(Rel_Parc_Exec_Obj_8º_sem!C5="República",36,IF(Rel_Parc_Exec_Obj_8º_sem!C5="SEAS - Serviço de Abordagem Social à População de Rua",28,IF(Rel_Parc_Exec_Obj_8º_sem!C5="Serviço de Alimentação Domiciliar para a Pessoa Idosa",36,IF(Rel_Parc_Exec_Obj_8º_sem!C5="Serviço de Inclusão Social e Produtiva",36,IF(Rel_Parc_Exec_Obj_8º_sem!C5="Serviço Proteção Social Básica no Domicílio para Pessoas com Deficiência e Idosas",32,40))))))))))</f>
        <v>40</v>
      </c>
      <c r="AI3" s="38">
        <v>100</v>
      </c>
      <c r="AJ3" s="12">
        <f>IF(Rel_Parc_Exec_Obj_9º_sem!F11="4 - Superior",4,IF(Rel_Parc_Exec_Obj_9º_sem!F11="1 - Insuficiente",1,IF(Rel_Parc_Exec_Obj_9º_sem!F11="2 - Insatisfatório",2,IF(Rel_Parc_Exec_Obj_9º_sem!F11="3 - Suficiente",3,0))))</f>
        <v>0</v>
      </c>
      <c r="AK3" s="12"/>
      <c r="AL3" s="12">
        <f>IF(Rel_Parc_Exec_Obj_9º_sem!C5="Autonomia em Foco",36,IF(Rel_Parc_Exec_Obj_9º_sem!C5="Bagageiro",20,IF(Rel_Parc_Exec_Obj_9º_sem!C5="Família Acolhedora",32,IF(Rel_Parc_Exec_Obj_9º_sem!C5="Família em foco",36,IF(Rel_Parc_Exec_Obj_9º_sem!C5="NPJ - Núcleo de Proteção Jurídico Social e Apoio Psicológico",32,IF(Rel_Parc_Exec_Obj_9º_sem!C5="República",36,IF(Rel_Parc_Exec_Obj_9º_sem!C5="SEAS - Serviço de Abordagem Social à População de Rua",28,IF(Rel_Parc_Exec_Obj_9º_sem!C5="Serviço de Alimentação Domiciliar para a Pessoa Idosa",36,IF(Rel_Parc_Exec_Obj_9º_sem!C5="Serviço de Inclusão Social e Produtiva",36,IF(Rel_Parc_Exec_Obj_9º_sem!C5="Serviço Proteção Social Básica no Domicílio para Pessoas com Deficiência e Idosas",32,40))))))))))</f>
        <v>40</v>
      </c>
      <c r="AM3" s="13">
        <v>100</v>
      </c>
      <c r="AN3" s="15">
        <f>IF(Rel_Parc_Exec_Obj_10º_sem!F11="4 - Superior",4,IF(Rel_Parc_Exec_Obj_10º_sem!F11="1 - Insuficiente",1,IF(Rel_Parc_Exec_Obj_10º_sem!F11="2 - Insatisfatório",2,IF(Rel_Parc_Exec_Obj_10º_sem!F11="3 - Suficiente",3,0))))</f>
        <v>0</v>
      </c>
      <c r="AO3" s="15"/>
      <c r="AP3" s="15">
        <f>IF(Rel_Parc_Exec_Obj_10º_sem!C5="Autonomia em Foco",36,IF(Rel_Parc_Exec_Obj_10º_sem!C5="Bagageiro",20,IF(Rel_Parc_Exec_Obj_10º_sem!C5="Família Acolhedora",32,IF(Rel_Parc_Exec_Obj_10º_sem!C5="Família em foco",36,IF(Rel_Parc_Exec_Obj_10º_sem!C5="NPJ - Núcleo de Proteção Jurídico Social e Apoio Psicológico",32,IF(Rel_Parc_Exec_Obj_10º_sem!C5="República",36,IF(Rel_Parc_Exec_Obj_10º_sem!C5="SEAS - Serviço de Abordagem Social à População de Rua",28,IF(Rel_Parc_Exec_Obj_10º_sem!C5="Serviço de Alimentação Domiciliar para a Pessoa Idosa",36,IF(Rel_Parc_Exec_Obj_10º_sem!C5="Serviço de Inclusão Social e Produtiva",36,IF(Rel_Parc_Exec_Obj_10º_sem!C5="Serviço Proteção Social Básica no Domicílio para Pessoas com Deficiência e Idosas",32,40))))))))))</f>
        <v>40</v>
      </c>
      <c r="AQ3" s="16">
        <v>100</v>
      </c>
    </row>
    <row r="4" spans="1:43" ht="15.75" customHeight="1" x14ac:dyDescent="0.25">
      <c r="A4" s="102" t="s">
        <v>76</v>
      </c>
      <c r="B4" s="173"/>
      <c r="C4" s="46"/>
      <c r="D4" s="18">
        <f>IF(Rel_Parc_Exec_Obj_1º_sem!F12="4 - Superior",4,IF(Rel_Parc_Exec_Obj_1º_sem!F12="1 - Insuficiente",1,IF(Rel_Parc_Exec_Obj_1º_sem!F12="2 - Insatisfatório",2,IF(Rel_Parc_Exec_Obj_1º_sem!F12="3 - Suficiente",3,0))))</f>
        <v>0</v>
      </c>
      <c r="E4" s="18"/>
      <c r="F4" s="18">
        <f>D13</f>
        <v>0</v>
      </c>
      <c r="G4" s="19">
        <v>1</v>
      </c>
      <c r="H4" s="21">
        <f>IF(Rel_Parc_Exec_Obj_2º_sem!F12="4 - Superior",4,IF(Rel_Parc_Exec_Obj_2º_sem!F12="1 - Insuficiente",1,IF(Rel_Parc_Exec_Obj_2º_sem!F12="2 - Insatisfatório",2,IF(Rel_Parc_Exec_Obj_2º_sem!F12="3 - Suficiente",3,0))))</f>
        <v>0</v>
      </c>
      <c r="I4" s="21"/>
      <c r="J4" s="21">
        <f>H13</f>
        <v>0</v>
      </c>
      <c r="K4" s="22">
        <v>1</v>
      </c>
      <c r="L4" s="24">
        <f>IF(Rel_Parc_Exec_Obj_3º_sem!F12="4 - Superior",4,IF(Rel_Parc_Exec_Obj_3º_sem!F12="1 - Insuficiente",1,IF(Rel_Parc_Exec_Obj_3º_sem!F12="2 - Insatisfatório",2,IF(Rel_Parc_Exec_Obj_3º_sem!F12="3 - Suficiente",3,0))))</f>
        <v>0</v>
      </c>
      <c r="M4" s="24"/>
      <c r="N4" s="24">
        <f>L13</f>
        <v>0</v>
      </c>
      <c r="O4" s="25">
        <v>1</v>
      </c>
      <c r="P4" s="27">
        <f>IF(Rel_Parc_Exec_Obj_4º_sem!F12="4 - Superior",4,IF(Rel_Parc_Exec_Obj_4º_sem!F12="1 - Insuficiente",1,IF(Rel_Parc_Exec_Obj_4º_sem!F12="2 - Insatisfatório",2,IF(Rel_Parc_Exec_Obj_4º_sem!F12="3 - Suficiente",3,0))))</f>
        <v>0</v>
      </c>
      <c r="Q4" s="27"/>
      <c r="R4" s="27">
        <f>P13</f>
        <v>0</v>
      </c>
      <c r="S4" s="28">
        <v>1</v>
      </c>
      <c r="T4" s="32">
        <f>IF(Rel_Parc_Exec_Obj_5º_sem!F12="4 - Superior",4,IF(Rel_Parc_Exec_Obj_5º_sem!F12="1 - Insuficiente",1,IF(Rel_Parc_Exec_Obj_5º_sem!F12="2 - Insatisfatório",2,IF(Rel_Parc_Exec_Obj_5º_sem!F12="3 - Suficiente",3,0))))</f>
        <v>0</v>
      </c>
      <c r="U4" s="32"/>
      <c r="V4" s="32">
        <f>T13</f>
        <v>0</v>
      </c>
      <c r="W4" s="33">
        <v>1</v>
      </c>
      <c r="X4" s="29">
        <f>IF(Rel_Parc_Exec_Obj_6º_sem!F12="4 - Superior",4,IF(Rel_Parc_Exec_Obj_6º_sem!F12="1 - Insuficiente",1,IF(Rel_Parc_Exec_Obj_6º_sem!F12="2 - Insatisfatório",2,IF(Rel_Parc_Exec_Obj_6º_sem!F12="3 - Suficiente",3,0))))</f>
        <v>0</v>
      </c>
      <c r="Y4" s="29"/>
      <c r="Z4" s="29">
        <f>X13</f>
        <v>0</v>
      </c>
      <c r="AA4" s="30">
        <v>1</v>
      </c>
      <c r="AB4" s="34">
        <f>IF(Rel_Parc_Exec_Obj_7º_sem!F12="4 - Superior",4,IF(Rel_Parc_Exec_Obj_7º_sem!F12="1 - Insuficiente",1,IF(Rel_Parc_Exec_Obj_7º_sem!F12="2 - Insatisfatório",2,IF(Rel_Parc_Exec_Obj_7º_sem!F12="3 - Suficiente",3,0))))</f>
        <v>0</v>
      </c>
      <c r="AC4" s="34"/>
      <c r="AD4" s="34">
        <f>AB13</f>
        <v>0</v>
      </c>
      <c r="AE4" s="35">
        <v>1</v>
      </c>
      <c r="AF4" s="37">
        <f>IF(Rel_Parc_Exec_Obj_8º_sem!F12="4 - Superior",4,IF(Rel_Parc_Exec_Obj_8º_sem!F12="1 - Insuficiente",1,IF(Rel_Parc_Exec_Obj_8º_sem!F12="2 - Insatisfatório",2,IF(Rel_Parc_Exec_Obj_8º_sem!F12="3 - Suficiente",3,0))))</f>
        <v>0</v>
      </c>
      <c r="AG4" s="37"/>
      <c r="AH4" s="37">
        <f>AF13</f>
        <v>0</v>
      </c>
      <c r="AI4" s="38">
        <v>1</v>
      </c>
      <c r="AJ4" s="12">
        <f>IF(Rel_Parc_Exec_Obj_9º_sem!F12="4 - Superior",4,IF(Rel_Parc_Exec_Obj_9º_sem!F12="1 - Insuficiente",1,IF(Rel_Parc_Exec_Obj_9º_sem!F12="2 - Insatisfatório",2,IF(Rel_Parc_Exec_Obj_9º_sem!F12="3 - Suficiente",3,0))))</f>
        <v>0</v>
      </c>
      <c r="AK4" s="12"/>
      <c r="AL4" s="12">
        <f>AJ13</f>
        <v>0</v>
      </c>
      <c r="AM4" s="13">
        <v>1</v>
      </c>
      <c r="AN4" s="15">
        <f>IF(Rel_Parc_Exec_Obj_10º_sem!F12="4 - Superior",4,IF(Rel_Parc_Exec_Obj_10º_sem!F12="1 - Insuficiente",1,IF(Rel_Parc_Exec_Obj_10º_sem!F12="2 - Insatisfatório",2,IF(Rel_Parc_Exec_Obj_10º_sem!F12="3 - Suficiente",3,0))))</f>
        <v>0</v>
      </c>
      <c r="AO4" s="15"/>
      <c r="AP4" s="15">
        <f>AN13</f>
        <v>0</v>
      </c>
      <c r="AQ4" s="16">
        <v>1</v>
      </c>
    </row>
    <row r="5" spans="1:43" ht="15.75" customHeight="1" x14ac:dyDescent="0.25">
      <c r="A5" s="151" t="s">
        <v>74</v>
      </c>
      <c r="B5" s="173"/>
      <c r="C5" s="47"/>
      <c r="D5" s="18">
        <f>IF(Rel_Parc_Exec_Obj_1º_sem!F13="4 - Superior",4,IF(Rel_Parc_Exec_Obj_1º_sem!F13="1 - Insuficiente",1,IF(Rel_Parc_Exec_Obj_1º_sem!F13="2 - Insatisfatório",2,IF(Rel_Parc_Exec_Obj_1º_sem!F13="3 - Suficiente",3,0))))</f>
        <v>0</v>
      </c>
      <c r="E5" s="18"/>
      <c r="F5" s="18"/>
      <c r="G5" s="19">
        <f>F4*G3</f>
        <v>0</v>
      </c>
      <c r="H5" s="21">
        <f>IF(Rel_Parc_Exec_Obj_2º_sem!F13="4 - Superior",4,IF(Rel_Parc_Exec_Obj_2º_sem!F13="1 - Insuficiente",1,IF(Rel_Parc_Exec_Obj_2º_sem!F13="2 - Insatisfatório",2,IF(Rel_Parc_Exec_Obj_2º_sem!F13="3 - Suficiente",3,0))))</f>
        <v>0</v>
      </c>
      <c r="I5" s="21"/>
      <c r="J5" s="21"/>
      <c r="K5" s="22">
        <f>J4*K3</f>
        <v>0</v>
      </c>
      <c r="L5" s="24">
        <f>IF(Rel_Parc_Exec_Obj_3º_sem!F13="4 - Superior",4,IF(Rel_Parc_Exec_Obj_3º_sem!F13="1 - Insuficiente",1,IF(Rel_Parc_Exec_Obj_3º_sem!F13="2 - Insatisfatório",2,IF(Rel_Parc_Exec_Obj_3º_sem!F13="3 - Suficiente",3,0))))</f>
        <v>0</v>
      </c>
      <c r="M5" s="24"/>
      <c r="N5" s="24"/>
      <c r="O5" s="25">
        <f>N4*O3</f>
        <v>0</v>
      </c>
      <c r="P5" s="27">
        <f>IF(Rel_Parc_Exec_Obj_4º_sem!F13="4 - Superior",4,IF(Rel_Parc_Exec_Obj_4º_sem!F13="1 - Insuficiente",1,IF(Rel_Parc_Exec_Obj_4º_sem!F13="2 - Insatisfatório",2,IF(Rel_Parc_Exec_Obj_4º_sem!F13="3 - Suficiente",3,0))))</f>
        <v>0</v>
      </c>
      <c r="Q5" s="27"/>
      <c r="R5" s="27"/>
      <c r="S5" s="28">
        <f>R4*S3</f>
        <v>0</v>
      </c>
      <c r="T5" s="32">
        <f>IF(Rel_Parc_Exec_Obj_5º_sem!F13="4 - Superior",4,IF(Rel_Parc_Exec_Obj_5º_sem!F13="1 - Insuficiente",1,IF(Rel_Parc_Exec_Obj_5º_sem!F13="2 - Insatisfatório",2,IF(Rel_Parc_Exec_Obj_5º_sem!F13="3 - Suficiente",3,0))))</f>
        <v>0</v>
      </c>
      <c r="U5" s="32"/>
      <c r="V5" s="32"/>
      <c r="W5" s="33">
        <f>V4*W3</f>
        <v>0</v>
      </c>
      <c r="X5" s="29">
        <f>IF(Rel_Parc_Exec_Obj_6º_sem!F13="4 - Superior",4,IF(Rel_Parc_Exec_Obj_6º_sem!F13="1 - Insuficiente",1,IF(Rel_Parc_Exec_Obj_6º_sem!F13="2 - Insatisfatório",2,IF(Rel_Parc_Exec_Obj_6º_sem!F13="3 - Suficiente",3,0))))</f>
        <v>0</v>
      </c>
      <c r="Y5" s="29"/>
      <c r="Z5" s="29"/>
      <c r="AA5" s="30">
        <f>Z4*AA3</f>
        <v>0</v>
      </c>
      <c r="AB5" s="34">
        <f>IF(Rel_Parc_Exec_Obj_7º_sem!F13="4 - Superior",4,IF(Rel_Parc_Exec_Obj_7º_sem!F13="1 - Insuficiente",1,IF(Rel_Parc_Exec_Obj_7º_sem!F13="2 - Insatisfatório",2,IF(Rel_Parc_Exec_Obj_7º_sem!F13="3 - Suficiente",3,0))))</f>
        <v>0</v>
      </c>
      <c r="AC5" s="34"/>
      <c r="AD5" s="34"/>
      <c r="AE5" s="35">
        <f>AD4*AE3</f>
        <v>0</v>
      </c>
      <c r="AF5" s="37">
        <f>IF(Rel_Parc_Exec_Obj_8º_sem!F13="4 - Superior",4,IF(Rel_Parc_Exec_Obj_8º_sem!F13="1 - Insuficiente",1,IF(Rel_Parc_Exec_Obj_8º_sem!F13="2 - Insatisfatório",2,IF(Rel_Parc_Exec_Obj_8º_sem!F13="3 - Suficiente",3,0))))</f>
        <v>0</v>
      </c>
      <c r="AG5" s="37"/>
      <c r="AH5" s="37"/>
      <c r="AI5" s="38">
        <f>AH4*AI3</f>
        <v>0</v>
      </c>
      <c r="AJ5" s="12">
        <f>IF(Rel_Parc_Exec_Obj_9º_sem!F13="4 - Superior",4,IF(Rel_Parc_Exec_Obj_9º_sem!F13="1 - Insuficiente",1,IF(Rel_Parc_Exec_Obj_9º_sem!F13="2 - Insatisfatório",2,IF(Rel_Parc_Exec_Obj_9º_sem!F13="3 - Suficiente",3,0))))</f>
        <v>0</v>
      </c>
      <c r="AK5" s="12"/>
      <c r="AL5" s="12"/>
      <c r="AM5" s="13">
        <f>AL4*AM3</f>
        <v>0</v>
      </c>
      <c r="AN5" s="15">
        <f>IF(Rel_Parc_Exec_Obj_10º_sem!F13="4 - Superior",4,IF(Rel_Parc_Exec_Obj_10º_sem!F13="1 - Insuficiente",1,IF(Rel_Parc_Exec_Obj_10º_sem!F13="2 - Insatisfatório",2,IF(Rel_Parc_Exec_Obj_10º_sem!F13="3 - Suficiente",3,0))))</f>
        <v>0</v>
      </c>
      <c r="AO5" s="15"/>
      <c r="AP5" s="15"/>
      <c r="AQ5" s="16">
        <f>AP4*AQ3</f>
        <v>0</v>
      </c>
    </row>
    <row r="6" spans="1:43" ht="15.75" customHeight="1" x14ac:dyDescent="0.25">
      <c r="A6" s="102" t="s">
        <v>77</v>
      </c>
      <c r="B6" s="148"/>
      <c r="C6" s="48"/>
      <c r="D6" s="18">
        <f>IF(Rel_Parc_Exec_Obj_1º_sem!F14="4 - Superior",4,IF(Rel_Parc_Exec_Obj_1º_sem!F14="1 - Insuficiente",1,IF(Rel_Parc_Exec_Obj_1º_sem!F14="2 - Insatisfatório",2,IF(Rel_Parc_Exec_Obj_1º_sem!F14="3 - Suficiente",3,0))))</f>
        <v>0</v>
      </c>
      <c r="E6" s="18"/>
      <c r="F6" s="18"/>
      <c r="G6" s="19">
        <f>F3*G4</f>
        <v>40</v>
      </c>
      <c r="H6" s="21">
        <f>IF(Rel_Parc_Exec_Obj_2º_sem!F14="4 - Superior",4,IF(Rel_Parc_Exec_Obj_2º_sem!F14="1 - Insuficiente",1,IF(Rel_Parc_Exec_Obj_2º_sem!F14="2 - Insatisfatório",2,IF(Rel_Parc_Exec_Obj_2º_sem!F14="3 - Suficiente",3,0))))</f>
        <v>0</v>
      </c>
      <c r="I6" s="21"/>
      <c r="J6" s="21"/>
      <c r="K6" s="22">
        <f>J3*K4</f>
        <v>40</v>
      </c>
      <c r="L6" s="24">
        <f>IF(Rel_Parc_Exec_Obj_3º_sem!F14="4 - Superior",4,IF(Rel_Parc_Exec_Obj_3º_sem!F14="1 - Insuficiente",1,IF(Rel_Parc_Exec_Obj_3º_sem!F14="2 - Insatisfatório",2,IF(Rel_Parc_Exec_Obj_3º_sem!F14="3 - Suficiente",3,0))))</f>
        <v>0</v>
      </c>
      <c r="M6" s="24"/>
      <c r="N6" s="24"/>
      <c r="O6" s="25">
        <f>N3*O4</f>
        <v>40</v>
      </c>
      <c r="P6" s="27">
        <f>IF(Rel_Parc_Exec_Obj_4º_sem!F14="4 - Superior",4,IF(Rel_Parc_Exec_Obj_4º_sem!F14="1 - Insuficiente",1,IF(Rel_Parc_Exec_Obj_4º_sem!F14="2 - Insatisfatório",2,IF(Rel_Parc_Exec_Obj_4º_sem!F14="3 - Suficiente",3,0))))</f>
        <v>0</v>
      </c>
      <c r="Q6" s="27"/>
      <c r="R6" s="27"/>
      <c r="S6" s="28">
        <f>R3*S4</f>
        <v>40</v>
      </c>
      <c r="T6" s="32">
        <f>IF(Rel_Parc_Exec_Obj_5º_sem!F14="4 - Superior",4,IF(Rel_Parc_Exec_Obj_5º_sem!F14="1 - Insuficiente",1,IF(Rel_Parc_Exec_Obj_5º_sem!F14="2 - Insatisfatório",2,IF(Rel_Parc_Exec_Obj_5º_sem!F14="3 - Suficiente",3,0))))</f>
        <v>0</v>
      </c>
      <c r="U6" s="32"/>
      <c r="V6" s="32"/>
      <c r="W6" s="33">
        <f>V3*W4</f>
        <v>40</v>
      </c>
      <c r="X6" s="29">
        <f>IF(Rel_Parc_Exec_Obj_6º_sem!F14="4 - Superior",4,IF(Rel_Parc_Exec_Obj_6º_sem!F14="1 - Insuficiente",1,IF(Rel_Parc_Exec_Obj_6º_sem!F14="2 - Insatisfatório",2,IF(Rel_Parc_Exec_Obj_6º_sem!F14="3 - Suficiente",3,0))))</f>
        <v>0</v>
      </c>
      <c r="Y6" s="29"/>
      <c r="Z6" s="29"/>
      <c r="AA6" s="30">
        <f>Z3*AA4</f>
        <v>40</v>
      </c>
      <c r="AB6" s="34">
        <f>IF(Rel_Parc_Exec_Obj_7º_sem!F14="4 - Superior",4,IF(Rel_Parc_Exec_Obj_7º_sem!F14="1 - Insuficiente",1,IF(Rel_Parc_Exec_Obj_7º_sem!F14="2 - Insatisfatório",2,IF(Rel_Parc_Exec_Obj_7º_sem!F14="3 - Suficiente",3,0))))</f>
        <v>0</v>
      </c>
      <c r="AC6" s="34"/>
      <c r="AD6" s="34"/>
      <c r="AE6" s="35">
        <f>AD3*AE4</f>
        <v>40</v>
      </c>
      <c r="AF6" s="37">
        <f>IF(Rel_Parc_Exec_Obj_8º_sem!F14="4 - Superior",4,IF(Rel_Parc_Exec_Obj_8º_sem!F14="1 - Insuficiente",1,IF(Rel_Parc_Exec_Obj_8º_sem!F14="2 - Insatisfatório",2,IF(Rel_Parc_Exec_Obj_8º_sem!F14="3 - Suficiente",3,0))))</f>
        <v>0</v>
      </c>
      <c r="AG6" s="37"/>
      <c r="AH6" s="37"/>
      <c r="AI6" s="38">
        <f>AH3*AI4</f>
        <v>40</v>
      </c>
      <c r="AJ6" s="12">
        <f>IF(Rel_Parc_Exec_Obj_9º_sem!F14="4 - Superior",4,IF(Rel_Parc_Exec_Obj_9º_sem!F14="1 - Insuficiente",1,IF(Rel_Parc_Exec_Obj_9º_sem!F14="2 - Insatisfatório",2,IF(Rel_Parc_Exec_Obj_9º_sem!F14="3 - Suficiente",3,0))))</f>
        <v>0</v>
      </c>
      <c r="AK6" s="12"/>
      <c r="AL6" s="12"/>
      <c r="AM6" s="13">
        <f>AL3*AM4</f>
        <v>40</v>
      </c>
      <c r="AN6" s="15">
        <f>IF(Rel_Parc_Exec_Obj_10º_sem!F14="4 - Superior",4,IF(Rel_Parc_Exec_Obj_10º_sem!F14="1 - Insuficiente",1,IF(Rel_Parc_Exec_Obj_10º_sem!F14="2 - Insatisfatório",2,IF(Rel_Parc_Exec_Obj_10º_sem!F14="3 - Suficiente",3,0))))</f>
        <v>0</v>
      </c>
      <c r="AO6" s="15"/>
      <c r="AP6" s="15"/>
      <c r="AQ6" s="16">
        <f>AP3*AQ4</f>
        <v>40</v>
      </c>
    </row>
    <row r="7" spans="1:43" ht="15.75" customHeight="1" x14ac:dyDescent="0.25">
      <c r="A7" s="96" t="s">
        <v>78</v>
      </c>
      <c r="B7" s="97"/>
      <c r="C7" s="46"/>
      <c r="D7" s="18">
        <f>IF(Rel_Parc_Exec_Obj_1º_sem!F15="4 - Superior",4,IF(Rel_Parc_Exec_Obj_1º_sem!F15="1 - Insuficiente",1,IF(Rel_Parc_Exec_Obj_1º_sem!F15="2 - Insatisfatório",2,IF(Rel_Parc_Exec_Obj_1º_sem!F15="3 - Suficiente",3,0))))</f>
        <v>0</v>
      </c>
      <c r="E7" s="18"/>
      <c r="F7" s="18"/>
      <c r="G7" s="20">
        <f>(G5/G6)</f>
        <v>0</v>
      </c>
      <c r="H7" s="21">
        <f>IF(Rel_Parc_Exec_Obj_2º_sem!F15="4 - Superior",4,IF(Rel_Parc_Exec_Obj_2º_sem!F15="1 - Insuficiente",1,IF(Rel_Parc_Exec_Obj_2º_sem!F15="2 - Insatisfatório",2,IF(Rel_Parc_Exec_Obj_2º_sem!F15="3 - Suficiente",3,0))))</f>
        <v>0</v>
      </c>
      <c r="I7" s="21"/>
      <c r="J7" s="21"/>
      <c r="K7" s="23">
        <f>(K5/K6)</f>
        <v>0</v>
      </c>
      <c r="L7" s="24">
        <f>IF(Rel_Parc_Exec_Obj_3º_sem!F15="4 - Superior",4,IF(Rel_Parc_Exec_Obj_3º_sem!F15="1 - Insuficiente",1,IF(Rel_Parc_Exec_Obj_3º_sem!F15="2 - Insatisfatório",2,IF(Rel_Parc_Exec_Obj_3º_sem!F15="3 - Suficiente",3,0))))</f>
        <v>0</v>
      </c>
      <c r="M7" s="24"/>
      <c r="N7" s="24"/>
      <c r="O7" s="26">
        <f>(O5/O6)</f>
        <v>0</v>
      </c>
      <c r="P7" s="27">
        <f>IF(Rel_Parc_Exec_Obj_4º_sem!F15="4 - Superior",4,IF(Rel_Parc_Exec_Obj_4º_sem!F15="1 - Insuficiente",1,IF(Rel_Parc_Exec_Obj_4º_sem!F15="2 - Insatisfatório",2,IF(Rel_Parc_Exec_Obj_4º_sem!F15="3 - Suficiente",3,0))))</f>
        <v>0</v>
      </c>
      <c r="Q7" s="27"/>
      <c r="R7" s="27"/>
      <c r="S7" s="28">
        <f>(S5/S6)</f>
        <v>0</v>
      </c>
      <c r="T7" s="32">
        <f>IF(Rel_Parc_Exec_Obj_5º_sem!F15="4 - Superior",4,IF(Rel_Parc_Exec_Obj_5º_sem!F15="1 - Insuficiente",1,IF(Rel_Parc_Exec_Obj_5º_sem!F15="2 - Insatisfatório",2,IF(Rel_Parc_Exec_Obj_5º_sem!F15="3 - Suficiente",3,0))))</f>
        <v>0</v>
      </c>
      <c r="U7" s="32"/>
      <c r="V7" s="32"/>
      <c r="W7" s="33">
        <f>(W5/W6)</f>
        <v>0</v>
      </c>
      <c r="X7" s="29">
        <f>IF(Rel_Parc_Exec_Obj_6º_sem!F15="4 - Superior",4,IF(Rel_Parc_Exec_Obj_6º_sem!F15="1 - Insuficiente",1,IF(Rel_Parc_Exec_Obj_6º_sem!F15="2 - Insatisfatório",2,IF(Rel_Parc_Exec_Obj_6º_sem!F15="3 - Suficiente",3,0))))</f>
        <v>0</v>
      </c>
      <c r="Y7" s="29"/>
      <c r="Z7" s="29"/>
      <c r="AA7" s="31">
        <f>(AA5/AA6)</f>
        <v>0</v>
      </c>
      <c r="AB7" s="34">
        <f>IF(Rel_Parc_Exec_Obj_7º_sem!F15="4 - Superior",4,IF(Rel_Parc_Exec_Obj_7º_sem!F15="1 - Insuficiente",1,IF(Rel_Parc_Exec_Obj_7º_sem!F15="2 - Insatisfatório",2,IF(Rel_Parc_Exec_Obj_7º_sem!F15="3 - Suficiente",3,0))))</f>
        <v>0</v>
      </c>
      <c r="AC7" s="34"/>
      <c r="AD7" s="34"/>
      <c r="AE7" s="36">
        <f>(AE5/AE6)</f>
        <v>0</v>
      </c>
      <c r="AF7" s="37">
        <f>IF(Rel_Parc_Exec_Obj_8º_sem!F15="4 - Superior",4,IF(Rel_Parc_Exec_Obj_8º_sem!F15="1 - Insuficiente",1,IF(Rel_Parc_Exec_Obj_8º_sem!F15="2 - Insatisfatório",2,IF(Rel_Parc_Exec_Obj_8º_sem!F15="3 - Suficiente",3,0))))</f>
        <v>0</v>
      </c>
      <c r="AG7" s="37"/>
      <c r="AH7" s="37"/>
      <c r="AI7" s="39">
        <f>(AI5/AI6)</f>
        <v>0</v>
      </c>
      <c r="AJ7" s="12">
        <f>IF(Rel_Parc_Exec_Obj_9º_sem!F15="4 - Superior",4,IF(Rel_Parc_Exec_Obj_9º_sem!F15="1 - Insuficiente",1,IF(Rel_Parc_Exec_Obj_9º_sem!F15="2 - Insatisfatório",2,IF(Rel_Parc_Exec_Obj_9º_sem!F15="3 - Suficiente",3,0))))</f>
        <v>0</v>
      </c>
      <c r="AK7" s="12"/>
      <c r="AL7" s="12"/>
      <c r="AM7" s="14">
        <f>(AM5/AM6)</f>
        <v>0</v>
      </c>
      <c r="AN7" s="15">
        <f>IF(Rel_Parc_Exec_Obj_10º_sem!F15="4 - Superior",4,IF(Rel_Parc_Exec_Obj_10º_sem!F15="1 - Insuficiente",1,IF(Rel_Parc_Exec_Obj_10º_sem!F15="2 - Insatisfatório",2,IF(Rel_Parc_Exec_Obj_10º_sem!F15="3 - Suficiente",3,0))))</f>
        <v>0</v>
      </c>
      <c r="AO7" s="15"/>
      <c r="AP7" s="15"/>
      <c r="AQ7" s="17">
        <f>(AQ5/AQ6)</f>
        <v>0</v>
      </c>
    </row>
    <row r="8" spans="1:43" ht="15.75" customHeight="1" x14ac:dyDescent="0.25">
      <c r="A8" s="102" t="s">
        <v>10</v>
      </c>
      <c r="B8" s="97"/>
      <c r="C8" s="46"/>
      <c r="D8" s="18">
        <f>IF(Rel_Parc_Exec_Obj_1º_sem!F16="4 - Superior",4,IF(Rel_Parc_Exec_Obj_1º_sem!F16="1 - Insuficiente",1,IF(Rel_Parc_Exec_Obj_1º_sem!F16="2 - Insatisfatório",2,IF(Rel_Parc_Exec_Obj_1º_sem!F16="3 - Suficiente",3,0))))</f>
        <v>0</v>
      </c>
      <c r="E8" s="18"/>
      <c r="F8" s="18"/>
      <c r="G8" s="45">
        <f>G7</f>
        <v>0</v>
      </c>
      <c r="H8" s="21">
        <f>IF(Rel_Parc_Exec_Obj_2º_sem!F16="4 - Superior",4,IF(Rel_Parc_Exec_Obj_2º_sem!F16="1 - Insuficiente",1,IF(Rel_Parc_Exec_Obj_2º_sem!F16="2 - Insatisfatório",2,IF(Rel_Parc_Exec_Obj_2º_sem!F16="3 - Suficiente",3,0))))</f>
        <v>0</v>
      </c>
      <c r="I8" s="21"/>
      <c r="J8" s="21"/>
      <c r="K8" s="21">
        <f>K7</f>
        <v>0</v>
      </c>
      <c r="L8" s="24">
        <f>IF(Rel_Parc_Exec_Obj_3º_sem!F16="4 - Superior",4,IF(Rel_Parc_Exec_Obj_3º_sem!F16="1 - Insuficiente",1,IF(Rel_Parc_Exec_Obj_3º_sem!F16="2 - Insatisfatório",2,IF(Rel_Parc_Exec_Obj_3º_sem!F16="3 - Suficiente",3,0))))</f>
        <v>0</v>
      </c>
      <c r="M8" s="24"/>
      <c r="N8" s="24"/>
      <c r="O8" s="24">
        <f>O7</f>
        <v>0</v>
      </c>
      <c r="P8" s="27">
        <f>IF(Rel_Parc_Exec_Obj_4º_sem!F16="4 - Superior",4,IF(Rel_Parc_Exec_Obj_4º_sem!F16="1 - Insuficiente",1,IF(Rel_Parc_Exec_Obj_4º_sem!F16="2 - Insatisfatório",2,IF(Rel_Parc_Exec_Obj_4º_sem!F16="3 - Suficiente",3,0))))</f>
        <v>0</v>
      </c>
      <c r="Q8" s="27"/>
      <c r="R8" s="27"/>
      <c r="S8" s="28">
        <f>S7</f>
        <v>0</v>
      </c>
      <c r="T8" s="32">
        <f>IF(Rel_Parc_Exec_Obj_5º_sem!F16="4 - Superior",4,IF(Rel_Parc_Exec_Obj_5º_sem!F16="1 - Insuficiente",1,IF(Rel_Parc_Exec_Obj_5º_sem!F16="2 - Insatisfatório",2,IF(Rel_Parc_Exec_Obj_5º_sem!F16="3 - Suficiente",3,0))))</f>
        <v>0</v>
      </c>
      <c r="U8" s="32"/>
      <c r="V8" s="32"/>
      <c r="W8" s="33">
        <f>W7</f>
        <v>0</v>
      </c>
      <c r="X8" s="29">
        <f>IF(Rel_Parc_Exec_Obj_6º_sem!F16="4 - Superior",4,IF(Rel_Parc_Exec_Obj_6º_sem!F16="1 - Insuficiente",1,IF(Rel_Parc_Exec_Obj_6º_sem!F16="2 - Insatisfatório",2,IF(Rel_Parc_Exec_Obj_6º_sem!F16="3 - Suficiente",3,0))))</f>
        <v>0</v>
      </c>
      <c r="Y8" s="29"/>
      <c r="Z8" s="29"/>
      <c r="AA8" s="31">
        <f>AA7</f>
        <v>0</v>
      </c>
      <c r="AB8" s="34">
        <f>IF(Rel_Parc_Exec_Obj_7º_sem!F16="4 - Superior",4,IF(Rel_Parc_Exec_Obj_7º_sem!F16="1 - Insuficiente",1,IF(Rel_Parc_Exec_Obj_7º_sem!F16="2 - Insatisfatório",2,IF(Rel_Parc_Exec_Obj_7º_sem!F16="3 - Suficiente",3,0))))</f>
        <v>0</v>
      </c>
      <c r="AC8" s="34"/>
      <c r="AD8" s="34"/>
      <c r="AE8" s="36">
        <f>AE7</f>
        <v>0</v>
      </c>
      <c r="AF8" s="37">
        <f>IF(Rel_Parc_Exec_Obj_8º_sem!F16="4 - Superior",4,IF(Rel_Parc_Exec_Obj_8º_sem!F16="1 - Insuficiente",1,IF(Rel_Parc_Exec_Obj_8º_sem!F16="2 - Insatisfatório",2,IF(Rel_Parc_Exec_Obj_8º_sem!F16="3 - Suficiente",3,0))))</f>
        <v>0</v>
      </c>
      <c r="AG8" s="37"/>
      <c r="AH8" s="37"/>
      <c r="AI8" s="39">
        <f>AI7</f>
        <v>0</v>
      </c>
      <c r="AJ8" s="12">
        <f>IF(Rel_Parc_Exec_Obj_9º_sem!F16="4 - Superior",4,IF(Rel_Parc_Exec_Obj_9º_sem!F16="1 - Insuficiente",1,IF(Rel_Parc_Exec_Obj_9º_sem!F16="2 - Insatisfatório",2,IF(Rel_Parc_Exec_Obj_9º_sem!F16="3 - Suficiente",3,0))))</f>
        <v>0</v>
      </c>
      <c r="AK8" s="12"/>
      <c r="AL8" s="12"/>
      <c r="AM8" s="14">
        <f>AM7</f>
        <v>0</v>
      </c>
      <c r="AN8" s="15">
        <f>IF(Rel_Parc_Exec_Obj_10º_sem!F16="4 - Superior",4,IF(Rel_Parc_Exec_Obj_10º_sem!F16="1 - Insuficiente",1,IF(Rel_Parc_Exec_Obj_10º_sem!F16="2 - Insatisfatório",2,IF(Rel_Parc_Exec_Obj_10º_sem!F16="3 - Suficiente",3,0))))</f>
        <v>0</v>
      </c>
      <c r="AO8" s="15"/>
      <c r="AP8" s="15"/>
      <c r="AQ8" s="17">
        <f>AQ7</f>
        <v>0</v>
      </c>
    </row>
    <row r="9" spans="1:43" ht="15.75" customHeight="1" x14ac:dyDescent="0.25">
      <c r="A9" s="96" t="s">
        <v>79</v>
      </c>
      <c r="B9" s="108"/>
      <c r="C9" s="49"/>
      <c r="D9" s="18">
        <f>IF(Rel_Parc_Exec_Obj_1º_sem!F17="4 - Superior",4,IF(Rel_Parc_Exec_Obj_1º_sem!F17="1 - Insuficiente",1,IF(Rel_Parc_Exec_Obj_1º_sem!F17="2 - Insatisfatório",2,IF(Rel_Parc_Exec_Obj_1º_sem!F17="3 - Suficiente",3,0))))</f>
        <v>0</v>
      </c>
      <c r="E9" s="18"/>
      <c r="F9" s="18"/>
      <c r="G9" s="18">
        <f>IF(G8&gt;100,100,G7)</f>
        <v>0</v>
      </c>
      <c r="H9" s="21">
        <f>IF(Rel_Parc_Exec_Obj_2º_sem!F17="4 - Superior",4,IF(Rel_Parc_Exec_Obj_2º_sem!F17="1 - Insuficiente",1,IF(Rel_Parc_Exec_Obj_2º_sem!F17="2 - Insatisfatório",2,IF(Rel_Parc_Exec_Obj_2º_sem!F17="3 - Suficiente",3,0))))</f>
        <v>0</v>
      </c>
      <c r="I9" s="21"/>
      <c r="J9" s="21"/>
      <c r="K9" s="21">
        <f>IF(K8&gt;100,100,K7)</f>
        <v>0</v>
      </c>
      <c r="L9" s="24">
        <f>IF(Rel_Parc_Exec_Obj_3º_sem!F17="4 - Superior",4,IF(Rel_Parc_Exec_Obj_3º_sem!F17="1 - Insuficiente",1,IF(Rel_Parc_Exec_Obj_3º_sem!F17="2 - Insatisfatório",2,IF(Rel_Parc_Exec_Obj_3º_sem!F17="3 - Suficiente",3,0))))</f>
        <v>0</v>
      </c>
      <c r="M9" s="24"/>
      <c r="N9" s="24"/>
      <c r="O9" s="24">
        <f>IF(O8&gt;100,100,O7)</f>
        <v>0</v>
      </c>
      <c r="P9" s="27">
        <f>IF(Rel_Parc_Exec_Obj_4º_sem!F17="4 - Superior",4,IF(Rel_Parc_Exec_Obj_4º_sem!F17="1 - Insuficiente",1,IF(Rel_Parc_Exec_Obj_4º_sem!F17="2 - Insatisfatório",2,IF(Rel_Parc_Exec_Obj_4º_sem!F17="3 - Suficiente",3,0))))</f>
        <v>0</v>
      </c>
      <c r="Q9" s="27"/>
      <c r="R9" s="27"/>
      <c r="S9" s="28">
        <f>IF(S8&gt;100,100,S7)</f>
        <v>0</v>
      </c>
      <c r="T9" s="32">
        <f>IF(Rel_Parc_Exec_Obj_5º_sem!F17="4 - Superior",4,IF(Rel_Parc_Exec_Obj_5º_sem!F17="1 - Insuficiente",1,IF(Rel_Parc_Exec_Obj_5º_sem!F17="2 - Insatisfatório",2,IF(Rel_Parc_Exec_Obj_5º_sem!F17="3 - Suficiente",3,0))))</f>
        <v>0</v>
      </c>
      <c r="U9" s="32"/>
      <c r="V9" s="32"/>
      <c r="W9" s="33">
        <f>IF(W8&gt;100,100,W7)</f>
        <v>0</v>
      </c>
      <c r="X9" s="29">
        <f>IF(Rel_Parc_Exec_Obj_6º_sem!F17="4 - Superior",4,IF(Rel_Parc_Exec_Obj_6º_sem!F17="1 - Insuficiente",1,IF(Rel_Parc_Exec_Obj_6º_sem!F17="2 - Insatisfatório",2,IF(Rel_Parc_Exec_Obj_6º_sem!F17="3 - Suficiente",3,0))))</f>
        <v>0</v>
      </c>
      <c r="Y9" s="29"/>
      <c r="Z9" s="29"/>
      <c r="AA9" s="31">
        <f>IF(AA8&gt;100,100,AA7)</f>
        <v>0</v>
      </c>
      <c r="AB9" s="34">
        <f>IF(Rel_Parc_Exec_Obj_7º_sem!F17="4 - Superior",4,IF(Rel_Parc_Exec_Obj_7º_sem!F17="1 - Insuficiente",1,IF(Rel_Parc_Exec_Obj_7º_sem!F17="2 - Insatisfatório",2,IF(Rel_Parc_Exec_Obj_7º_sem!F17="3 - Suficiente",3,0))))</f>
        <v>0</v>
      </c>
      <c r="AC9" s="34"/>
      <c r="AD9" s="34"/>
      <c r="AE9" s="36">
        <f>IF(AE8&gt;100,100,AE7)</f>
        <v>0</v>
      </c>
      <c r="AF9" s="37">
        <f>IF(Rel_Parc_Exec_Obj_8º_sem!F17="4 - Superior",4,IF(Rel_Parc_Exec_Obj_8º_sem!F17="1 - Insuficiente",1,IF(Rel_Parc_Exec_Obj_8º_sem!F17="2 - Insatisfatório",2,IF(Rel_Parc_Exec_Obj_8º_sem!F17="3 - Suficiente",3,0))))</f>
        <v>0</v>
      </c>
      <c r="AG9" s="37"/>
      <c r="AH9" s="37"/>
      <c r="AI9" s="39">
        <f>IF(AI8&gt;100,100,AI7)</f>
        <v>0</v>
      </c>
      <c r="AJ9" s="12">
        <f>IF(Rel_Parc_Exec_Obj_9º_sem!F17="4 - Superior",4,IF(Rel_Parc_Exec_Obj_9º_sem!F17="1 - Insuficiente",1,IF(Rel_Parc_Exec_Obj_9º_sem!F17="2 - Insatisfatório",2,IF(Rel_Parc_Exec_Obj_9º_sem!F17="3 - Suficiente",3,0))))</f>
        <v>0</v>
      </c>
      <c r="AK9" s="12"/>
      <c r="AL9" s="12"/>
      <c r="AM9" s="14">
        <f>IF(AM8&gt;100,100,AM7)</f>
        <v>0</v>
      </c>
      <c r="AN9" s="15">
        <f>IF(Rel_Parc_Exec_Obj_10º_sem!F17="4 - Superior",4,IF(Rel_Parc_Exec_Obj_10º_sem!F17="1 - Insuficiente",1,IF(Rel_Parc_Exec_Obj_10º_sem!F17="2 - Insatisfatório",2,IF(Rel_Parc_Exec_Obj_10º_sem!F17="3 - Suficiente",3,0))))</f>
        <v>0</v>
      </c>
      <c r="AO9" s="15"/>
      <c r="AP9" s="15"/>
      <c r="AQ9" s="17">
        <f>IF(AQ8&gt;100,100,AQ7)</f>
        <v>0</v>
      </c>
    </row>
    <row r="10" spans="1:43" ht="15.75" customHeight="1" x14ac:dyDescent="0.25">
      <c r="A10" s="102" t="s">
        <v>80</v>
      </c>
      <c r="B10" s="103"/>
      <c r="C10" s="50"/>
      <c r="D10" s="18">
        <f>IF(Rel_Parc_Exec_Obj_1º_sem!F18="4 - Superior",4,IF(Rel_Parc_Exec_Obj_1º_sem!F18="1 - Insuficiente",1,IF(Rel_Parc_Exec_Obj_1º_sem!F18="2 - Insatisfatório",2,IF(Rel_Parc_Exec_Obj_1º_sem!F18="3 - Suficiente",3,0))))</f>
        <v>0</v>
      </c>
      <c r="E10" s="18"/>
      <c r="F10" s="18"/>
      <c r="G10" s="18"/>
      <c r="H10" s="21">
        <f>IF(Rel_Parc_Exec_Obj_2º_sem!F18="4 - Superior",4,IF(Rel_Parc_Exec_Obj_2º_sem!F18="1 - Insuficiente",1,IF(Rel_Parc_Exec_Obj_2º_sem!F18="2 - Insatisfatório",2,IF(Rel_Parc_Exec_Obj_2º_sem!F18="3 - Suficiente",3,0))))</f>
        <v>0</v>
      </c>
      <c r="I10" s="21"/>
      <c r="J10" s="21"/>
      <c r="K10" s="21"/>
      <c r="L10" s="24">
        <f>IF(Rel_Parc_Exec_Obj_3º_sem!F18="4 - Superior",4,IF(Rel_Parc_Exec_Obj_3º_sem!F18="1 - Insuficiente",1,IF(Rel_Parc_Exec_Obj_3º_sem!F18="2 - Insatisfatório",2,IF(Rel_Parc_Exec_Obj_3º_sem!F18="3 - Suficiente",3,0))))</f>
        <v>0</v>
      </c>
      <c r="M10" s="24"/>
      <c r="N10" s="24"/>
      <c r="O10" s="24"/>
      <c r="P10" s="27">
        <f>IF(Rel_Parc_Exec_Obj_4º_sem!F18="4 - Superior",4,IF(Rel_Parc_Exec_Obj_4º_sem!F18="1 - Insuficiente",1,IF(Rel_Parc_Exec_Obj_4º_sem!F18="2 - Insatisfatório",2,IF(Rel_Parc_Exec_Obj_4º_sem!F18="3 - Suficiente",3,0))))</f>
        <v>0</v>
      </c>
      <c r="Q10" s="27"/>
      <c r="R10" s="27"/>
      <c r="S10" s="27"/>
      <c r="T10" s="32">
        <f>IF(Rel_Parc_Exec_Obj_5º_sem!F18="4 - Superior",4,IF(Rel_Parc_Exec_Obj_5º_sem!F18="1 - Insuficiente",1,IF(Rel_Parc_Exec_Obj_5º_sem!F18="2 - Insatisfatório",2,IF(Rel_Parc_Exec_Obj_5º_sem!F18="3 - Suficiente",3,0))))</f>
        <v>0</v>
      </c>
      <c r="U10" s="32"/>
      <c r="V10" s="32"/>
      <c r="W10" s="32"/>
      <c r="X10" s="29">
        <f>IF(Rel_Parc_Exec_Obj_6º_sem!F18="4 - Superior",4,IF(Rel_Parc_Exec_Obj_6º_sem!F18="1 - Insuficiente",1,IF(Rel_Parc_Exec_Obj_6º_sem!F18="2 - Insatisfatório",2,IF(Rel_Parc_Exec_Obj_6º_sem!F18="3 - Suficiente",3,0))))</f>
        <v>0</v>
      </c>
      <c r="Y10" s="29"/>
      <c r="Z10" s="29"/>
      <c r="AA10" s="29"/>
      <c r="AB10" s="34">
        <f>IF(Rel_Parc_Exec_Obj_7º_sem!F18="4 - Superior",4,IF(Rel_Parc_Exec_Obj_7º_sem!F18="1 - Insuficiente",1,IF(Rel_Parc_Exec_Obj_7º_sem!F18="2 - Insatisfatório",2,IF(Rel_Parc_Exec_Obj_7º_sem!F18="3 - Suficiente",3,0))))</f>
        <v>0</v>
      </c>
      <c r="AC10" s="34"/>
      <c r="AD10" s="34"/>
      <c r="AE10" s="34"/>
      <c r="AF10" s="37">
        <f>IF(Rel_Parc_Exec_Obj_8º_sem!F18="4 - Superior",4,IF(Rel_Parc_Exec_Obj_8º_sem!F18="1 - Insuficiente",1,IF(Rel_Parc_Exec_Obj_8º_sem!F18="2 - Insatisfatório",2,IF(Rel_Parc_Exec_Obj_8º_sem!F18="3 - Suficiente",3,0))))</f>
        <v>0</v>
      </c>
      <c r="AG10" s="37"/>
      <c r="AH10" s="37"/>
      <c r="AI10" s="37"/>
      <c r="AJ10" s="12">
        <f>IF(Rel_Parc_Exec_Obj_9º_sem!F18="4 - Superior",4,IF(Rel_Parc_Exec_Obj_9º_sem!F18="1 - Insuficiente",1,IF(Rel_Parc_Exec_Obj_9º_sem!F18="2 - Insatisfatório",2,IF(Rel_Parc_Exec_Obj_9º_sem!F18="3 - Suficiente",3,0))))</f>
        <v>0</v>
      </c>
      <c r="AK10" s="12"/>
      <c r="AL10" s="12"/>
      <c r="AM10" s="12"/>
      <c r="AN10" s="15">
        <f>IF(Rel_Parc_Exec_Obj_10º_sem!F18="4 - Superior",4,IF(Rel_Parc_Exec_Obj_10º_sem!F18="1 - Insuficiente",1,IF(Rel_Parc_Exec_Obj_10º_sem!F18="2 - Insatisfatório",2,IF(Rel_Parc_Exec_Obj_10º_sem!F18="3 - Suficiente",3,0))))</f>
        <v>0</v>
      </c>
      <c r="AO10" s="15"/>
      <c r="AP10" s="15"/>
      <c r="AQ10" s="15"/>
    </row>
    <row r="11" spans="1:43" ht="15.75" customHeight="1" x14ac:dyDescent="0.25">
      <c r="A11" s="96" t="s">
        <v>81</v>
      </c>
      <c r="B11" s="97"/>
      <c r="C11" s="46"/>
      <c r="D11" s="18">
        <f>IF(Rel_Parc_Exec_Obj_1º_sem!F19="4 - Superior",4,IF(Rel_Parc_Exec_Obj_1º_sem!F19="1 - Insuficiente",1,IF(Rel_Parc_Exec_Obj_1º_sem!F19="2 - Insatisfatório",2,IF(Rel_Parc_Exec_Obj_1º_sem!F19="3 - Suficiente",3,0))))</f>
        <v>0</v>
      </c>
      <c r="E11" s="18"/>
      <c r="F11" s="18"/>
      <c r="G11" s="18" t="str">
        <f>IF(G7&lt;31,"Insuficiente",IF(G7&lt;61,"Insatisfatório",IF(G7&lt;91,"Suficiente","Superior")))</f>
        <v>Insuficiente</v>
      </c>
      <c r="H11" s="21">
        <f>IF(Rel_Parc_Exec_Obj_2º_sem!F19="4 - Superior",4,IF(Rel_Parc_Exec_Obj_2º_sem!F19="1 - Insuficiente",1,IF(Rel_Parc_Exec_Obj_2º_sem!F19="2 - Insatisfatório",2,IF(Rel_Parc_Exec_Obj_2º_sem!F19="3 - Suficiente",3,0))))</f>
        <v>0</v>
      </c>
      <c r="I11" s="21"/>
      <c r="J11" s="21"/>
      <c r="K11" s="21" t="str">
        <f>IF(K7&lt;31,"Insuficiente",IF(K7&lt;61,"Insatisfatório",IF(K7&lt;91,"Suficiente","Superior")))</f>
        <v>Insuficiente</v>
      </c>
      <c r="L11" s="24">
        <f>IF(Rel_Parc_Exec_Obj_3º_sem!F19="4 - Superior",4,IF(Rel_Parc_Exec_Obj_3º_sem!F19="1 - Insuficiente",1,IF(Rel_Parc_Exec_Obj_3º_sem!F19="2 - Insatisfatório",2,IF(Rel_Parc_Exec_Obj_3º_sem!F19="3 - Suficiente",3,0))))</f>
        <v>0</v>
      </c>
      <c r="M11" s="24"/>
      <c r="N11" s="24"/>
      <c r="O11" s="24" t="str">
        <f>IF(O7&lt;31,"Insuficiente",IF(O7&lt;61,"Insatisfatório",IF(O7&lt;91,"Suficiente","Superior")))</f>
        <v>Insuficiente</v>
      </c>
      <c r="P11" s="27">
        <f>IF(Rel_Parc_Exec_Obj_4º_sem!F19="4 - Superior",4,IF(Rel_Parc_Exec_Obj_4º_sem!F19="1 - Insuficiente",1,IF(Rel_Parc_Exec_Obj_4º_sem!F19="2 - Insatisfatório",2,IF(Rel_Parc_Exec_Obj_4º_sem!F19="3 - Suficiente",3,0))))</f>
        <v>0</v>
      </c>
      <c r="Q11" s="27"/>
      <c r="R11" s="27"/>
      <c r="S11" s="27" t="str">
        <f>IF(S7&lt;31,"Insuficiente",IF(S7&lt;61,"Insatisfatório",IF(S7&lt;91,"Suficiente","Superior")))</f>
        <v>Insuficiente</v>
      </c>
      <c r="T11" s="32">
        <f>IF(Rel_Parc_Exec_Obj_5º_sem!F19="4 - Superior",4,IF(Rel_Parc_Exec_Obj_5º_sem!F19="1 - Insuficiente",1,IF(Rel_Parc_Exec_Obj_5º_sem!F19="2 - Insatisfatório",2,IF(Rel_Parc_Exec_Obj_5º_sem!F19="3 - Suficiente",3,0))))</f>
        <v>0</v>
      </c>
      <c r="U11" s="32"/>
      <c r="V11" s="32"/>
      <c r="W11" s="32" t="str">
        <f>IF(W7&lt;31,"Insuficiente",IF(W7&lt;61,"Insatisfatório",IF(W7&lt;91,"Suficiente","Superior")))</f>
        <v>Insuficiente</v>
      </c>
      <c r="X11" s="29">
        <f>IF(Rel_Parc_Exec_Obj_6º_sem!F19="4 - Superior",4,IF(Rel_Parc_Exec_Obj_6º_sem!F19="1 - Insuficiente",1,IF(Rel_Parc_Exec_Obj_6º_sem!F19="2 - Insatisfatório",2,IF(Rel_Parc_Exec_Obj_6º_sem!F19="3 - Suficiente",3,0))))</f>
        <v>0</v>
      </c>
      <c r="Y11" s="29"/>
      <c r="Z11" s="29"/>
      <c r="AA11" s="29" t="str">
        <f>IF(AA7&lt;31,"Insuficiente",IF(AA7&lt;61,"Insatisfatório",IF(AA7&lt;91,"Suficiente","Superior")))</f>
        <v>Insuficiente</v>
      </c>
      <c r="AB11" s="34">
        <f>IF(Rel_Parc_Exec_Obj_7º_sem!F19="4 - Superior",4,IF(Rel_Parc_Exec_Obj_7º_sem!F19="1 - Insuficiente",1,IF(Rel_Parc_Exec_Obj_7º_sem!F19="2 - Insatisfatório",2,IF(Rel_Parc_Exec_Obj_7º_sem!F19="3 - Suficiente",3,0))))</f>
        <v>0</v>
      </c>
      <c r="AC11" s="34"/>
      <c r="AD11" s="34"/>
      <c r="AE11" s="34" t="str">
        <f>IF(AE7&lt;31,"Insuficiente",IF(AE7&lt;61,"Insatisfatório",IF(AE7&lt;91,"Suficiente","Superior")))</f>
        <v>Insuficiente</v>
      </c>
      <c r="AF11" s="37">
        <f>IF(Rel_Parc_Exec_Obj_8º_sem!F19="4 - Superior",4,IF(Rel_Parc_Exec_Obj_8º_sem!F19="1 - Insuficiente",1,IF(Rel_Parc_Exec_Obj_8º_sem!F19="2 - Insatisfatório",2,IF(Rel_Parc_Exec_Obj_8º_sem!F19="3 - Suficiente",3,0))))</f>
        <v>0</v>
      </c>
      <c r="AG11" s="37"/>
      <c r="AH11" s="37"/>
      <c r="AI11" s="37" t="str">
        <f>IF(AI7&lt;31,"Insuficiente",IF(AI7&lt;61,"Insatisfatório",IF(AI7&lt;91,"Suficiente","Superior")))</f>
        <v>Insuficiente</v>
      </c>
      <c r="AJ11" s="12">
        <f>IF(Rel_Parc_Exec_Obj_9º_sem!F19="4 - Superior",4,IF(Rel_Parc_Exec_Obj_9º_sem!F19="1 - Insuficiente",1,IF(Rel_Parc_Exec_Obj_9º_sem!F19="2 - Insatisfatório",2,IF(Rel_Parc_Exec_Obj_9º_sem!F19="3 - Suficiente",3,0))))</f>
        <v>0</v>
      </c>
      <c r="AK11" s="12"/>
      <c r="AL11" s="12"/>
      <c r="AM11" s="12" t="str">
        <f>IF(AM7&lt;31,"Insuficiente",IF(AM7&lt;61,"Insatisfatório",IF(AM7&lt;91,"Suficiente","Superior")))</f>
        <v>Insuficiente</v>
      </c>
      <c r="AN11" s="15">
        <f>IF(Rel_Parc_Exec_Obj_10º_sem!F19="4 - Superior",4,IF(Rel_Parc_Exec_Obj_10º_sem!F19="1 - Insuficiente",1,IF(Rel_Parc_Exec_Obj_10º_sem!F19="2 - Insatisfatório",2,IF(Rel_Parc_Exec_Obj_10º_sem!F19="3 - Suficiente",3,0))))</f>
        <v>0</v>
      </c>
      <c r="AO11" s="15"/>
      <c r="AP11" s="15"/>
      <c r="AQ11" s="15" t="str">
        <f>IF(AQ7&lt;31,"Insuficiente",IF(AQ7&lt;61,"Insatisfatório",IF(AQ7&lt;91,"Suficiente","Superior")))</f>
        <v>Insuficiente</v>
      </c>
    </row>
    <row r="12" spans="1:43" ht="15.75" customHeight="1" x14ac:dyDescent="0.25">
      <c r="A12" s="102" t="s">
        <v>82</v>
      </c>
      <c r="B12" s="103"/>
      <c r="C12" s="50"/>
      <c r="D12" s="18">
        <f>IF(Rel_Parc_Exec_Obj_1º_sem!F20="4 - Superior",4,IF(Rel_Parc_Exec_Obj_1º_sem!F20="1 - Insuficiente",1,IF(Rel_Parc_Exec_Obj_1º_sem!F20="2 - Insatisfatório",2,IF(Rel_Parc_Exec_Obj_1º_sem!F20="3 - Suficiente",3,0))))</f>
        <v>0</v>
      </c>
      <c r="E12" s="18"/>
      <c r="F12" s="18"/>
      <c r="G12" s="18"/>
      <c r="H12" s="21">
        <f>IF(Rel_Parc_Exec_Obj_2º_sem!F20="4 - Superior",4,IF(Rel_Parc_Exec_Obj_2º_sem!F20="1 - Insuficiente",1,IF(Rel_Parc_Exec_Obj_2º_sem!F20="2 - Insatisfatório",2,IF(Rel_Parc_Exec_Obj_2º_sem!F20="3 - Suficiente",3,0))))</f>
        <v>0</v>
      </c>
      <c r="I12" s="21"/>
      <c r="J12" s="21"/>
      <c r="K12" s="21"/>
      <c r="L12" s="24">
        <f>IF(Rel_Parc_Exec_Obj_3º_sem!F20="4 - Superior",4,IF(Rel_Parc_Exec_Obj_3º_sem!F20="1 - Insuficiente",1,IF(Rel_Parc_Exec_Obj_3º_sem!F20="2 - Insatisfatório",2,IF(Rel_Parc_Exec_Obj_3º_sem!F20="3 - Suficiente",3,0))))</f>
        <v>0</v>
      </c>
      <c r="M12" s="24"/>
      <c r="N12" s="24"/>
      <c r="O12" s="24"/>
      <c r="P12" s="27">
        <f>IF(Rel_Parc_Exec_Obj_4º_sem!F20="4 - Superior",4,IF(Rel_Parc_Exec_Obj_4º_sem!F20="1 - Insuficiente",1,IF(Rel_Parc_Exec_Obj_4º_sem!F20="2 - Insatisfatório",2,IF(Rel_Parc_Exec_Obj_4º_sem!F20="3 - Suficiente",3,0))))</f>
        <v>0</v>
      </c>
      <c r="Q12" s="27"/>
      <c r="R12" s="27"/>
      <c r="S12" s="27"/>
      <c r="T12" s="32">
        <f>IF(Rel_Parc_Exec_Obj_5º_sem!F20="4 - Superior",4,IF(Rel_Parc_Exec_Obj_5º_sem!F20="1 - Insuficiente",1,IF(Rel_Parc_Exec_Obj_5º_sem!F20="2 - Insatisfatório",2,IF(Rel_Parc_Exec_Obj_5º_sem!F20="3 - Suficiente",3,0))))</f>
        <v>0</v>
      </c>
      <c r="U12" s="32"/>
      <c r="V12" s="32"/>
      <c r="W12" s="32"/>
      <c r="X12" s="29">
        <f>IF(Rel_Parc_Exec_Obj_6º_sem!F20="4 - Superior",4,IF(Rel_Parc_Exec_Obj_6º_sem!F20="1 - Insuficiente",1,IF(Rel_Parc_Exec_Obj_6º_sem!F20="2 - Insatisfatório",2,IF(Rel_Parc_Exec_Obj_6º_sem!F20="3 - Suficiente",3,0))))</f>
        <v>0</v>
      </c>
      <c r="Y12" s="29"/>
      <c r="Z12" s="29"/>
      <c r="AA12" s="29"/>
      <c r="AB12" s="34">
        <f>IF(Rel_Parc_Exec_Obj_7º_sem!F20="4 - Superior",4,IF(Rel_Parc_Exec_Obj_7º_sem!F20="1 - Insuficiente",1,IF(Rel_Parc_Exec_Obj_7º_sem!F20="2 - Insatisfatório",2,IF(Rel_Parc_Exec_Obj_7º_sem!F20="3 - Suficiente",3,0))))</f>
        <v>0</v>
      </c>
      <c r="AC12" s="34"/>
      <c r="AD12" s="34"/>
      <c r="AE12" s="34"/>
      <c r="AF12" s="37">
        <f>IF(Rel_Parc_Exec_Obj_8º_sem!F20="4 - Superior",4,IF(Rel_Parc_Exec_Obj_8º_sem!F20="1 - Insuficiente",1,IF(Rel_Parc_Exec_Obj_8º_sem!F20="2 - Insatisfatório",2,IF(Rel_Parc_Exec_Obj_8º_sem!F20="3 - Suficiente",3,0))))</f>
        <v>0</v>
      </c>
      <c r="AG12" s="37"/>
      <c r="AH12" s="37"/>
      <c r="AI12" s="37"/>
      <c r="AJ12" s="12">
        <f>IF(Rel_Parc_Exec_Obj_9º_sem!F20="4 - Superior",4,IF(Rel_Parc_Exec_Obj_9º_sem!F20="1 - Insuficiente",1,IF(Rel_Parc_Exec_Obj_9º_sem!F20="2 - Insatisfatório",2,IF(Rel_Parc_Exec_Obj_9º_sem!F20="3 - Suficiente",3,0))))</f>
        <v>0</v>
      </c>
      <c r="AK12" s="12"/>
      <c r="AL12" s="12"/>
      <c r="AM12" s="12"/>
      <c r="AN12" s="15">
        <f>IF(Rel_Parc_Exec_Obj_10º_sem!F20="4 - Superior",4,IF(Rel_Parc_Exec_Obj_10º_sem!F20="1 - Insuficiente",1,IF(Rel_Parc_Exec_Obj_10º_sem!F20="2 - Insatisfatório",2,IF(Rel_Parc_Exec_Obj_10º_sem!F20="3 - Suficiente",3,0))))</f>
        <v>0</v>
      </c>
      <c r="AO12" s="15"/>
      <c r="AP12" s="15"/>
      <c r="AQ12" s="15"/>
    </row>
    <row r="13" spans="1:43" x14ac:dyDescent="0.25">
      <c r="D13" s="18">
        <f>SUM(D3:D12)</f>
        <v>0</v>
      </c>
      <c r="E13" s="18"/>
      <c r="F13" s="18"/>
      <c r="G13" s="18"/>
      <c r="H13" s="21">
        <f>SUM(H3:H12)</f>
        <v>0</v>
      </c>
      <c r="I13" s="21"/>
      <c r="J13" s="21"/>
      <c r="K13" s="21"/>
      <c r="L13" s="24">
        <f>SUM(L3:L12)</f>
        <v>0</v>
      </c>
      <c r="M13" s="24"/>
      <c r="N13" s="24"/>
      <c r="O13" s="24"/>
      <c r="P13" s="27">
        <f>SUM(P3:P12)</f>
        <v>0</v>
      </c>
      <c r="Q13" s="27"/>
      <c r="R13" s="27"/>
      <c r="S13" s="27"/>
      <c r="T13" s="32">
        <f>SUM(T3:T12)</f>
        <v>0</v>
      </c>
      <c r="U13" s="32"/>
      <c r="V13" s="32"/>
      <c r="W13" s="32"/>
      <c r="X13" s="29">
        <f>SUM(X3:X12)</f>
        <v>0</v>
      </c>
      <c r="Y13" s="29"/>
      <c r="Z13" s="29"/>
      <c r="AA13" s="29"/>
      <c r="AB13" s="34">
        <f>SUM(AB3:AB12)</f>
        <v>0</v>
      </c>
      <c r="AC13" s="34"/>
      <c r="AD13" s="34"/>
      <c r="AE13" s="34"/>
      <c r="AF13" s="37">
        <f>SUM(AF3:AF12)</f>
        <v>0</v>
      </c>
      <c r="AG13" s="37"/>
      <c r="AH13" s="37"/>
      <c r="AI13" s="37"/>
      <c r="AJ13" s="12">
        <f>SUM(AJ3:AJ12)</f>
        <v>0</v>
      </c>
      <c r="AK13" s="12"/>
      <c r="AL13" s="12"/>
      <c r="AM13" s="12"/>
      <c r="AN13" s="15">
        <f>SUM(AN3:AN12)</f>
        <v>0</v>
      </c>
      <c r="AO13" s="15"/>
      <c r="AP13" s="15"/>
      <c r="AQ13" s="15"/>
    </row>
    <row r="16" spans="1:43" x14ac:dyDescent="0.25">
      <c r="G16" s="41" t="s">
        <v>248</v>
      </c>
      <c r="K16" s="41" t="s">
        <v>101</v>
      </c>
      <c r="M16" s="41" t="s">
        <v>209</v>
      </c>
      <c r="N16" s="41" t="s">
        <v>236</v>
      </c>
      <c r="O16" s="41" t="s">
        <v>237</v>
      </c>
      <c r="S16" s="41" t="s">
        <v>87</v>
      </c>
    </row>
    <row r="17" spans="7:23" ht="15.75" customHeight="1" x14ac:dyDescent="0.25">
      <c r="G17" t="s">
        <v>249</v>
      </c>
      <c r="K17" s="40" t="s">
        <v>102</v>
      </c>
      <c r="M17" s="42" t="s">
        <v>92</v>
      </c>
      <c r="N17" t="s">
        <v>235</v>
      </c>
      <c r="O17">
        <v>40</v>
      </c>
      <c r="S17" t="s">
        <v>64</v>
      </c>
      <c r="T17">
        <f>D13</f>
        <v>0</v>
      </c>
      <c r="U17">
        <f>IF(Rel_Final_Exec_Obj!D5="Autonomia em Foco",360,IF(Rel_Final_Exec_Obj!D5="Bagageiro",200,IF(Rel_Final_Exec_Obj!D5="Família Acolhedora",320,IF(Rel_Final_Exec_Obj!D5="Família em foco",360,IF(Rel_Final_Exec_Obj!D5="NPJ - Núcleo de Proteção Jurídico Social e Apoio Psicológico",320,IF(Rel_Final_Exec_Obj!D5="República",360,IF(Rel_Final_Exec_Obj!D5="SEAS - Serviço de Abordagem Social à População de Rua",280,IF(Rel_Final_Exec_Obj!D5="Serviço de Alimentação Domiciliar para a Pessoa Idosa",360,IF(Rel_Final_Exec_Obj!D5="Serviço de Inclusão Social e Produtiva",360,IF(Rel_Final_Exec_Obj!D5="Serviço Proteção Social Básica no Domicílio para Pessoas com Deficiência e Idosas",320,400))))))))))</f>
        <v>400</v>
      </c>
      <c r="W17">
        <v>100</v>
      </c>
    </row>
    <row r="18" spans="7:23" ht="15.75" customHeight="1" x14ac:dyDescent="0.25">
      <c r="G18" t="s">
        <v>112</v>
      </c>
      <c r="K18" s="40" t="s">
        <v>103</v>
      </c>
      <c r="M18" s="42" t="s">
        <v>91</v>
      </c>
      <c r="N18" t="s">
        <v>235</v>
      </c>
      <c r="O18">
        <v>36</v>
      </c>
      <c r="S18" t="s">
        <v>65</v>
      </c>
      <c r="T18">
        <f>H13</f>
        <v>0</v>
      </c>
      <c r="U18">
        <f>T27</f>
        <v>0</v>
      </c>
      <c r="W18">
        <v>1</v>
      </c>
    </row>
    <row r="19" spans="7:23" ht="15.75" customHeight="1" x14ac:dyDescent="0.25">
      <c r="G19" t="s">
        <v>117</v>
      </c>
      <c r="K19" s="40" t="s">
        <v>197</v>
      </c>
      <c r="M19" s="42" t="s">
        <v>88</v>
      </c>
      <c r="N19" t="s">
        <v>235</v>
      </c>
      <c r="O19">
        <v>20</v>
      </c>
      <c r="S19" t="s">
        <v>66</v>
      </c>
      <c r="T19">
        <f>L13</f>
        <v>0</v>
      </c>
      <c r="W19">
        <f>U18*W17</f>
        <v>0</v>
      </c>
    </row>
    <row r="20" spans="7:23" ht="15.75" customHeight="1" x14ac:dyDescent="0.25">
      <c r="G20" t="s">
        <v>251</v>
      </c>
      <c r="K20" s="40" t="s">
        <v>104</v>
      </c>
      <c r="M20" s="42" t="s">
        <v>221</v>
      </c>
      <c r="N20" t="s">
        <v>235</v>
      </c>
      <c r="O20">
        <v>40</v>
      </c>
      <c r="S20" t="s">
        <v>67</v>
      </c>
      <c r="T20">
        <f>P13</f>
        <v>0</v>
      </c>
      <c r="W20">
        <f>U17*W18</f>
        <v>400</v>
      </c>
    </row>
    <row r="21" spans="7:23" ht="15.75" customHeight="1" x14ac:dyDescent="0.25">
      <c r="G21" t="s">
        <v>121</v>
      </c>
      <c r="K21" s="40" t="s">
        <v>105</v>
      </c>
      <c r="M21" s="42" t="s">
        <v>222</v>
      </c>
      <c r="N21" t="s">
        <v>235</v>
      </c>
      <c r="O21">
        <v>40</v>
      </c>
      <c r="S21" t="s">
        <v>68</v>
      </c>
      <c r="T21">
        <f>T13</f>
        <v>0</v>
      </c>
      <c r="W21">
        <f>W19/W20</f>
        <v>0</v>
      </c>
    </row>
    <row r="22" spans="7:23" ht="15.75" customHeight="1" x14ac:dyDescent="0.25">
      <c r="G22" t="s">
        <v>122</v>
      </c>
      <c r="K22" s="40" t="s">
        <v>106</v>
      </c>
      <c r="M22" s="42" t="s">
        <v>214</v>
      </c>
      <c r="N22" t="s">
        <v>235</v>
      </c>
      <c r="O22">
        <v>40</v>
      </c>
      <c r="S22" t="s">
        <v>69</v>
      </c>
      <c r="T22">
        <f>X13</f>
        <v>0</v>
      </c>
      <c r="W22">
        <f>W21</f>
        <v>0</v>
      </c>
    </row>
    <row r="23" spans="7:23" ht="15.75" customHeight="1" x14ac:dyDescent="0.25">
      <c r="G23" t="s">
        <v>125</v>
      </c>
      <c r="K23" s="40" t="s">
        <v>107</v>
      </c>
      <c r="M23" s="42" t="s">
        <v>215</v>
      </c>
      <c r="N23" t="s">
        <v>235</v>
      </c>
      <c r="O23">
        <v>40</v>
      </c>
      <c r="S23" t="s">
        <v>70</v>
      </c>
      <c r="T23">
        <f>AB13</f>
        <v>0</v>
      </c>
      <c r="W23">
        <f>IF(W22&gt;100,100,W21)</f>
        <v>0</v>
      </c>
    </row>
    <row r="24" spans="7:23" ht="15.75" customHeight="1" x14ac:dyDescent="0.25">
      <c r="G24" t="s">
        <v>128</v>
      </c>
      <c r="K24" s="40" t="s">
        <v>108</v>
      </c>
      <c r="M24" s="42" t="s">
        <v>216</v>
      </c>
      <c r="N24" t="s">
        <v>235</v>
      </c>
      <c r="O24">
        <v>40</v>
      </c>
      <c r="S24" t="s">
        <v>71</v>
      </c>
      <c r="T24">
        <f>AF13</f>
        <v>0</v>
      </c>
    </row>
    <row r="25" spans="7:23" ht="15.75" customHeight="1" x14ac:dyDescent="0.25">
      <c r="G25" t="s">
        <v>254</v>
      </c>
      <c r="K25" s="40" t="s">
        <v>109</v>
      </c>
      <c r="M25" s="42" t="s">
        <v>210</v>
      </c>
      <c r="N25" t="s">
        <v>235</v>
      </c>
      <c r="O25">
        <v>40</v>
      </c>
      <c r="S25" t="s">
        <v>72</v>
      </c>
      <c r="T25">
        <f>AJ13</f>
        <v>0</v>
      </c>
      <c r="W25" t="str">
        <f>IF(W21&lt;31,"Insuficiente",IF(W21&lt;61,"Insatisfatório",IF(W21&lt;91,"Suficiente","Superior")))</f>
        <v>Insuficiente</v>
      </c>
    </row>
    <row r="26" spans="7:23" ht="15.75" customHeight="1" x14ac:dyDescent="0.25">
      <c r="G26" t="s">
        <v>131</v>
      </c>
      <c r="K26" s="40" t="s">
        <v>110</v>
      </c>
      <c r="M26" s="42" t="s">
        <v>217</v>
      </c>
      <c r="N26" t="s">
        <v>235</v>
      </c>
      <c r="O26">
        <v>40</v>
      </c>
      <c r="S26" t="s">
        <v>73</v>
      </c>
      <c r="T26">
        <f>AN13</f>
        <v>0</v>
      </c>
    </row>
    <row r="27" spans="7:23" ht="15.75" customHeight="1" x14ac:dyDescent="0.25">
      <c r="G27" t="s">
        <v>133</v>
      </c>
      <c r="K27" s="40" t="s">
        <v>111</v>
      </c>
      <c r="M27" s="42" t="s">
        <v>211</v>
      </c>
      <c r="N27" t="s">
        <v>235</v>
      </c>
      <c r="O27">
        <v>40</v>
      </c>
      <c r="T27">
        <f>SUM(T17:T26)</f>
        <v>0</v>
      </c>
    </row>
    <row r="28" spans="7:23" ht="15.75" customHeight="1" x14ac:dyDescent="0.25">
      <c r="G28" t="s">
        <v>135</v>
      </c>
      <c r="K28" s="40" t="s">
        <v>112</v>
      </c>
      <c r="M28" s="42" t="s">
        <v>218</v>
      </c>
      <c r="N28" t="s">
        <v>235</v>
      </c>
      <c r="O28">
        <v>40</v>
      </c>
    </row>
    <row r="29" spans="7:23" ht="15.75" customHeight="1" x14ac:dyDescent="0.25">
      <c r="G29" t="s">
        <v>136</v>
      </c>
      <c r="K29" s="40" t="s">
        <v>113</v>
      </c>
      <c r="M29" s="42" t="s">
        <v>219</v>
      </c>
      <c r="N29" t="s">
        <v>235</v>
      </c>
      <c r="O29">
        <v>40</v>
      </c>
    </row>
    <row r="30" spans="7:23" ht="15.75" customHeight="1" x14ac:dyDescent="0.25">
      <c r="G30" t="s">
        <v>137</v>
      </c>
      <c r="K30" s="40" t="s">
        <v>114</v>
      </c>
      <c r="M30" s="42" t="s">
        <v>220</v>
      </c>
      <c r="N30" t="s">
        <v>235</v>
      </c>
      <c r="O30">
        <v>40</v>
      </c>
    </row>
    <row r="31" spans="7:23" ht="15.75" customHeight="1" x14ac:dyDescent="0.25">
      <c r="G31" t="s">
        <v>257</v>
      </c>
      <c r="K31" s="40" t="s">
        <v>115</v>
      </c>
      <c r="M31" s="42" t="s">
        <v>98</v>
      </c>
      <c r="N31" t="s">
        <v>235</v>
      </c>
      <c r="O31">
        <v>40</v>
      </c>
    </row>
    <row r="32" spans="7:23" ht="15.75" customHeight="1" x14ac:dyDescent="0.25">
      <c r="G32" t="s">
        <v>148</v>
      </c>
      <c r="K32" s="40" t="s">
        <v>116</v>
      </c>
      <c r="M32" s="44" t="s">
        <v>202</v>
      </c>
      <c r="N32" t="s">
        <v>234</v>
      </c>
      <c r="O32">
        <v>40</v>
      </c>
    </row>
    <row r="33" spans="7:15" ht="15.75" customHeight="1" x14ac:dyDescent="0.25">
      <c r="G33" t="s">
        <v>250</v>
      </c>
      <c r="K33" s="40" t="s">
        <v>117</v>
      </c>
      <c r="M33" s="44" t="s">
        <v>203</v>
      </c>
      <c r="N33" t="s">
        <v>234</v>
      </c>
      <c r="O33">
        <v>40</v>
      </c>
    </row>
    <row r="34" spans="7:15" ht="15.75" customHeight="1" x14ac:dyDescent="0.25">
      <c r="G34" t="s">
        <v>154</v>
      </c>
      <c r="K34" s="40" t="s">
        <v>118</v>
      </c>
      <c r="M34" s="42" t="s">
        <v>213</v>
      </c>
      <c r="N34" t="s">
        <v>235</v>
      </c>
      <c r="O34">
        <v>40</v>
      </c>
    </row>
    <row r="35" spans="7:15" ht="15.75" customHeight="1" x14ac:dyDescent="0.25">
      <c r="G35" t="s">
        <v>156</v>
      </c>
      <c r="K35" s="40" t="s">
        <v>119</v>
      </c>
      <c r="M35" s="44" t="s">
        <v>198</v>
      </c>
      <c r="N35" t="s">
        <v>234</v>
      </c>
      <c r="O35">
        <v>40</v>
      </c>
    </row>
    <row r="36" spans="7:15" ht="15.75" customHeight="1" x14ac:dyDescent="0.25">
      <c r="G36" t="s">
        <v>160</v>
      </c>
      <c r="K36" s="40" t="s">
        <v>120</v>
      </c>
      <c r="M36" s="42" t="s">
        <v>93</v>
      </c>
      <c r="N36" t="s">
        <v>235</v>
      </c>
      <c r="O36">
        <v>40</v>
      </c>
    </row>
    <row r="37" spans="7:15" ht="15.75" customHeight="1" x14ac:dyDescent="0.25">
      <c r="G37" t="s">
        <v>162</v>
      </c>
      <c r="K37" s="40" t="s">
        <v>121</v>
      </c>
      <c r="M37" s="42" t="s">
        <v>100</v>
      </c>
      <c r="N37" t="s">
        <v>235</v>
      </c>
      <c r="O37">
        <v>40</v>
      </c>
    </row>
    <row r="38" spans="7:15" ht="15.75" customHeight="1" x14ac:dyDescent="0.25">
      <c r="G38" t="s">
        <v>163</v>
      </c>
      <c r="K38" s="40" t="s">
        <v>122</v>
      </c>
      <c r="M38" s="44" t="s">
        <v>204</v>
      </c>
      <c r="N38" t="s">
        <v>234</v>
      </c>
      <c r="O38">
        <v>40</v>
      </c>
    </row>
    <row r="39" spans="7:15" ht="15.75" customHeight="1" x14ac:dyDescent="0.25">
      <c r="G39" t="s">
        <v>252</v>
      </c>
      <c r="K39" s="40" t="s">
        <v>123</v>
      </c>
      <c r="M39" s="44" t="s">
        <v>205</v>
      </c>
      <c r="N39" t="s">
        <v>234</v>
      </c>
      <c r="O39">
        <v>40</v>
      </c>
    </row>
    <row r="40" spans="7:15" ht="15.75" customHeight="1" x14ac:dyDescent="0.25">
      <c r="G40" t="s">
        <v>253</v>
      </c>
      <c r="K40" s="40" t="s">
        <v>124</v>
      </c>
      <c r="M40" s="44" t="s">
        <v>208</v>
      </c>
      <c r="N40" t="s">
        <v>234</v>
      </c>
      <c r="O40">
        <v>40</v>
      </c>
    </row>
    <row r="41" spans="7:15" ht="15.75" customHeight="1" x14ac:dyDescent="0.25">
      <c r="G41" t="s">
        <v>172</v>
      </c>
      <c r="K41" s="40" t="s">
        <v>125</v>
      </c>
      <c r="M41" s="44" t="s">
        <v>200</v>
      </c>
      <c r="N41" t="s">
        <v>234</v>
      </c>
      <c r="O41">
        <v>40</v>
      </c>
    </row>
    <row r="42" spans="7:15" ht="15.75" customHeight="1" x14ac:dyDescent="0.25">
      <c r="G42" t="s">
        <v>175</v>
      </c>
      <c r="K42" s="40" t="s">
        <v>126</v>
      </c>
      <c r="M42" s="44" t="s">
        <v>199</v>
      </c>
      <c r="N42" t="s">
        <v>234</v>
      </c>
      <c r="O42">
        <v>40</v>
      </c>
    </row>
    <row r="43" spans="7:15" ht="15.75" customHeight="1" x14ac:dyDescent="0.25">
      <c r="G43" t="s">
        <v>255</v>
      </c>
      <c r="K43" s="40" t="s">
        <v>127</v>
      </c>
      <c r="M43" s="42" t="s">
        <v>223</v>
      </c>
      <c r="N43" t="s">
        <v>235</v>
      </c>
      <c r="O43">
        <v>40</v>
      </c>
    </row>
    <row r="44" spans="7:15" ht="15.75" customHeight="1" x14ac:dyDescent="0.25">
      <c r="G44" t="s">
        <v>178</v>
      </c>
      <c r="K44" s="40" t="s">
        <v>128</v>
      </c>
      <c r="M44" s="42" t="s">
        <v>97</v>
      </c>
      <c r="N44" t="s">
        <v>235</v>
      </c>
      <c r="O44">
        <v>32</v>
      </c>
    </row>
    <row r="45" spans="7:15" ht="15.75" customHeight="1" x14ac:dyDescent="0.25">
      <c r="G45" t="s">
        <v>180</v>
      </c>
      <c r="K45" s="40" t="s">
        <v>129</v>
      </c>
      <c r="M45" s="42" t="s">
        <v>90</v>
      </c>
      <c r="N45" t="s">
        <v>235</v>
      </c>
      <c r="O45">
        <v>36</v>
      </c>
    </row>
    <row r="46" spans="7:15" ht="15.75" customHeight="1" x14ac:dyDescent="0.25">
      <c r="G46" t="s">
        <v>256</v>
      </c>
      <c r="K46" s="40" t="s">
        <v>130</v>
      </c>
      <c r="M46" s="42" t="s">
        <v>224</v>
      </c>
      <c r="N46" t="s">
        <v>235</v>
      </c>
      <c r="O46">
        <v>40</v>
      </c>
    </row>
    <row r="47" spans="7:15" ht="15.75" customHeight="1" x14ac:dyDescent="0.25">
      <c r="G47" t="s">
        <v>192</v>
      </c>
      <c r="K47" s="40" t="s">
        <v>131</v>
      </c>
      <c r="M47" s="43" t="s">
        <v>230</v>
      </c>
      <c r="N47" t="s">
        <v>235</v>
      </c>
      <c r="O47">
        <v>40</v>
      </c>
    </row>
    <row r="48" spans="7:15" ht="15.75" customHeight="1" x14ac:dyDescent="0.25">
      <c r="G48" t="s">
        <v>195</v>
      </c>
      <c r="K48" s="40" t="s">
        <v>132</v>
      </c>
      <c r="M48" s="42" t="s">
        <v>225</v>
      </c>
      <c r="N48" t="s">
        <v>235</v>
      </c>
      <c r="O48">
        <v>40</v>
      </c>
    </row>
    <row r="49" spans="11:15" ht="15.75" customHeight="1" x14ac:dyDescent="0.25">
      <c r="K49" s="40" t="s">
        <v>133</v>
      </c>
      <c r="M49" s="44" t="s">
        <v>206</v>
      </c>
      <c r="N49" t="s">
        <v>234</v>
      </c>
      <c r="O49">
        <v>40</v>
      </c>
    </row>
    <row r="50" spans="11:15" ht="15.75" customHeight="1" x14ac:dyDescent="0.25">
      <c r="K50" s="40" t="s">
        <v>134</v>
      </c>
      <c r="M50" s="42" t="s">
        <v>226</v>
      </c>
      <c r="N50" t="s">
        <v>235</v>
      </c>
      <c r="O50">
        <v>32</v>
      </c>
    </row>
    <row r="51" spans="11:15" ht="15.75" customHeight="1" x14ac:dyDescent="0.25">
      <c r="K51" s="40" t="s">
        <v>135</v>
      </c>
      <c r="M51" s="42" t="s">
        <v>96</v>
      </c>
      <c r="N51" t="s">
        <v>235</v>
      </c>
      <c r="O51">
        <v>40</v>
      </c>
    </row>
    <row r="52" spans="11:15" ht="15.75" customHeight="1" x14ac:dyDescent="0.25">
      <c r="K52" s="40" t="s">
        <v>136</v>
      </c>
      <c r="M52" s="42" t="s">
        <v>95</v>
      </c>
      <c r="N52" t="s">
        <v>235</v>
      </c>
      <c r="O52">
        <v>40</v>
      </c>
    </row>
    <row r="53" spans="11:15" ht="15.75" customHeight="1" x14ac:dyDescent="0.25">
      <c r="K53" s="40" t="s">
        <v>137</v>
      </c>
      <c r="M53" s="42" t="s">
        <v>99</v>
      </c>
      <c r="N53" t="s">
        <v>235</v>
      </c>
      <c r="O53">
        <v>40</v>
      </c>
    </row>
    <row r="54" spans="11:15" ht="15.75" customHeight="1" x14ac:dyDescent="0.25">
      <c r="K54" s="40" t="s">
        <v>138</v>
      </c>
      <c r="M54" s="42" t="s">
        <v>167</v>
      </c>
      <c r="N54" t="s">
        <v>235</v>
      </c>
      <c r="O54">
        <v>36</v>
      </c>
    </row>
    <row r="55" spans="11:15" ht="15.75" customHeight="1" x14ac:dyDescent="0.25">
      <c r="K55" s="40" t="s">
        <v>139</v>
      </c>
      <c r="M55" s="42" t="s">
        <v>229</v>
      </c>
      <c r="N55" t="s">
        <v>235</v>
      </c>
      <c r="O55">
        <v>40</v>
      </c>
    </row>
    <row r="56" spans="11:15" ht="15.75" customHeight="1" x14ac:dyDescent="0.25">
      <c r="K56" s="40" t="s">
        <v>140</v>
      </c>
      <c r="M56" s="44" t="s">
        <v>201</v>
      </c>
      <c r="N56" t="s">
        <v>234</v>
      </c>
      <c r="O56">
        <v>40</v>
      </c>
    </row>
    <row r="57" spans="11:15" ht="15.75" customHeight="1" x14ac:dyDescent="0.25">
      <c r="K57" s="40" t="s">
        <v>141</v>
      </c>
      <c r="M57" s="42" t="s">
        <v>228</v>
      </c>
      <c r="N57" t="s">
        <v>235</v>
      </c>
      <c r="O57">
        <v>40</v>
      </c>
    </row>
    <row r="58" spans="11:15" ht="15.75" customHeight="1" x14ac:dyDescent="0.25">
      <c r="K58" s="40" t="s">
        <v>142</v>
      </c>
      <c r="M58" s="42" t="s">
        <v>233</v>
      </c>
      <c r="N58" t="s">
        <v>235</v>
      </c>
      <c r="O58">
        <v>40</v>
      </c>
    </row>
    <row r="59" spans="11:15" ht="15.75" customHeight="1" x14ac:dyDescent="0.25">
      <c r="K59" s="40" t="s">
        <v>143</v>
      </c>
      <c r="M59" s="42" t="s">
        <v>232</v>
      </c>
      <c r="N59" t="s">
        <v>235</v>
      </c>
      <c r="O59">
        <v>40</v>
      </c>
    </row>
    <row r="60" spans="11:15" ht="15.75" customHeight="1" x14ac:dyDescent="0.25">
      <c r="K60" s="40" t="s">
        <v>144</v>
      </c>
      <c r="M60" s="44" t="s">
        <v>212</v>
      </c>
      <c r="N60" t="s">
        <v>234</v>
      </c>
      <c r="O60">
        <v>40</v>
      </c>
    </row>
    <row r="61" spans="11:15" ht="15.75" customHeight="1" x14ac:dyDescent="0.25">
      <c r="K61" s="40" t="s">
        <v>145</v>
      </c>
      <c r="M61" s="42" t="s">
        <v>227</v>
      </c>
      <c r="N61" t="s">
        <v>235</v>
      </c>
      <c r="O61">
        <v>28</v>
      </c>
    </row>
    <row r="62" spans="11:15" ht="15.75" customHeight="1" x14ac:dyDescent="0.25">
      <c r="K62" s="40" t="s">
        <v>146</v>
      </c>
      <c r="M62" s="44" t="s">
        <v>207</v>
      </c>
      <c r="N62" t="s">
        <v>234</v>
      </c>
      <c r="O62">
        <v>36</v>
      </c>
    </row>
    <row r="63" spans="11:15" ht="15.75" customHeight="1" x14ac:dyDescent="0.25">
      <c r="K63" s="40" t="s">
        <v>147</v>
      </c>
      <c r="M63" s="42" t="s">
        <v>94</v>
      </c>
      <c r="N63" t="s">
        <v>235</v>
      </c>
      <c r="O63">
        <v>36</v>
      </c>
    </row>
    <row r="64" spans="11:15" ht="15.75" customHeight="1" x14ac:dyDescent="0.25">
      <c r="K64" s="40" t="s">
        <v>148</v>
      </c>
      <c r="M64" s="42" t="s">
        <v>89</v>
      </c>
      <c r="N64" t="s">
        <v>235</v>
      </c>
      <c r="O64">
        <v>40</v>
      </c>
    </row>
    <row r="65" spans="11:15" ht="15.75" customHeight="1" x14ac:dyDescent="0.25">
      <c r="K65" s="40" t="s">
        <v>149</v>
      </c>
      <c r="M65" s="44" t="s">
        <v>231</v>
      </c>
      <c r="N65" t="s">
        <v>234</v>
      </c>
      <c r="O65">
        <v>32</v>
      </c>
    </row>
    <row r="66" spans="11:15" ht="15.75" customHeight="1" x14ac:dyDescent="0.25">
      <c r="K66" s="40" t="s">
        <v>150</v>
      </c>
    </row>
    <row r="67" spans="11:15" ht="15.75" customHeight="1" x14ac:dyDescent="0.25">
      <c r="K67" s="40" t="s">
        <v>151</v>
      </c>
    </row>
    <row r="68" spans="11:15" ht="15.75" customHeight="1" x14ac:dyDescent="0.25">
      <c r="K68" s="40" t="s">
        <v>152</v>
      </c>
    </row>
    <row r="69" spans="11:15" ht="15.75" customHeight="1" x14ac:dyDescent="0.25">
      <c r="K69" s="40" t="s">
        <v>153</v>
      </c>
    </row>
    <row r="70" spans="11:15" ht="15.75" customHeight="1" x14ac:dyDescent="0.25">
      <c r="K70" s="40" t="s">
        <v>154</v>
      </c>
    </row>
    <row r="71" spans="11:15" ht="15.75" customHeight="1" x14ac:dyDescent="0.25">
      <c r="K71" s="40" t="s">
        <v>155</v>
      </c>
    </row>
    <row r="72" spans="11:15" ht="15.75" customHeight="1" x14ac:dyDescent="0.25">
      <c r="K72" s="40" t="s">
        <v>156</v>
      </c>
    </row>
    <row r="73" spans="11:15" ht="15.75" customHeight="1" x14ac:dyDescent="0.25">
      <c r="K73" s="40" t="s">
        <v>157</v>
      </c>
    </row>
    <row r="74" spans="11:15" ht="15.75" customHeight="1" x14ac:dyDescent="0.25">
      <c r="K74" s="40" t="s">
        <v>158</v>
      </c>
    </row>
    <row r="75" spans="11:15" ht="15.75" customHeight="1" x14ac:dyDescent="0.25">
      <c r="K75" s="40" t="s">
        <v>159</v>
      </c>
    </row>
    <row r="76" spans="11:15" ht="15.75" customHeight="1" x14ac:dyDescent="0.25">
      <c r="K76" s="40" t="s">
        <v>160</v>
      </c>
    </row>
    <row r="77" spans="11:15" ht="15.75" customHeight="1" x14ac:dyDescent="0.25">
      <c r="K77" s="40" t="s">
        <v>161</v>
      </c>
    </row>
    <row r="78" spans="11:15" ht="15.75" customHeight="1" x14ac:dyDescent="0.25">
      <c r="K78" s="40" t="s">
        <v>162</v>
      </c>
    </row>
    <row r="79" spans="11:15" ht="15.75" customHeight="1" x14ac:dyDescent="0.25">
      <c r="K79" s="40" t="s">
        <v>163</v>
      </c>
    </row>
    <row r="80" spans="11:15" x14ac:dyDescent="0.25">
      <c r="K80" s="40" t="s">
        <v>164</v>
      </c>
    </row>
    <row r="81" spans="11:11" x14ac:dyDescent="0.25">
      <c r="K81" s="40" t="s">
        <v>165</v>
      </c>
    </row>
    <row r="82" spans="11:11" x14ac:dyDescent="0.25">
      <c r="K82" s="40" t="s">
        <v>166</v>
      </c>
    </row>
    <row r="83" spans="11:11" x14ac:dyDescent="0.25">
      <c r="K83" s="40" t="s">
        <v>167</v>
      </c>
    </row>
    <row r="84" spans="11:11" x14ac:dyDescent="0.25">
      <c r="K84" s="40" t="s">
        <v>168</v>
      </c>
    </row>
    <row r="85" spans="11:11" x14ac:dyDescent="0.25">
      <c r="K85" s="40" t="s">
        <v>169</v>
      </c>
    </row>
    <row r="86" spans="11:11" x14ac:dyDescent="0.25">
      <c r="K86" s="40" t="s">
        <v>170</v>
      </c>
    </row>
    <row r="87" spans="11:11" x14ac:dyDescent="0.25">
      <c r="K87" s="40" t="s">
        <v>171</v>
      </c>
    </row>
    <row r="88" spans="11:11" x14ac:dyDescent="0.25">
      <c r="K88" s="40" t="s">
        <v>172</v>
      </c>
    </row>
    <row r="89" spans="11:11" x14ac:dyDescent="0.25">
      <c r="K89" s="40" t="s">
        <v>173</v>
      </c>
    </row>
    <row r="90" spans="11:11" x14ac:dyDescent="0.25">
      <c r="K90" s="40" t="s">
        <v>174</v>
      </c>
    </row>
    <row r="91" spans="11:11" x14ac:dyDescent="0.25">
      <c r="K91" s="40" t="s">
        <v>175</v>
      </c>
    </row>
    <row r="92" spans="11:11" x14ac:dyDescent="0.25">
      <c r="K92" s="40" t="s">
        <v>176</v>
      </c>
    </row>
    <row r="93" spans="11:11" x14ac:dyDescent="0.25">
      <c r="K93" s="40" t="s">
        <v>177</v>
      </c>
    </row>
    <row r="94" spans="11:11" x14ac:dyDescent="0.25">
      <c r="K94" s="40" t="s">
        <v>178</v>
      </c>
    </row>
    <row r="95" spans="11:11" x14ac:dyDescent="0.25">
      <c r="K95" s="40" t="s">
        <v>179</v>
      </c>
    </row>
    <row r="96" spans="11:11" x14ac:dyDescent="0.25">
      <c r="K96" s="40" t="s">
        <v>180</v>
      </c>
    </row>
    <row r="97" spans="11:11" x14ac:dyDescent="0.25">
      <c r="K97" s="40" t="s">
        <v>181</v>
      </c>
    </row>
    <row r="98" spans="11:11" x14ac:dyDescent="0.25">
      <c r="K98" s="40" t="s">
        <v>182</v>
      </c>
    </row>
    <row r="99" spans="11:11" x14ac:dyDescent="0.25">
      <c r="K99" s="40" t="s">
        <v>183</v>
      </c>
    </row>
    <row r="100" spans="11:11" x14ac:dyDescent="0.25">
      <c r="K100" s="40" t="s">
        <v>184</v>
      </c>
    </row>
    <row r="101" spans="11:11" x14ac:dyDescent="0.25">
      <c r="K101" s="40" t="s">
        <v>185</v>
      </c>
    </row>
    <row r="102" spans="11:11" x14ac:dyDescent="0.25">
      <c r="K102" s="40" t="s">
        <v>186</v>
      </c>
    </row>
    <row r="103" spans="11:11" x14ac:dyDescent="0.25">
      <c r="K103" s="40" t="s">
        <v>187</v>
      </c>
    </row>
    <row r="104" spans="11:11" x14ac:dyDescent="0.25">
      <c r="K104" s="40" t="s">
        <v>188</v>
      </c>
    </row>
    <row r="105" spans="11:11" x14ac:dyDescent="0.25">
      <c r="K105" s="40" t="s">
        <v>189</v>
      </c>
    </row>
    <row r="106" spans="11:11" x14ac:dyDescent="0.25">
      <c r="K106" s="40" t="s">
        <v>190</v>
      </c>
    </row>
    <row r="107" spans="11:11" x14ac:dyDescent="0.25">
      <c r="K107" s="40" t="s">
        <v>191</v>
      </c>
    </row>
    <row r="108" spans="11:11" x14ac:dyDescent="0.25">
      <c r="K108" s="40" t="s">
        <v>192</v>
      </c>
    </row>
    <row r="109" spans="11:11" x14ac:dyDescent="0.25">
      <c r="K109" s="40" t="s">
        <v>193</v>
      </c>
    </row>
    <row r="110" spans="11:11" x14ac:dyDescent="0.25">
      <c r="K110" s="40" t="s">
        <v>194</v>
      </c>
    </row>
    <row r="111" spans="11:11" x14ac:dyDescent="0.25">
      <c r="K111" s="40" t="s">
        <v>195</v>
      </c>
    </row>
    <row r="112" spans="11:11" x14ac:dyDescent="0.25">
      <c r="K112" s="40" t="s">
        <v>196</v>
      </c>
    </row>
  </sheetData>
  <sheetProtection password="CC7D" sheet="1" objects="1" scenarios="1"/>
  <sortState xmlns:xlrd2="http://schemas.microsoft.com/office/spreadsheetml/2017/richdata2" ref="G17:G48">
    <sortCondition ref="G17"/>
  </sortState>
  <mergeCells count="20">
    <mergeCell ref="A11:B11"/>
    <mergeCell ref="A12:B12"/>
    <mergeCell ref="A8:B8"/>
    <mergeCell ref="A9:B9"/>
    <mergeCell ref="A10:B10"/>
    <mergeCell ref="A3:B3"/>
    <mergeCell ref="A4:B4"/>
    <mergeCell ref="A5:B5"/>
    <mergeCell ref="A6:B6"/>
    <mergeCell ref="A7:B7"/>
    <mergeCell ref="AB1:AE1"/>
    <mergeCell ref="AF1:AI1"/>
    <mergeCell ref="AJ1:AM1"/>
    <mergeCell ref="AN1:AQ1"/>
    <mergeCell ref="D1:G1"/>
    <mergeCell ref="H1:K1"/>
    <mergeCell ref="L1:O1"/>
    <mergeCell ref="P1:S1"/>
    <mergeCell ref="T1:W1"/>
    <mergeCell ref="X1:AA1"/>
  </mergeCells>
  <conditionalFormatting sqref="W25">
    <cfRule type="iconSet" priority="1">
      <iconSet iconSet="4Arrows">
        <cfvo type="percent" val="0"/>
        <cfvo type="percent" val="31"/>
        <cfvo type="percent" val="61"/>
        <cfvo type="percent" val="91"/>
      </iconSet>
    </cfRule>
  </conditionalFormatting>
  <pageMargins left="0.511811024" right="0.511811024" top="0.78740157499999996" bottom="0.78740157499999996" header="0.31496062000000002" footer="0.31496062000000002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25</vt:i4>
      </vt:variant>
    </vt:vector>
  </HeadingPairs>
  <TitlesOfParts>
    <vt:vector size="37" baseType="lpstr">
      <vt:lpstr>Rel_Parc_Exec_Obj_1º_sem</vt:lpstr>
      <vt:lpstr>Rel_Parc_Exec_Obj_2º_sem</vt:lpstr>
      <vt:lpstr>Rel_Parc_Exec_Obj_3º_sem</vt:lpstr>
      <vt:lpstr>Rel_Parc_Exec_Obj_4º_sem</vt:lpstr>
      <vt:lpstr>Rel_Parc_Exec_Obj_5º_sem</vt:lpstr>
      <vt:lpstr>Rel_Parc_Exec_Obj_6º_sem</vt:lpstr>
      <vt:lpstr>Rel_Parc_Exec_Obj_7º_sem</vt:lpstr>
      <vt:lpstr>Rel_Parc_Exec_Obj_8º_sem</vt:lpstr>
      <vt:lpstr>Rel_Parc_Exec_Obj_9º_sem</vt:lpstr>
      <vt:lpstr>Rel_Parc_Exec_Obj_10º_sem</vt:lpstr>
      <vt:lpstr>Rel_Final_Exec_Obj</vt:lpstr>
      <vt:lpstr>Formulas</vt:lpstr>
      <vt:lpstr>Rel_Final_Exec_Obj!Area_de_impressao</vt:lpstr>
      <vt:lpstr>Rel_Parc_Exec_Obj_10º_sem!Area_de_impressao</vt:lpstr>
      <vt:lpstr>Rel_Parc_Exec_Obj_1º_sem!Area_de_impressao</vt:lpstr>
      <vt:lpstr>Rel_Parc_Exec_Obj_2º_sem!Area_de_impressao</vt:lpstr>
      <vt:lpstr>Rel_Parc_Exec_Obj_3º_sem!Area_de_impressao</vt:lpstr>
      <vt:lpstr>Rel_Parc_Exec_Obj_4º_sem!Area_de_impressao</vt:lpstr>
      <vt:lpstr>Rel_Parc_Exec_Obj_5º_sem!Area_de_impressao</vt:lpstr>
      <vt:lpstr>Rel_Parc_Exec_Obj_6º_sem!Area_de_impressao</vt:lpstr>
      <vt:lpstr>Rel_Parc_Exec_Obj_7º_sem!Area_de_impressao</vt:lpstr>
      <vt:lpstr>Rel_Parc_Exec_Obj_8º_sem!Area_de_impressao</vt:lpstr>
      <vt:lpstr>Rel_Parc_Exec_Obj_9º_sem!Area_de_impressao</vt:lpstr>
      <vt:lpstr>Distrito</vt:lpstr>
      <vt:lpstr>Subprefeitura</vt:lpstr>
      <vt:lpstr>Tipologia</vt:lpstr>
      <vt:lpstr>Rel_Final_Exec_Obj!Titulos_de_impressao</vt:lpstr>
      <vt:lpstr>Rel_Parc_Exec_Obj_10º_sem!Titulos_de_impressao</vt:lpstr>
      <vt:lpstr>Rel_Parc_Exec_Obj_1º_sem!Titulos_de_impressao</vt:lpstr>
      <vt:lpstr>Rel_Parc_Exec_Obj_2º_sem!Titulos_de_impressao</vt:lpstr>
      <vt:lpstr>Rel_Parc_Exec_Obj_3º_sem!Titulos_de_impressao</vt:lpstr>
      <vt:lpstr>Rel_Parc_Exec_Obj_4º_sem!Titulos_de_impressao</vt:lpstr>
      <vt:lpstr>Rel_Parc_Exec_Obj_5º_sem!Titulos_de_impressao</vt:lpstr>
      <vt:lpstr>Rel_Parc_Exec_Obj_6º_sem!Titulos_de_impressao</vt:lpstr>
      <vt:lpstr>Rel_Parc_Exec_Obj_7º_sem!Titulos_de_impressao</vt:lpstr>
      <vt:lpstr>Rel_Parc_Exec_Obj_8º_sem!Titulos_de_impressao</vt:lpstr>
      <vt:lpstr>Rel_Parc_Exec_Obj_9º_sem!Titulos_de_impressao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Almeida Pereira Dos Santos</dc:creator>
  <cp:lastModifiedBy>Erika do Nascimento Pereira</cp:lastModifiedBy>
  <dcterms:created xsi:type="dcterms:W3CDTF">2018-12-11T11:42:32Z</dcterms:created>
  <dcterms:modified xsi:type="dcterms:W3CDTF">2026-10-22T14:34:29Z</dcterms:modified>
</cp:coreProperties>
</file>