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\LIve Park (RED)\a___Boulevard Liberdade\"/>
    </mc:Choice>
  </mc:AlternateContent>
  <xr:revisionPtr revIDLastSave="0" documentId="13_ncr:1_{C4B3C792-FD57-4493-B68A-E9BD5483B4B1}" xr6:coauthVersionLast="47" xr6:coauthVersionMax="47" xr10:uidLastSave="{00000000-0000-0000-0000-000000000000}"/>
  <bookViews>
    <workbookView xWindow="-120" yWindow="-120" windowWidth="20730" windowHeight="11160" xr2:uid="{1C9526D2-FB67-4CC0-AF61-8094F3ABC1C2}"/>
  </bookViews>
  <sheets>
    <sheet name="Resumo" sheetId="4" r:id="rId1"/>
    <sheet name="Enxoval" sheetId="1" r:id="rId2"/>
    <sheet name="Enxoval - Detalhes" sheetId="3" r:id="rId3"/>
    <sheet name="Despesas PMI" sheetId="2" r:id="rId4"/>
  </sheets>
  <definedNames>
    <definedName name="_xlnm.Print_Area" localSheetId="1">Enxoval!$A$1:$H$28</definedName>
    <definedName name="_xlnm.Print_Titles" localSheetId="1">Enxoval!$2:$3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G35" i="1"/>
  <c r="D152" i="3"/>
  <c r="D151" i="3"/>
  <c r="D150" i="3"/>
  <c r="D149" i="3"/>
  <c r="D148" i="3"/>
  <c r="D147" i="3"/>
  <c r="D146" i="3"/>
  <c r="D140" i="3"/>
  <c r="D139" i="3"/>
  <c r="D138" i="3"/>
  <c r="D137" i="3"/>
  <c r="D136" i="3"/>
  <c r="D135" i="3"/>
  <c r="D130" i="3"/>
  <c r="D129" i="3"/>
  <c r="D128" i="3"/>
  <c r="D127" i="3"/>
  <c r="D126" i="3"/>
  <c r="D125" i="3"/>
  <c r="D124" i="3"/>
  <c r="D123" i="3"/>
  <c r="D122" i="3"/>
  <c r="D121" i="3"/>
  <c r="D116" i="3"/>
  <c r="D115" i="3"/>
  <c r="D114" i="3"/>
  <c r="D113" i="3"/>
  <c r="D112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5" i="3"/>
  <c r="D74" i="3"/>
  <c r="D73" i="3"/>
  <c r="D72" i="3"/>
  <c r="D71" i="3"/>
  <c r="D70" i="3"/>
  <c r="D69" i="3"/>
  <c r="D68" i="3"/>
  <c r="D67" i="3"/>
  <c r="D62" i="3"/>
  <c r="D61" i="3"/>
  <c r="D60" i="3"/>
  <c r="D59" i="3"/>
  <c r="D58" i="3"/>
  <c r="D57" i="3"/>
  <c r="D56" i="3"/>
  <c r="D55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26" i="3"/>
  <c r="D25" i="3"/>
  <c r="D24" i="3"/>
  <c r="D23" i="3"/>
  <c r="D22" i="3"/>
  <c r="D21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7" i="3" l="1"/>
  <c r="D153" i="3"/>
  <c r="D51" i="3"/>
  <c r="D141" i="3"/>
  <c r="D17" i="3"/>
  <c r="D108" i="3"/>
  <c r="D117" i="3"/>
  <c r="D63" i="3"/>
  <c r="D76" i="3"/>
  <c r="D131" i="3"/>
  <c r="D91" i="3"/>
  <c r="D155" i="3" l="1"/>
  <c r="H34" i="1" l="1"/>
  <c r="H35" i="1"/>
  <c r="H33" i="1"/>
  <c r="H32" i="1"/>
  <c r="H31" i="1"/>
  <c r="H30" i="1"/>
  <c r="H29" i="1"/>
  <c r="E8" i="2"/>
  <c r="H27" i="1"/>
  <c r="H28" i="1"/>
  <c r="H18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6" i="1" l="1"/>
</calcChain>
</file>

<file path=xl/sharedStrings.xml><?xml version="1.0" encoding="utf-8"?>
<sst xmlns="http://schemas.openxmlformats.org/spreadsheetml/2006/main" count="292" uniqueCount="183">
  <si>
    <t>Serviço</t>
  </si>
  <si>
    <t>Custo</t>
  </si>
  <si>
    <t>Enxoval</t>
  </si>
  <si>
    <t>Despesas PMI</t>
  </si>
  <si>
    <t xml:space="preserve">Total </t>
  </si>
  <si>
    <t>ENXOVAL INICIAL ESPLANADA BOULEVARD</t>
  </si>
  <si>
    <r>
      <rPr>
        <b/>
        <sz val="7"/>
        <color rgb="FFFFFFFF"/>
        <rFont val="Times New Roman"/>
        <family val="1"/>
      </rPr>
      <t xml:space="preserve">   </t>
    </r>
    <r>
      <rPr>
        <b/>
        <sz val="16"/>
        <color rgb="FFFFFFFF"/>
        <rFont val="Calibri"/>
        <family val="2"/>
      </rPr>
      <t>MOVÉIS, EQUIPAMENTOS E UTENSÍLIOS EM GERAL</t>
    </r>
  </si>
  <si>
    <t>CÓDIGO</t>
  </si>
  <si>
    <t>DESCRIÇÃO DO ITEM</t>
  </si>
  <si>
    <t>DETALHAMENTO</t>
  </si>
  <si>
    <t>IMAGEM</t>
  </si>
  <si>
    <t>QTD</t>
  </si>
  <si>
    <t>UNID</t>
  </si>
  <si>
    <t>VALOR UNIT.</t>
  </si>
  <si>
    <t>VALOR TOTAL</t>
  </si>
  <si>
    <t>Armário baixo com prateleira (0,90 x0,70)</t>
  </si>
  <si>
    <t xml:space="preserve">Armário Boss Baixo de duas portas conta com uma prateleira interna de altura regulável. </t>
  </si>
  <si>
    <t>Armário de 2 portas com pratileiras (0,90 x 1,96)</t>
  </si>
  <si>
    <t xml:space="preserve">Armário Boss Super com cinco prateleiras internas, duas delas de altura regulável. 
</t>
  </si>
  <si>
    <t xml:space="preserve">Gaveteiro para estações de trabalho (0,50 x 0,40 x 0,68) </t>
  </si>
  <si>
    <t xml:space="preserve">Boss System gaveteiro ou Boss System gaveteiro suspenso.
</t>
  </si>
  <si>
    <t>Mesa (Estações de trabalho - 1,33 X 0,65)</t>
  </si>
  <si>
    <t>Boss System estação de trabalho com 2 gaveteiros com 4 gavetas esbanja conforto, espaço e praticidade.</t>
  </si>
  <si>
    <t>Divisória</t>
  </si>
  <si>
    <t>Boss System 120 c/ Calha vem acompanhada de calha em tubo de aço com o objetivo de alojar os fios de aparelhos eletrônicos e garantir uma estética limpa e organizada.</t>
  </si>
  <si>
    <t>Mesa Reunião (2,40 x 0,92)</t>
  </si>
  <si>
    <t>Mesa para até oito pessoas. Possuem passa fios na parte central do tampo para uso de laptops/ computadores ou projetores durante as reuniões.</t>
  </si>
  <si>
    <t>Cadeira Executiva</t>
  </si>
  <si>
    <t xml:space="preserve">Vip Cadeira Executiva - possui vantagens ergonomicamente corretas como rodízios em nylon, função relax e regulagem de altura a gás. 
</t>
  </si>
  <si>
    <t>Cadeira Operacional</t>
  </si>
  <si>
    <t>Cadeira Reunião</t>
  </si>
  <si>
    <t xml:space="preserve">Cesto de Lixo </t>
  </si>
  <si>
    <t xml:space="preserve">Lixeira com divisões fixas em plástico ou fiberglass: Polipropileno (24x24) - 11 lts </t>
  </si>
  <si>
    <t>Aparelho Telefônico</t>
  </si>
  <si>
    <t xml:space="preserve">Telefone IP Voip preto TIP 100 Intelbras CX 1 UN 
</t>
  </si>
  <si>
    <t>Aparelho Telefônico p/ Reunião</t>
  </si>
  <si>
    <t xml:space="preserve">Audio conferência de mesa c/fio Intelbras CX 1 UN 
</t>
  </si>
  <si>
    <t xml:space="preserve">Computador </t>
  </si>
  <si>
    <t xml:space="preserve">Vostro 270 Slim - Processador  Intel® Pentium® processor G2020 (3M Cache, 2.9 GHz); Sistema operacional Windows® 7 Home Basic 64-Bit; Memória RAM1 4 GB de SDRAM DDR3 a 1600 MHz 
Armazenamento Disco Rígido 500GB, SATA (7200 RPM); Placa de vídeo Placa de vídeo integrada Intel® HD Graphics </t>
  </si>
  <si>
    <t>Dispositivo de Backup</t>
  </si>
  <si>
    <t xml:space="preserve">PowerVault RD1000
O backup de armazenamento de dados em disco para pequenos escritórios ajuda a proteger os seus arquivos mais importantes em um servidor Dell™ PowerEdge™ ou estação de trabalho Dell Precision™
Tamanho compacto para portabilidade; Baixo custo alternativo para backup de fita </t>
  </si>
  <si>
    <t>Servidor de Arquivo</t>
  </si>
  <si>
    <t xml:space="preserve">PowerEdge T420
</t>
  </si>
  <si>
    <t>Impressora Laser Color</t>
  </si>
  <si>
    <t>Impressora Multifucional A5/A4/A3</t>
  </si>
  <si>
    <t>Licenças Auto Cad</t>
  </si>
  <si>
    <t>Autocad 2013</t>
  </si>
  <si>
    <t xml:space="preserve">No Break - 634 - Nobreak Office Security 1000VA 
</t>
  </si>
  <si>
    <t xml:space="preserve">Nobreak Office Security 1000VA, 3 em 1 (Nobreak + Estabilizador + Filtro de Linha); Com plugue e tomadas nova norma - NBR14136; Função TRUE RMS; Função BATTERY-SAVE; Proteção em 6 níveis - contra: Descarga total da bateria, Carga excessiva de bateria, Variações de tensão da rede elétrica, Sobrecarga e curto-circuito em modo rede, Sobrecarga e curto-circuito em modo inversor, Surtos de tensão entre fase e neutro. </t>
  </si>
  <si>
    <t xml:space="preserve">Filtro de linha                              (Dimensões do produto: 3.6 x 9 x 19.2 cm) </t>
  </si>
  <si>
    <t>Multilaser - Filtro de Linha 6 tomadas,Já no novo padrão de tomadas do Brasil, Cabo certificado pelo Inmetro, Suporta carga elétrica total até 10A, Extensão do cabo: 1.45m, Com fusível de segurança, que protege seu equipamento contra picos de energia, Anti-chamas</t>
  </si>
  <si>
    <t>sem imagem</t>
  </si>
  <si>
    <t xml:space="preserve">Pacote Office </t>
  </si>
  <si>
    <t>Software Microsoft Office Home and Business 2010 32/64 bit Brazilian DVD FPP</t>
  </si>
  <si>
    <t xml:space="preserve">Extintor de Incêndio </t>
  </si>
  <si>
    <t>Extintor H2O</t>
  </si>
  <si>
    <t>Extintor CO2</t>
  </si>
  <si>
    <t>Suporte para extintor em fibra na cor vermelha.</t>
  </si>
  <si>
    <t>Lixeira de Aço Inox 100 litros</t>
  </si>
  <si>
    <t>Lixos diversos</t>
  </si>
  <si>
    <t>itens diversos</t>
  </si>
  <si>
    <t xml:space="preserve">tapetes, suportes de papel para banheiros, capas de elevadores, bebedouros, decoração, balcões recepção e demais itens a serem dimensionados
</t>
  </si>
  <si>
    <t xml:space="preserve">No Break - 634 - Nobreak Office Security 1000VA 
Para a central de monitoramento (CFTV) e Ctrl de accesso
</t>
  </si>
  <si>
    <t>Instalações TI</t>
  </si>
  <si>
    <t xml:space="preserve">Instalação de infra-estrutura de dados e voz
</t>
  </si>
  <si>
    <t>vb</t>
  </si>
  <si>
    <t xml:space="preserve">TV 60"
</t>
  </si>
  <si>
    <t>TV de 60" para a sala de reunião</t>
  </si>
  <si>
    <t xml:space="preserve">Cafeteira
</t>
  </si>
  <si>
    <t xml:space="preserve">Geladeira
</t>
  </si>
  <si>
    <t>Geladeira para copa</t>
  </si>
  <si>
    <t xml:space="preserve">Utensílios de café
</t>
  </si>
  <si>
    <t>jogo de chá e copos p copa</t>
  </si>
  <si>
    <t xml:space="preserve">Áreas comuns - Diversos
</t>
  </si>
  <si>
    <t xml:space="preserve">Detalhamento na "aba Enxoval - Detalhes"
</t>
  </si>
  <si>
    <t xml:space="preserve"> ADMINISTRATIVO/SEGURANÇA DO TRABALHO</t>
  </si>
  <si>
    <t>Descrição</t>
  </si>
  <si>
    <t>Quant.</t>
  </si>
  <si>
    <t>Valor estimado unit.</t>
  </si>
  <si>
    <t>Valor estimado total</t>
  </si>
  <si>
    <t>Garrafa térmica;</t>
  </si>
  <si>
    <t>Etiquetas patrimoniais para identificação de ativos</t>
  </si>
  <si>
    <t>Persianas de L200 x 161</t>
  </si>
  <si>
    <t>Máquina café em capsulas</t>
  </si>
  <si>
    <t>Organizador para sachês</t>
  </si>
  <si>
    <t>Disperser para copos de água</t>
  </si>
  <si>
    <t>Dispensador de copos</t>
  </si>
  <si>
    <t>Porta guarda chuva</t>
  </si>
  <si>
    <t>Display expositor   A4</t>
  </si>
  <si>
    <t>Cafeteira;</t>
  </si>
  <si>
    <t>Quadro de gestão à vista</t>
  </si>
  <si>
    <t>Capacho personalizado –L100</t>
  </si>
  <si>
    <t>Aparelhos de ar condicionado split</t>
  </si>
  <si>
    <t>Pastas suspensas para arquivo</t>
  </si>
  <si>
    <t>TOTAL</t>
  </si>
  <si>
    <t xml:space="preserve"> AMBULATÓRIO - SANITÁRIO</t>
  </si>
  <si>
    <t>Espelhos cristal incolor 4mm, lapidado e parafusado (C-06) (07 em cada recepção)</t>
  </si>
  <si>
    <t>Dispensers de papel toalha - Linha Infinity - Agalimp - (C-15) (04 em cada recepção+PNE)</t>
  </si>
  <si>
    <t>Dispensers de papel higiênico em rolo - Linha Infinity - Agalimp - (C-16) (05 em cada recepção + PNE)</t>
  </si>
  <si>
    <t xml:space="preserve">Saboneteiras com reservatório - Linha infinity - Agalimp (C-16) </t>
  </si>
  <si>
    <t xml:space="preserve">Lixeiras, 22 litros, sem tampa </t>
  </si>
  <si>
    <t>BLOCO 400 – BOMBEIRO/MANUTENÇÃO</t>
  </si>
  <si>
    <t>Estante de aço com 5 prateleiras – L90 x P60 x A198</t>
  </si>
  <si>
    <t>Armários de aço PA 90 – L90 x P45 x A200</t>
  </si>
  <si>
    <t>Mesas retas  - L100 x P60 x A74;</t>
  </si>
  <si>
    <t>Cadeiras executivas giratórias</t>
  </si>
  <si>
    <t>Cadeira de rodas</t>
  </si>
  <si>
    <t>Prancha de resgate</t>
  </si>
  <si>
    <t>Kit de primeiros socorros;</t>
  </si>
  <si>
    <t>Tapetes isolantes + protetor  facial + bastão - para cabine primária e subestação</t>
  </si>
  <si>
    <t>Protetores auricular;</t>
  </si>
  <si>
    <t>Pares de luva de isolação elétrica;</t>
  </si>
  <si>
    <t>Lixeira para descarte de produto perigoso;</t>
  </si>
  <si>
    <t>Quadro de anotações;</t>
  </si>
  <si>
    <t>Carrinhos para transporte de produtos e quipamentos</t>
  </si>
  <si>
    <t>Bacias de contenção de 20 litros;</t>
  </si>
  <si>
    <t>Claviculário</t>
  </si>
  <si>
    <t>Garrafa Térmica</t>
  </si>
  <si>
    <t>Aparelho telefônico (2)</t>
  </si>
  <si>
    <t>Carrinho de mão</t>
  </si>
  <si>
    <t xml:space="preserve"> DML</t>
  </si>
  <si>
    <t xml:space="preserve"> Armário de aço - L90 x P40 x A200 ;</t>
  </si>
  <si>
    <t>Diluidor para produtos de limpeza</t>
  </si>
  <si>
    <t>Bacias de contenção de 20 litros</t>
  </si>
  <si>
    <t>Bacias de contenção de 30 litros</t>
  </si>
  <si>
    <t>Pallet de contenção de 100 litros - 660x660x270;</t>
  </si>
  <si>
    <t>Cadeiras secretária fixa;</t>
  </si>
  <si>
    <t>Mesa retangular 0,80 x 0,60</t>
  </si>
  <si>
    <t xml:space="preserve"> SALA DE REUNIÃO</t>
  </si>
  <si>
    <t xml:space="preserve"> Lixeira mix com 3 divisões;</t>
  </si>
  <si>
    <t>Armário Charuto baixo - L45 x P40 x A74</t>
  </si>
  <si>
    <t>Quadro de anotações</t>
  </si>
  <si>
    <t xml:space="preserve">Persianas – L101 x A161 </t>
  </si>
  <si>
    <t>SEGURANÇA (CCO)/2 SANITÁRIOS</t>
  </si>
  <si>
    <t>Estação de trabalho</t>
  </si>
  <si>
    <t>Armário  baixo – L80 x A74 x P50;</t>
  </si>
  <si>
    <t>Aparelhos telefônicos (2)</t>
  </si>
  <si>
    <t>Lixeiras, 22 litros, sem tampa;</t>
  </si>
  <si>
    <t xml:space="preserve">Cadeiras poltrona </t>
  </si>
  <si>
    <t xml:space="preserve">Espelhos cristal incolor 4mm, lapidado e parafusado (C-06); </t>
  </si>
  <si>
    <t xml:space="preserve"> Dispensers de papel toalha – Linha Infinity – Agalimp ou Similar - (C-15);</t>
  </si>
  <si>
    <t>Dispensers de papel higiênico em rolo – Linha Infinity – Agalimp ou Similar (C-14);</t>
  </si>
  <si>
    <t>Saboneteiras com reservatório – Linha Infinity - AGALIMP OU SIMILAR (C-16);</t>
  </si>
  <si>
    <t>Persianas – L101 x A161 161</t>
  </si>
  <si>
    <t>REFEITÓRIO</t>
  </si>
  <si>
    <t>Mesa-redonda -L120 x A74 - 25mm</t>
  </si>
  <si>
    <t>Cadeira fixa AJ 3610, em polipropileno.</t>
  </si>
  <si>
    <t>Refrigerador</t>
  </si>
  <si>
    <t>Microndas 22 litros</t>
  </si>
  <si>
    <t>Garrafa térmica</t>
  </si>
  <si>
    <t>Cafeteira</t>
  </si>
  <si>
    <t>Purificador de água</t>
  </si>
  <si>
    <t>Dispenser para copos de água</t>
  </si>
  <si>
    <t xml:space="preserve">Lixeira, 100 litros tampa basculante </t>
  </si>
  <si>
    <t xml:space="preserve">Persianas – L200 x A161 </t>
  </si>
  <si>
    <t>RECEPÇÃO/SALA ESPERA</t>
  </si>
  <si>
    <t>Longarinas de 4 lugares</t>
  </si>
  <si>
    <t xml:space="preserve"> PORTARIA/GUARITA</t>
  </si>
  <si>
    <t>Cadeiras poltrona diretor</t>
  </si>
  <si>
    <t>Estação de trabalho com 2 posições</t>
  </si>
  <si>
    <t>Lixeira, 22 litros, sem tampa</t>
  </si>
  <si>
    <t>Claviculário - 100 chaves</t>
  </si>
  <si>
    <t>Quadro de avisos</t>
  </si>
  <si>
    <t>Crachás para controle de acesso</t>
  </si>
  <si>
    <t>Aparelho telefônico (1)</t>
  </si>
  <si>
    <t xml:space="preserve"> PORTÁRIA - SANITÁRIOS</t>
  </si>
  <si>
    <t xml:space="preserve">Espelhos cristal incolor 4mm, lapidado e parafusado (C-06) </t>
  </si>
  <si>
    <t xml:space="preserve">Dispensers de papel toalha - Linha Infinity - Agalimp - (C-15) </t>
  </si>
  <si>
    <t xml:space="preserve">Dispensers de papel higiênico em rolo - Linha Infinity - Agalimp - (C-16) </t>
  </si>
  <si>
    <t>Lixeiras, 60 litros, tampa basculante</t>
  </si>
  <si>
    <t>ÁREAS COMUNS</t>
  </si>
  <si>
    <t>Armário Corta Fogo para produtos quimicos</t>
  </si>
  <si>
    <t>Dispensers de papel toalha - Linha Infinity - Agalimp - (C-15) - reserva</t>
  </si>
  <si>
    <t>Dispensers de papel higiênico em rolo - Linha Infinity - Agalimp - (C-16)  - reserva</t>
  </si>
  <si>
    <t xml:space="preserve">Saboneteriras com reservatório - Linha infinity - Agalimp (C-16) </t>
  </si>
  <si>
    <t>Banco de parque Sinus LSN130</t>
  </si>
  <si>
    <t>Bituqueiras de inox</t>
  </si>
  <si>
    <t>Carrinho coletor de lixo</t>
  </si>
  <si>
    <t>TOTAL GERAL</t>
  </si>
  <si>
    <t>Projeto Arquitetonico</t>
  </si>
  <si>
    <t>Projeto de Engenharia</t>
  </si>
  <si>
    <t>Operacional - Econômico</t>
  </si>
  <si>
    <t>Total Ressarcimento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</si>
</sst>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;[Red]\-&quot;R$&quot;\ #,##0.00"/>
    <numFmt numFmtId="165" formatCode="_-&quot;R$&quot;\ * #,##0.00_-;\-&quot;R$&quot;\ * #,##0.00_-;_-&quot;R$&quot;\ 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rgb="FF1DAE1D"/>
      <name val="Arial"/>
      <family val="2"/>
    </font>
    <font>
      <sz val="8"/>
      <color rgb="FF666666"/>
      <name val="Verdana"/>
      <family val="2"/>
    </font>
    <font>
      <b/>
      <sz val="16"/>
      <color rgb="FFFFFFFF"/>
      <name val="Calibri"/>
      <family val="2"/>
    </font>
    <font>
      <b/>
      <sz val="7"/>
      <color rgb="FFFFFFFF"/>
      <name val="Times New Roman"/>
      <family val="1"/>
    </font>
    <font>
      <b/>
      <sz val="16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40404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6">
    <xf numFmtId="0" fontId="0" fillId="0" borderId="0" xfId="0"/>
    <xf numFmtId="4" fontId="0" fillId="0" borderId="0" xfId="1" applyNumberFormat="1" applyFont="1"/>
    <xf numFmtId="165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4" fontId="0" fillId="0" borderId="1" xfId="1" applyNumberFormat="1" applyFont="1" applyBorder="1" applyAlignment="1">
      <alignment horizontal="center" vertical="center"/>
    </xf>
    <xf numFmtId="165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5" fillId="2" borderId="1" xfId="0" applyFont="1" applyFill="1" applyBorder="1" applyAlignment="1">
      <alignment horizontal="justify" vertical="center" wrapText="1"/>
    </xf>
    <xf numFmtId="0" fontId="0" fillId="0" borderId="1" xfId="0" applyBorder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1" xfId="0" applyFont="1" applyBorder="1"/>
    <xf numFmtId="0" fontId="0" fillId="0" borderId="2" xfId="0" applyBorder="1"/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4" fontId="2" fillId="3" borderId="1" xfId="1" applyNumberFormat="1" applyFont="1" applyFill="1" applyBorder="1" applyAlignment="1">
      <alignment horizontal="center" vertical="center" wrapText="1"/>
    </xf>
    <xf numFmtId="165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2" fillId="5" borderId="11" xfId="0" applyFont="1" applyFill="1" applyBorder="1" applyAlignment="1">
      <alignment horizontal="center"/>
    </xf>
    <xf numFmtId="165" fontId="12" fillId="5" borderId="1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165" fontId="1" fillId="0" borderId="12" xfId="1" applyFont="1" applyBorder="1"/>
    <xf numFmtId="165" fontId="12" fillId="0" borderId="13" xfId="1" applyFont="1" applyBorder="1" applyAlignment="1">
      <alignment horizontal="center"/>
    </xf>
    <xf numFmtId="0" fontId="12" fillId="0" borderId="11" xfId="0" applyFont="1" applyBorder="1"/>
    <xf numFmtId="0" fontId="0" fillId="0" borderId="14" xfId="0" applyBorder="1"/>
    <xf numFmtId="0" fontId="0" fillId="0" borderId="15" xfId="0" applyBorder="1"/>
    <xf numFmtId="165" fontId="12" fillId="0" borderId="16" xfId="1" applyFont="1" applyBorder="1"/>
    <xf numFmtId="165" fontId="12" fillId="5" borderId="17" xfId="1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165" fontId="1" fillId="0" borderId="18" xfId="1" applyFont="1" applyBorder="1" applyAlignment="1">
      <alignment horizontal="center"/>
    </xf>
    <xf numFmtId="165" fontId="12" fillId="0" borderId="19" xfId="1" applyFont="1" applyBorder="1" applyAlignment="1">
      <alignment horizontal="center"/>
    </xf>
    <xf numFmtId="165" fontId="12" fillId="5" borderId="16" xfId="1" applyFont="1" applyFill="1" applyBorder="1" applyAlignment="1">
      <alignment horizontal="center"/>
    </xf>
    <xf numFmtId="165" fontId="12" fillId="0" borderId="19" xfId="1" applyFont="1" applyFill="1" applyBorder="1" applyAlignment="1">
      <alignment horizontal="center"/>
    </xf>
    <xf numFmtId="165" fontId="12" fillId="0" borderId="13" xfId="1" applyFont="1" applyFill="1" applyBorder="1" applyAlignment="1">
      <alignment horizontal="center"/>
    </xf>
    <xf numFmtId="165" fontId="12" fillId="0" borderId="20" xfId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 applyAlignment="1">
      <alignment horizontal="center"/>
    </xf>
    <xf numFmtId="165" fontId="14" fillId="0" borderId="12" xfId="1" applyFont="1" applyBorder="1"/>
    <xf numFmtId="165" fontId="1" fillId="0" borderId="13" xfId="1" applyFont="1" applyBorder="1"/>
    <xf numFmtId="165" fontId="12" fillId="0" borderId="21" xfId="1" applyFont="1" applyBorder="1" applyAlignment="1">
      <alignment horizontal="center"/>
    </xf>
    <xf numFmtId="0" fontId="0" fillId="0" borderId="20" xfId="0" applyBorder="1" applyAlignment="1">
      <alignment horizontal="center"/>
    </xf>
    <xf numFmtId="165" fontId="1" fillId="0" borderId="20" xfId="1" applyFont="1" applyBorder="1"/>
    <xf numFmtId="0" fontId="0" fillId="0" borderId="12" xfId="0" applyBorder="1" applyAlignment="1">
      <alignment horizontal="center"/>
    </xf>
    <xf numFmtId="0" fontId="12" fillId="5" borderId="14" xfId="0" applyFont="1" applyFill="1" applyBorder="1" applyAlignment="1">
      <alignment horizontal="center"/>
    </xf>
    <xf numFmtId="0" fontId="12" fillId="5" borderId="16" xfId="0" applyFont="1" applyFill="1" applyBorder="1" applyAlignment="1">
      <alignment horizontal="center"/>
    </xf>
    <xf numFmtId="165" fontId="1" fillId="0" borderId="22" xfId="1" applyFont="1" applyBorder="1" applyAlignment="1">
      <alignment horizontal="center"/>
    </xf>
    <xf numFmtId="165" fontId="1" fillId="0" borderId="0" xfId="1" applyFont="1" applyBorder="1"/>
    <xf numFmtId="0" fontId="0" fillId="0" borderId="23" xfId="0" applyBorder="1"/>
    <xf numFmtId="165" fontId="1" fillId="0" borderId="13" xfId="1" applyFont="1" applyBorder="1" applyAlignment="1">
      <alignment horizontal="center"/>
    </xf>
    <xf numFmtId="0" fontId="12" fillId="0" borderId="14" xfId="0" applyFont="1" applyBorder="1"/>
    <xf numFmtId="0" fontId="0" fillId="0" borderId="16" xfId="0" applyBorder="1"/>
    <xf numFmtId="165" fontId="12" fillId="0" borderId="11" xfId="1" applyFont="1" applyBorder="1"/>
    <xf numFmtId="3" fontId="12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0" fillId="0" borderId="24" xfId="0" applyBorder="1" applyAlignment="1">
      <alignment horizontal="left"/>
    </xf>
    <xf numFmtId="3" fontId="0" fillId="0" borderId="24" xfId="0" applyNumberFormat="1" applyBorder="1" applyAlignment="1">
      <alignment horizontal="center"/>
    </xf>
    <xf numFmtId="3" fontId="0" fillId="0" borderId="0" xfId="0" applyNumberFormat="1" applyAlignment="1">
      <alignment horizontal="right"/>
    </xf>
    <xf numFmtId="3" fontId="12" fillId="0" borderId="0" xfId="0" applyNumberFormat="1" applyFont="1" applyAlignment="1">
      <alignment horizontal="right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hyperlink" Target="https://obagastronomia.com.br/cor-do-ano-marsala/" TargetMode="External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4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hyperlink" Target="https://gadgetsin.com/hisense-55-inch-4k-alexa-enabled-smart-led-tv.htm" TargetMode="External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hyperlink" Target="https://www.pngall.com/refrigerator-png/" TargetMode="External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5.png"/><Relationship Id="rId30" Type="http://schemas.openxmlformats.org/officeDocument/2006/relationships/hyperlink" Target="http://www.menucriativo.com/2015/03/xicaras-que-mudam-de-cor.html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22</xdr:row>
      <xdr:rowOff>0</xdr:rowOff>
    </xdr:from>
    <xdr:ext cx="304800" cy="304800"/>
    <xdr:sp macro="" textlink="">
      <xdr:nvSpPr>
        <xdr:cNvPr id="2" name="AutoShape 2" descr="data:image/jpeg;base64,/9j/4AAQSkZJRgABAQAAAQABAAD/4QBgRXhpZgAASUkqAAgAAAACADEBAgAHAAAAJgAAAGmHBAABAAAALgAAAAAAAABQaWNhc2EAAAMAAJAHAAQAAAAwMjIwAqAEAAEAAABWAAAAA6AEAAEAAABWAAAAAAAAAP/bAIQAAwICCgoICQoKAwsKCAoICQgICQgICAgICAgICAgICAgICggICggKCggICAgICggICAgJCgkICAwQCggNCAgJCAEDBAQGBQYKBgYKDQ4MDA8NDwwMDQ0NDA0MDgwNDA0MDQ4NDg0MDQwMDg0MDAwNDg0NDA0NDAwNDAwMDQ0MDQ0M/8AAEQgAVgBWAwERAAIRAQMRAf/EAB4AAAEDBQEBAAAAAAAAAAAAAAQBBQkAAgMGCAoH/8QATxAAAgECBAIEBwwECQ0AAAAAAQIDBBEABRIhBjEHEyJBCAkUUWGU0SQyQlJVVldxgZKTwSORofAYGTRDU1RzsbIVFhczRWJkg4Sjs9Px/8QAHAEBAAIDAQEBAAAAAAAAAAAAAAECAwQGBQcI/8QAMBEAAgECBQIFAgYDAQAAAAAAAAECAxEEBRIhMRNBBhQiYXFSkSNCUYGx8DKh0Qf/2gAMAwEAAhEDEQA/AO9KjwtMhV3Q9JdEHjdo5FFVETHIjaXRrMbMrCxGALh4XGQ/SVR+sJ7cAXDwssh+kak9YT24AUeFfkX0h0n464AX+FbkX0h0n464Ar+FdkX0iUnrC+3ACHwsci+kak9YX24AsPhb5D9JNH6yntwsBy4V8I7J6yoWmpeO6WeqcFkgiqI3ldVHaKpe50+jCwPo8WAMmAIHej7jungy8QHh3XOajrzULKyHq2iC9V2T8bt8iDffuxcuXT8aOXZlmZFLEqgYkICdgD5gPPgAqn42l+UX+xmwFgxeOZvlF/vtgTYRuPpvlOT7ze3AgGm48m+U5PvtgAKTjeX5Sf7ze3CxNgCfjSX+vt9rHFkVZv3grZiX4qyNmlLEV4UFtzpeKQkX+sDESRUmwU4xAuxIPOvDUWCi/wABDzt8FcXLhUeZH4w/WMAGyZzopzKVDATJFpvYdtJXLE91jHyxnp09W0Vcj4G+PpGj/q6fj42fKVuFTf2KuMw+m46pyDqdQe4CVSPtPWD/AAH88PI1/ol9iVJrlFkvGVPf36W/t1/uBviPI1/ol9idS7Lca8449hVgEp0fvJ6wkfsP7cR5Kv8ARL7C0hvbj+LTvSjV5tTFfvGbV9nV29ItYvI1u8JfYm9uR86POnhsvr6WuhymJ56WcTxLK7tEXCstnCyK1tLH3rKb237sQ8BinxCVvgq37Ek3gPeH7mHEGbyUdVkdHFClI9QHpVqBIXV0XTeWd109rfa/pxq1KU6e04tfJVO53nGP3/ce3GEk85dXLYqL/wA2n+HFy4nlJxBBmzeovl8o/wCJiP8A2arHq5cvxVYwzmocDvF0LVUiXTg0Aul0YVewLbq+kx72+JqH147/AFyukmvc8Oef4ei3qlwMzeDtmXfla/iD2YzqaeyMb8T4O9nJAUXQbXFVYZcLMNSkONx5/wD7bF7s6KniIVIa48PuZYOgPMG2XKwTYmwcchzP2Ylu3Jn1u2wdlvg0ZpJGZEyTVGBqLB7qAeRva29x+sefGZQ7P9jl6mfYWlJqU1ts/YFy7wfcykQumS60UXdw11UecmxFrb+jblfHOTz6hRk6c5cOxmp5/hZx1alZdzqTxStO0fFU8bLZly+pVhe9mSWIEfYTjnc2mp6ZJ87/AHPahiY14pxW3N/kmUGOdLnm8zVzqX+zTzfFxcuD9d++2IIC6l/cUw7/ACiGw/5U4OPRwVTpVUyjtUbjbsdT5RXOFKx1ylII4lld1Mah3VRcAyliiFlUyWAJYAA3Axv1s+dKclpOJl4HeLm6vUtvx/WbVTU07UvlAjMh654xBFDPPMUQKRKVjuw627dSgDmTQwFzqCRDxBBJPTz7mjU8BNWfV3TvaxsOWdDEAp6Utx/BCTSx6g0ExJPV9YxIaoDXTUkLKqgAqGt2yMba8RUmpala3v8AqfQFTlT0UkuV/Br1dT0kDDR0iQOburNHTMxUWsAT5RtrNxbuHcb415eJaLlGFm/3Ms4zvbjsG8CZvWnLH6p08kX/AFlmYFgtjrsDyIRRbUfegW78dpTzGE0qmnty/wC+5ytT/wA6q4tSqddLU720jF0b12ZHL6lqfR5GFdalOtjDPrVBJaMt1h7GgEW96vZ1G4xyOM8OeZq9VTXqd7Wf8nGVMlq4Zyw6kmk7N/yB+K7nvxpV3HaNHXGw5D9PDf8Ab3enGtm0dDjT+lJX/Y+pYS0KUKXdJExS4542zzcZzJ2xv8BB+rFrl7AQm/3v7vbiCbBdQ96SQd5mj/8AHPj18tt1VcwVazpu6XY7gzLohppctp+t4nkjmjpg0ZvEE2UyIqzU8KVSktYEySzXBIIGogdVUy2NST6kPS/ex86nmtanW2m1d7K10D8LwxJQtUf6QahcwK6BSNTiQMpNgVnkRo1vGWe4XUCFW4IUjx5ZFhutG1L0p/Uz77Sprpr0p+m+q/e36CU3AtJNQUzy8QytU6EWSIxRaViQAxaJfJyWIZtemS5Autyyh236fhqg8VKbpfhu35j845p4gxUIypqo9cW/So8K+2/wMcnQ7Sk/y2UqTbszaduW/wCiHmGwPcNsdRW8LZavxYQtb3OIw3i/NZ1Iwu7OS5iajwLA0k0UDcRGCG0y9aYaWTQsMUsirZo1Ls7RrGLyglnA5nHzzF4qrRqunFelcH72ybD0amV0sRUs5OKur23Y7cccFR0kkUcPFZqAyFmKwwRmMiRkEblGl1XUF9QlIswFttqUs7xikkuF7GPCeD8qxSnVrU9Mm276rjn4rmw41qAJCfcFfcmw5T045Dbfz2xlzSt1tM7HyvGUI4erKkuE3b47Eyi4580TzucW9E9fHUSRScK1KyRMYXApZnW8Z0tpZEKML8irEHAtcal6Pqv5t1PqlR/68BcHzzIZI6crNRyQ65UKmaGSMkLHMDpDgE2JF7crjz43sHU6M9TE2ltyM8VQ45565AvsWmttta2u22Oxed00vUavl6VR7wXyXNnjEdmukuBzEsot+t++17DFFnGGluei6zbsnsti7Js5qJHjiXNpCzFUjvPJFYnZQWDADnuTfbGRZ7Sjt2PIngqEJNuCbfLsLmWf1KMEbM5lsL6RVSMdyRfUr89j37W9Ixd57Tlt2LvA4RS0qnG/wv8AhUefWUEySgfBYTMxB3IIux7xe/nAONWWY4JO9t/g97D4506emMmrbWGkcQTchmD35DtsB5rjtd/PfFXjsM1dL/RMsxxMF6ZM7H8VBGw4vIb3xyqsJ7WrfraW5vc+fHhY/GQrpRj2Z50ryfUk92TQqceKUNbPAUP9APPuBzvf67ei+ABa/g6mRGd41WNFLuxA0qiglifQALnAEM/hHdJyZrmc1S1OXpUnK5dFcpGlPETGZHFip69u0+olTYEXtY5Hugtj5IvDtI25yaS7MQAs0ijrFN5Esuy6QNha482KKC/MS5y4VjNT8J0PP/I0hGksCaiUXUcyPSD762xHeuDil/iivThZc3E/zWoh/sJyCAwPlEwGgm2o9o9kgKOekG5LEAgyrd0X1am1LjawQ/CdFuBkLi1jY1MwA1ciSG5d3WAaWI5LiLtcJBS0yujG/C9F3ZC1+Q90zgk7ag3a2Nr6QLhr88Toi9+5RpS5L4+F6Ei44dk5nT7oqG7I2sQH535izbYn1Lhll+jN36J+kkZZmMNfRZX1FRBZXVGYLUU6uvlFM4bYddGveb6wjb6bYh37lbWZODwLxbFWUlPVQT66eogjqImG90lQOvpuAd77g7dxxUkfjgDivxnPhCf5PycUMNRarzC8Z0mzJSqf0x2Nxq2QfX3YAiTfitmI9zgKAAFu2khbhVIuLgbG22+LXBmp8/a38kWx531G4HvVaxA0p8BfgkXubnC4CqbOWJJMJNzquCwOocidtyByawI7rcjICos2b+gf32sdth2vjcvfHkW5kbYAWXOTa3krczbU7W35222J8++AKOfkBh5Eu6aPhXUEgllN7hjaxa52v3EggY24gbf3IBsALFhpsLC1u/0/XYC+JuAWfiUgk+TrquDftXBta4uSL+mxxFwSQ+Km8I1ZKaryipqwrUxauoi7gDyaaUCphBY/zNTIsi3O4qtIAEOIYJE8VByF4ZnggDO6mnmSodJY4ijEKjoVvsCGBIN/NbAHOJ8WFVfBzy31wRn8sAFp4s+tHLiED/p4/ZgC7+LUrvnGPV0/LE3Bevi16/5yL+AvtwuBf4tjMPnKn206n88LgQ+LVr/nGnqy+3C4FTxaVd84k9WX24XBjl8WRWk9riBCPRTJ+ZwuDaej3xbxgkdp8wlkVk0gQLFCdWoG5NrkAAi17b+gWXBIpiAJpwBWnAFacAVp9OAK0+nAFacAVpwAun04Aq2AFwB//9k=">
          <a:extLst>
            <a:ext uri="{FF2B5EF4-FFF2-40B4-BE49-F238E27FC236}">
              <a16:creationId xmlns:a16="http://schemas.microsoft.com/office/drawing/2014/main" id="{E802FA0C-2DD3-4946-8868-83346B608594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3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22</xdr:row>
      <xdr:rowOff>0</xdr:rowOff>
    </xdr:from>
    <xdr:ext cx="304800" cy="304800"/>
    <xdr:sp macro="" textlink="">
      <xdr:nvSpPr>
        <xdr:cNvPr id="3" name="AutoShape 3" descr="data:image/jpeg;base64,/9j/4AAQSkZJRgABAQAAAQABAAD/4QBgRXhpZgAASUkqAAgAAAACADEBAgAHAAAAJgAAAGmHBAABAAAALgAAAAAAAABQaWNhc2EAAAMAAJAHAAQAAAAwMjIwAqAEAAEAAABWAAAAA6AEAAEAAABWAAAAAAAAAP/bAIQAAwICCgoICQoKAwsKCAoICQgICQgICAgICAgICAgICAgICggICggKCggICAgICggICAgJCgkICAwQCggNCAgJCAEDBAQGBQYKBgYKDQ4MDA8NDwwMDQ0NDA0MDgwNDA0MDQ4NDg0MDQwMDg0MDAwNDg0NDA0NDAwNDAwMDQ0MDQ0M/8AAEQgAVgBWAwERAAIRAQMRAf/EAB4AAAEDBQEBAAAAAAAAAAAAAAQBBQkAAgMGCAoH/8QATxAAAgECBAIEBwwECQ0AAAAAAQIDBBEABRIhBjEHEyJBCAkUUWGU0SQyQlJVVldxgZKTwSORofAYGTRDU1RzsbIVFhczRWJkg4Sjs9Px/8QAHAEBAAIDAQEBAAAAAAAAAAAAAAECAwQGBQcI/8QAMBEAAgECBQIFAgYDAQAAAAAAAAECAxEEBRIhMRNBBhQiYXFSkSNCUYGx8DKh0Qf/2gAMAwEAAhEDEQA/AO9KjwtMhV3Q9JdEHjdo5FFVETHIjaXRrMbMrCxGALh4XGQ/SVR+sJ7cAXDwssh+kak9YT24AUeFfkX0h0n464AX+FbkX0h0n464Ar+FdkX0iUnrC+3ACHwsci+kak9YX24AsPhb5D9JNH6yntwsBy4V8I7J6yoWmpeO6WeqcFkgiqI3ldVHaKpe50+jCwPo8WAMmAIHej7jungy8QHh3XOajrzULKyHq2iC9V2T8bt8iDffuxcuXT8aOXZlmZFLEqgYkICdgD5gPPgAqn42l+UX+xmwFgxeOZvlF/vtgTYRuPpvlOT7ze3AgGm48m+U5PvtgAKTjeX5Sf7ze3CxNgCfjSX+vt9rHFkVZv3grZiX4qyNmlLEV4UFtzpeKQkX+sDESRUmwU4xAuxIPOvDUWCi/wABDzt8FcXLhUeZH4w/WMAGyZzopzKVDATJFpvYdtJXLE91jHyxnp09W0Vcj4G+PpGj/q6fj42fKVuFTf2KuMw+m46pyDqdQe4CVSPtPWD/AAH88PI1/ol9iVJrlFkvGVPf36W/t1/uBviPI1/ol9idS7Lca8449hVgEp0fvJ6wkfsP7cR5Kv8ARL7C0hvbj+LTvSjV5tTFfvGbV9nV29ItYvI1u8JfYm9uR86POnhsvr6WuhymJ56WcTxLK7tEXCstnCyK1tLH3rKb237sQ8BinxCVvgq37Ek3gPeH7mHEGbyUdVkdHFClI9QHpVqBIXV0XTeWd109rfa/pxq1KU6e04tfJVO53nGP3/ce3GEk85dXLYqL/wA2n+HFy4nlJxBBmzeovl8o/wCJiP8A2arHq5cvxVYwzmocDvF0LVUiXTg0Aul0YVewLbq+kx72+JqH147/AFyukmvc8Oef4ei3qlwMzeDtmXfla/iD2YzqaeyMb8T4O9nJAUXQbXFVYZcLMNSkONx5/wD7bF7s6KniIVIa48PuZYOgPMG2XKwTYmwcchzP2Ylu3Jn1u2wdlvg0ZpJGZEyTVGBqLB7qAeRva29x+sefGZQ7P9jl6mfYWlJqU1ts/YFy7wfcykQumS60UXdw11UecmxFrb+jblfHOTz6hRk6c5cOxmp5/hZx1alZdzqTxStO0fFU8bLZly+pVhe9mSWIEfYTjnc2mp6ZJ87/AHPahiY14pxW3N/kmUGOdLnm8zVzqX+zTzfFxcuD9d++2IIC6l/cUw7/ACiGw/5U4OPRwVTpVUyjtUbjbsdT5RXOFKx1ylII4lld1Mah3VRcAyliiFlUyWAJYAA3Axv1s+dKclpOJl4HeLm6vUtvx/WbVTU07UvlAjMh654xBFDPPMUQKRKVjuw627dSgDmTQwFzqCRDxBBJPTz7mjU8BNWfV3TvaxsOWdDEAp6Utx/BCTSx6g0ExJPV9YxIaoDXTUkLKqgAqGt2yMba8RUmpala3v8AqfQFTlT0UkuV/Br1dT0kDDR0iQOburNHTMxUWsAT5RtrNxbuHcb415eJaLlGFm/3Ms4zvbjsG8CZvWnLH6p08kX/AFlmYFgtjrsDyIRRbUfegW78dpTzGE0qmnty/wC+5ytT/wA6q4tSqddLU720jF0b12ZHL6lqfR5GFdalOtjDPrVBJaMt1h7GgEW96vZ1G4xyOM8OeZq9VTXqd7Wf8nGVMlq4Zyw6kmk7N/yB+K7nvxpV3HaNHXGw5D9PDf8Ab3enGtm0dDjT+lJX/Y+pYS0KUKXdJExS4542zzcZzJ2xv8BB+rFrl7AQm/3v7vbiCbBdQ96SQd5mj/8AHPj18tt1VcwVazpu6XY7gzLohppctp+t4nkjmjpg0ZvEE2UyIqzU8KVSktYEySzXBIIGogdVUy2NST6kPS/ex86nmtanW2m1d7K10D8LwxJQtUf6QahcwK6BSNTiQMpNgVnkRo1vGWe4XUCFW4IUjx5ZFhutG1L0p/Uz77Sprpr0p+m+q/e36CU3AtJNQUzy8QytU6EWSIxRaViQAxaJfJyWIZtemS5Autyyh236fhqg8VKbpfhu35j845p4gxUIypqo9cW/So8K+2/wMcnQ7Sk/y2UqTbszaduW/wCiHmGwPcNsdRW8LZavxYQtb3OIw3i/NZ1Iwu7OS5iajwLA0k0UDcRGCG0y9aYaWTQsMUsirZo1Ls7RrGLyglnA5nHzzF4qrRqunFelcH72ybD0amV0sRUs5OKur23Y7cccFR0kkUcPFZqAyFmKwwRmMiRkEblGl1XUF9QlIswFttqUs7xikkuF7GPCeD8qxSnVrU9Mm276rjn4rmw41qAJCfcFfcmw5T045Dbfz2xlzSt1tM7HyvGUI4erKkuE3b47Eyi4580TzucW9E9fHUSRScK1KyRMYXApZnW8Z0tpZEKML8irEHAtcal6Pqv5t1PqlR/68BcHzzIZI6crNRyQ65UKmaGSMkLHMDpDgE2JF7crjz43sHU6M9TE2ltyM8VQ45565AvsWmttta2u22Oxed00vUavl6VR7wXyXNnjEdmukuBzEsot+t++17DFFnGGluei6zbsnsti7Js5qJHjiXNpCzFUjvPJFYnZQWDADnuTfbGRZ7Sjt2PIngqEJNuCbfLsLmWf1KMEbM5lsL6RVSMdyRfUr89j37W9Ixd57Tlt2LvA4RS0qnG/wv8AhUefWUEySgfBYTMxB3IIux7xe/nAONWWY4JO9t/g97D4506emMmrbWGkcQTchmD35DtsB5rjtd/PfFXjsM1dL/RMsxxMF6ZM7H8VBGw4vIb3xyqsJ7WrfraW5vc+fHhY/GQrpRj2Z50ryfUk92TQqceKUNbPAUP9APPuBzvf67ei+ABa/g6mRGd41WNFLuxA0qiglifQALnAEM/hHdJyZrmc1S1OXpUnK5dFcpGlPETGZHFip69u0+olTYEXtY5Hugtj5IvDtI25yaS7MQAs0ijrFN5Esuy6QNha482KKC/MS5y4VjNT8J0PP/I0hGksCaiUXUcyPSD762xHeuDil/iivThZc3E/zWoh/sJyCAwPlEwGgm2o9o9kgKOekG5LEAgyrd0X1am1LjawQ/CdFuBkLi1jY1MwA1ciSG5d3WAaWI5LiLtcJBS0yujG/C9F3ZC1+Q90zgk7ag3a2Nr6QLhr88Toi9+5RpS5L4+F6Ei44dk5nT7oqG7I2sQH535izbYn1Lhll+jN36J+kkZZmMNfRZX1FRBZXVGYLUU6uvlFM4bYddGveb6wjb6bYh37lbWZODwLxbFWUlPVQT66eogjqImG90lQOvpuAd77g7dxxUkfjgDivxnPhCf5PycUMNRarzC8Z0mzJSqf0x2Nxq2QfX3YAiTfitmI9zgKAAFu2khbhVIuLgbG22+LXBmp8/a38kWx531G4HvVaxA0p8BfgkXubnC4CqbOWJJMJNzquCwOocidtyByawI7rcjICos2b+gf32sdth2vjcvfHkW5kbYAWXOTa3krczbU7W35222J8++AKOfkBh5Eu6aPhXUEgllN7hjaxa52v3EggY24gbf3IBsALFhpsLC1u/0/XYC+JuAWfiUgk+TrquDftXBta4uSL+mxxFwSQ+Km8I1ZKaryipqwrUxauoi7gDyaaUCphBY/zNTIsi3O4qtIAEOIYJE8VByF4ZnggDO6mnmSodJY4ijEKjoVvsCGBIN/NbAHOJ8WFVfBzy31wRn8sAFp4s+tHLiED/p4/ZgC7+LUrvnGPV0/LE3Bevi16/5yL+AvtwuBf4tjMPnKn206n88LgQ+LVr/nGnqy+3C4FTxaVd84k9WX24XBjl8WRWk9riBCPRTJ+ZwuDaej3xbxgkdp8wlkVk0gQLFCdWoG5NrkAAi17b+gWXBIpiAJpwBWnAFacAVp9OAK0+nAFacAVpwAun04Aq2AFwB//9k=">
          <a:extLst>
            <a:ext uri="{FF2B5EF4-FFF2-40B4-BE49-F238E27FC236}">
              <a16:creationId xmlns:a16="http://schemas.microsoft.com/office/drawing/2014/main" id="{2A038E42-CB66-483B-93E7-5C4024B33A8D}"/>
            </a:ext>
          </a:extLst>
        </xdr:cNvPr>
        <xdr:cNvSpPr>
          <a:spLocks noChangeAspect="1" noChangeArrowheads="1"/>
        </xdr:cNvSpPr>
      </xdr:nvSpPr>
      <xdr:spPr bwMode="auto">
        <a:xfrm>
          <a:off x="2438400" y="423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4" name="AutoShape 4" descr="data:image/jpeg;base64,/9j/4AAQSkZJRgABAQAAAQABAAD/4QBgRXhpZgAASUkqAAgAAAACADEBAgAHAAAAJgAAAGmHBAABAAAALgAAAAAAAABQaWNhc2EAAAMAAJAHAAQAAAAwMjIwAqAEAAEAAABWAAAAA6AEAAEAAABWAAAAAAAAAP/bAIQAAwICCgoICQoKAwsKCAoICQgICQgICAgICAgICAgICAgICggICggKCggICAgICggICAgJCgkICAwQCggNCAgJCAEDBAQGBQYKBgYKDQ4MDA8NDwwMDQ0NDA0MDgwNDA0MDQ4NDg0MDQwMDg0MDAwNDg0NDA0NDAwNDAwMDQ0MDQ0M/8AAEQgAVgBWAwERAAIRAQMRAf/EAB4AAAEDBQEBAAAAAAAAAAAAAAQBBQkAAgMGCAoH/8QATxAAAgECBAIEBwwECQ0AAAAAAQIDBBEABRIhBjEHEyJBCAkUUWGU0SQyQlJVVldxgZKTwSORofAYGTRDU1RzsbIVFhczRWJkg4Sjs9Px/8QAHAEBAAIDAQEBAAAAAAAAAAAAAAECAwQGBQcI/8QAMBEAAgECBQIFAgYDAQAAAAAAAAECAxEEBRIhMRNBBhQiYXFSkSNCUYGx8DKh0Qf/2gAMAwEAAhEDEQA/AO9KjwtMhV3Q9JdEHjdo5FFVETHIjaXRrMbMrCxGALh4XGQ/SVR+sJ7cAXDwssh+kak9YT24AUeFfkX0h0n464AX+FbkX0h0n464Ar+FdkX0iUnrC+3ACHwsci+kak9YX24AsPhb5D9JNH6yntwsBy4V8I7J6yoWmpeO6WeqcFkgiqI3ldVHaKpe50+jCwPo8WAMmAIHej7jungy8QHh3XOajrzULKyHq2iC9V2T8bt8iDffuxcuXT8aOXZlmZFLEqgYkICdgD5gPPgAqn42l+UX+xmwFgxeOZvlF/vtgTYRuPpvlOT7ze3AgGm48m+U5PvtgAKTjeX5Sf7ze3CxNgCfjSX+vt9rHFkVZv3grZiX4qyNmlLEV4UFtzpeKQkX+sDESRUmwU4xAuxIPOvDUWCi/wABDzt8FcXLhUeZH4w/WMAGyZzopzKVDATJFpvYdtJXLE91jHyxnp09W0Vcj4G+PpGj/q6fj42fKVuFTf2KuMw+m46pyDqdQe4CVSPtPWD/AAH88PI1/ol9iVJrlFkvGVPf36W/t1/uBviPI1/ol9idS7Lca8449hVgEp0fvJ6wkfsP7cR5Kv8ARL7C0hvbj+LTvSjV5tTFfvGbV9nV29ItYvI1u8JfYm9uR86POnhsvr6WuhymJ56WcTxLK7tEXCstnCyK1tLH3rKb237sQ8BinxCVvgq37Ek3gPeH7mHEGbyUdVkdHFClI9QHpVqBIXV0XTeWd109rfa/pxq1KU6e04tfJVO53nGP3/ce3GEk85dXLYqL/wA2n+HFy4nlJxBBmzeovl8o/wCJiP8A2arHq5cvxVYwzmocDvF0LVUiXTg0Aul0YVewLbq+kx72+JqH147/AFyukmvc8Oef4ei3qlwMzeDtmXfla/iD2YzqaeyMb8T4O9nJAUXQbXFVYZcLMNSkONx5/wD7bF7s6KniIVIa48PuZYOgPMG2XKwTYmwcchzP2Ylu3Jn1u2wdlvg0ZpJGZEyTVGBqLB7qAeRva29x+sefGZQ7P9jl6mfYWlJqU1ts/YFy7wfcykQumS60UXdw11UecmxFrb+jblfHOTz6hRk6c5cOxmp5/hZx1alZdzqTxStO0fFU8bLZly+pVhe9mSWIEfYTjnc2mp6ZJ87/AHPahiY14pxW3N/kmUGOdLnm8zVzqX+zTzfFxcuD9d++2IIC6l/cUw7/ACiGw/5U4OPRwVTpVUyjtUbjbsdT5RXOFKx1ylII4lld1Mah3VRcAyliiFlUyWAJYAA3Axv1s+dKclpOJl4HeLm6vUtvx/WbVTU07UvlAjMh654xBFDPPMUQKRKVjuw627dSgDmTQwFzqCRDxBBJPTz7mjU8BNWfV3TvaxsOWdDEAp6Utx/BCTSx6g0ExJPV9YxIaoDXTUkLKqgAqGt2yMba8RUmpala3v8AqfQFTlT0UkuV/Br1dT0kDDR0iQOburNHTMxUWsAT5RtrNxbuHcb415eJaLlGFm/3Ms4zvbjsG8CZvWnLH6p08kX/AFlmYFgtjrsDyIRRbUfegW78dpTzGE0qmnty/wC+5ytT/wA6q4tSqddLU720jF0b12ZHL6lqfR5GFdalOtjDPrVBJaMt1h7GgEW96vZ1G4xyOM8OeZq9VTXqd7Wf8nGVMlq4Zyw6kmk7N/yB+K7nvxpV3HaNHXGw5D9PDf8Ab3enGtm0dDjT+lJX/Y+pYS0KUKXdJExS4542zzcZzJ2xv8BB+rFrl7AQm/3v7vbiCbBdQ96SQd5mj/8AHPj18tt1VcwVazpu6XY7gzLohppctp+t4nkjmjpg0ZvEE2UyIqzU8KVSktYEySzXBIIGogdVUy2NST6kPS/ex86nmtanW2m1d7K10D8LwxJQtUf6QahcwK6BSNTiQMpNgVnkRo1vGWe4XUCFW4IUjx5ZFhutG1L0p/Uz77Sprpr0p+m+q/e36CU3AtJNQUzy8QytU6EWSIxRaViQAxaJfJyWIZtemS5Autyyh236fhqg8VKbpfhu35j845p4gxUIypqo9cW/So8K+2/wMcnQ7Sk/y2UqTbszaduW/wCiHmGwPcNsdRW8LZavxYQtb3OIw3i/NZ1Iwu7OS5iajwLA0k0UDcRGCG0y9aYaWTQsMUsirZo1Ls7RrGLyglnA5nHzzF4qrRqunFelcH72ybD0amV0sRUs5OKur23Y7cccFR0kkUcPFZqAyFmKwwRmMiRkEblGl1XUF9QlIswFttqUs7xikkuF7GPCeD8qxSnVrU9Mm276rjn4rmw41qAJCfcFfcmw5T045Dbfz2xlzSt1tM7HyvGUI4erKkuE3b47Eyi4580TzucW9E9fHUSRScK1KyRMYXApZnW8Z0tpZEKML8irEHAtcal6Pqv5t1PqlR/68BcHzzIZI6crNRyQ65UKmaGSMkLHMDpDgE2JF7crjz43sHU6M9TE2ltyM8VQ45565AvsWmttta2u22Oxed00vUavl6VR7wXyXNnjEdmukuBzEsot+t++17DFFnGGluei6zbsnsti7Js5qJHjiXNpCzFUjvPJFYnZQWDADnuTfbGRZ7Sjt2PIngqEJNuCbfLsLmWf1KMEbM5lsL6RVSMdyRfUr89j37W9Ixd57Tlt2LvA4RS0qnG/wv8AhUefWUEySgfBYTMxB3IIux7xe/nAONWWY4JO9t/g97D4506emMmrbWGkcQTchmD35DtsB5rjtd/PfFXjsM1dL/RMsxxMF6ZM7H8VBGw4vIb3xyqsJ7WrfraW5vc+fHhY/GQrpRj2Z50ryfUk92TQqceKUNbPAUP9APPuBzvf67ei+ABa/g6mRGd41WNFLuxA0qiglifQALnAEM/hHdJyZrmc1S1OXpUnK5dFcpGlPETGZHFip69u0+olTYEXtY5Hugtj5IvDtI25yaS7MQAs0ijrFN5Esuy6QNha482KKC/MS5y4VjNT8J0PP/I0hGksCaiUXUcyPSD762xHeuDil/iivThZc3E/zWoh/sJyCAwPlEwGgm2o9o9kgKOekG5LEAgyrd0X1am1LjawQ/CdFuBkLi1jY1MwA1ciSG5d3WAaWI5LiLtcJBS0yujG/C9F3ZC1+Q90zgk7ag3a2Nr6QLhr88Toi9+5RpS5L4+F6Ei44dk5nT7oqG7I2sQH535izbYn1Lhll+jN36J+kkZZmMNfRZX1FRBZXVGYLUU6uvlFM4bYddGveb6wjb6bYh37lbWZODwLxbFWUlPVQT66eogjqImG90lQOvpuAd77g7dxxUkfjgDivxnPhCf5PycUMNRarzC8Z0mzJSqf0x2Nxq2QfX3YAiTfitmI9zgKAAFu2khbhVIuLgbG22+LXBmp8/a38kWx531G4HvVaxA0p8BfgkXubnC4CqbOWJJMJNzquCwOocidtyByawI7rcjICos2b+gf32sdth2vjcvfHkW5kbYAWXOTa3krczbU7W35222J8++AKOfkBh5Eu6aPhXUEgllN7hjaxa52v3EggY24gbf3IBsALFhpsLC1u/0/XYC+JuAWfiUgk+TrquDftXBta4uSL+mxxFwSQ+Km8I1ZKaryipqwrUxauoi7gDyaaUCphBY/zNTIsi3O4qtIAEOIYJE8VByF4ZnggDO6mnmSodJY4ijEKjoVvsCGBIN/NbAHOJ8WFVfBzy31wRn8sAFp4s+tHLiED/p4/ZgC7+LUrvnGPV0/LE3Bevi16/5yL+AvtwuBf4tjMPnKn206n88LgQ+LVr/nGnqy+3C4FTxaVd84k9WX24XBjl8WRWk9riBCPRTJ+ZwuDaej3xbxgkdp8wlkVk0gQLFCdWoG5NrkAAi17b+gWXBIpiAJpwBWnAFacAVp9OAK0+nAFacAVpwAun04Aq2AFwB//9k=">
          <a:extLst>
            <a:ext uri="{FF2B5EF4-FFF2-40B4-BE49-F238E27FC236}">
              <a16:creationId xmlns:a16="http://schemas.microsoft.com/office/drawing/2014/main" id="{14B85E89-99FB-4D25-A718-4EDB24E8AF81}"/>
            </a:ext>
          </a:extLst>
        </xdr:cNvPr>
        <xdr:cNvSpPr>
          <a:spLocks noChangeAspect="1" noChangeArrowheads="1"/>
        </xdr:cNvSpPr>
      </xdr:nvSpPr>
      <xdr:spPr bwMode="auto">
        <a:xfrm>
          <a:off x="4876800" y="423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5" name="AutoShape 2" descr="data:image/jpeg;base64,/9j/4AAQSkZJRgABAQAAAQABAAD/4QBgRXhpZgAASUkqAAgAAAACADEBAgAHAAAAJgAAAGmHBAABAAAALgAAAAAAAABQaWNhc2EAAAMAAJAHAAQAAAAwMjIwAqAEAAEAAABWAAAAA6AEAAEAAABWAAAAAAAAAP/bAIQAAwICCgoICQoKAwsKCAoICQgICQgICAgICAgICAgICAgICggICggKCggICAgICggICAgJCgkICAwQCggNCAgJCAEDBAQGBQYKBgYKDQ4MDA8NDwwMDQ0NDA0MDgwNDA0MDQ4NDg0MDQwMDg0MDAwNDg0NDA0NDAwNDAwMDQ0MDQ0M/8AAEQgAVgBWAwERAAIRAQMRAf/EAB4AAAEDBQEBAAAAAAAAAAAAAAQBBQkAAgMGCAoH/8QATxAAAgECBAIEBwwECQ0AAAAAAQIDBBEABRIhBjEHEyJBCAkUUWGU0SQyQlJVVldxgZKTwSORofAYGTRDU1RzsbIVFhczRWJkg4Sjs9Px/8QAHAEBAAIDAQEBAAAAAAAAAAAAAAECAwQGBQcI/8QAMBEAAgECBQIFAgYDAQAAAAAAAAECAxEEBRIhMRNBBhQiYXFSkSNCUYGx8DKh0Qf/2gAMAwEAAhEDEQA/AO9KjwtMhV3Q9JdEHjdo5FFVETHIjaXRrMbMrCxGALh4XGQ/SVR+sJ7cAXDwssh+kak9YT24AUeFfkX0h0n464AX+FbkX0h0n464Ar+FdkX0iUnrC+3ACHwsci+kak9YX24AsPhb5D9JNH6yntwsBy4V8I7J6yoWmpeO6WeqcFkgiqI3ldVHaKpe50+jCwPo8WAMmAIHej7jungy8QHh3XOajrzULKyHq2iC9V2T8bt8iDffuxcuXT8aOXZlmZFLEqgYkICdgD5gPPgAqn42l+UX+xmwFgxeOZvlF/vtgTYRuPpvlOT7ze3AgGm48m+U5PvtgAKTjeX5Sf7ze3CxNgCfjSX+vt9rHFkVZv3grZiX4qyNmlLEV4UFtzpeKQkX+sDESRUmwU4xAuxIPOvDUWCi/wABDzt8FcXLhUeZH4w/WMAGyZzopzKVDATJFpvYdtJXLE91jHyxnp09W0Vcj4G+PpGj/q6fj42fKVuFTf2KuMw+m46pyDqdQe4CVSPtPWD/AAH88PI1/ol9iVJrlFkvGVPf36W/t1/uBviPI1/ol9idS7Lca8449hVgEp0fvJ6wkfsP7cR5Kv8ARL7C0hvbj+LTvSjV5tTFfvGbV9nV29ItYvI1u8JfYm9uR86POnhsvr6WuhymJ56WcTxLK7tEXCstnCyK1tLH3rKb237sQ8BinxCVvgq37Ek3gPeH7mHEGbyUdVkdHFClI9QHpVqBIXV0XTeWd109rfa/pxq1KU6e04tfJVO53nGP3/ce3GEk85dXLYqL/wA2n+HFy4nlJxBBmzeovl8o/wCJiP8A2arHq5cvxVYwzmocDvF0LVUiXTg0Aul0YVewLbq+kx72+JqH147/AFyukmvc8Oef4ei3qlwMzeDtmXfla/iD2YzqaeyMb8T4O9nJAUXQbXFVYZcLMNSkONx5/wD7bF7s6KniIVIa48PuZYOgPMG2XKwTYmwcchzP2Ylu3Jn1u2wdlvg0ZpJGZEyTVGBqLB7qAeRva29x+sefGZQ7P9jl6mfYWlJqU1ts/YFy7wfcykQumS60UXdw11UecmxFrb+jblfHOTz6hRk6c5cOxmp5/hZx1alZdzqTxStO0fFU8bLZly+pVhe9mSWIEfYTjnc2mp6ZJ87/AHPahiY14pxW3N/kmUGOdLnm8zVzqX+zTzfFxcuD9d++2IIC6l/cUw7/ACiGw/5U4OPRwVTpVUyjtUbjbsdT5RXOFKx1ylII4lld1Mah3VRcAyliiFlUyWAJYAA3Axv1s+dKclpOJl4HeLm6vUtvx/WbVTU07UvlAjMh654xBFDPPMUQKRKVjuw627dSgDmTQwFzqCRDxBBJPTz7mjU8BNWfV3TvaxsOWdDEAp6Utx/BCTSx6g0ExJPV9YxIaoDXTUkLKqgAqGt2yMba8RUmpala3v8AqfQFTlT0UkuV/Br1dT0kDDR0iQOburNHTMxUWsAT5RtrNxbuHcb415eJaLlGFm/3Ms4zvbjsG8CZvWnLH6p08kX/AFlmYFgtjrsDyIRRbUfegW78dpTzGE0qmnty/wC+5ytT/wA6q4tSqddLU720jF0b12ZHL6lqfR5GFdalOtjDPrVBJaMt1h7GgEW96vZ1G4xyOM8OeZq9VTXqd7Wf8nGVMlq4Zyw6kmk7N/yB+K7nvxpV3HaNHXGw5D9PDf8Ab3enGtm0dDjT+lJX/Y+pYS0KUKXdJExS4542zzcZzJ2xv8BB+rFrl7AQm/3v7vbiCbBdQ96SQd5mj/8AHPj18tt1VcwVazpu6XY7gzLohppctp+t4nkjmjpg0ZvEE2UyIqzU8KVSktYEySzXBIIGogdVUy2NST6kPS/ex86nmtanW2m1d7K10D8LwxJQtUf6QahcwK6BSNTiQMpNgVnkRo1vGWe4XUCFW4IUjx5ZFhutG1L0p/Uz77Sprpr0p+m+q/e36CU3AtJNQUzy8QytU6EWSIxRaViQAxaJfJyWIZtemS5Autyyh236fhqg8VKbpfhu35j845p4gxUIypqo9cW/So8K+2/wMcnQ7Sk/y2UqTbszaduW/wCiHmGwPcNsdRW8LZavxYQtb3OIw3i/NZ1Iwu7OS5iajwLA0k0UDcRGCG0y9aYaWTQsMUsirZo1Ls7RrGLyglnA5nHzzF4qrRqunFelcH72ybD0amV0sRUs5OKur23Y7cccFR0kkUcPFZqAyFmKwwRmMiRkEblGl1XUF9QlIswFttqUs7xikkuF7GPCeD8qxSnVrU9Mm276rjn4rmw41qAJCfcFfcmw5T045Dbfz2xlzSt1tM7HyvGUI4erKkuE3b47Eyi4580TzucW9E9fHUSRScK1KyRMYXApZnW8Z0tpZEKML8irEHAtcal6Pqv5t1PqlR/68BcHzzIZI6crNRyQ65UKmaGSMkLHMDpDgE2JF7crjz43sHU6M9TE2ltyM8VQ45565AvsWmttta2u22Oxed00vUavl6VR7wXyXNnjEdmukuBzEsot+t++17DFFnGGluei6zbsnsti7Js5qJHjiXNpCzFUjvPJFYnZQWDADnuTfbGRZ7Sjt2PIngqEJNuCbfLsLmWf1KMEbM5lsL6RVSMdyRfUr89j37W9Ixd57Tlt2LvA4RS0qnG/wv8AhUefWUEySgfBYTMxB3IIux7xe/nAONWWY4JO9t/g97D4506emMmrbWGkcQTchmD35DtsB5rjtd/PfFXjsM1dL/RMsxxMF6ZM7H8VBGw4vIb3xyqsJ7WrfraW5vc+fHhY/GQrpRj2Z50ryfUk92TQqceKUNbPAUP9APPuBzvf67ei+ABa/g6mRGd41WNFLuxA0qiglifQALnAEM/hHdJyZrmc1S1OXpUnK5dFcpGlPETGZHFip69u0+olTYEXtY5Hugtj5IvDtI25yaS7MQAs0ijrFN5Esuy6QNha482KKC/MS5y4VjNT8J0PP/I0hGksCaiUXUcyPSD762xHeuDil/iivThZc3E/zWoh/sJyCAwPlEwGgm2o9o9kgKOekG5LEAgyrd0X1am1LjawQ/CdFuBkLi1jY1MwA1ciSG5d3WAaWI5LiLtcJBS0yujG/C9F3ZC1+Q90zgk7ag3a2Nr6QLhr88Toi9+5RpS5L4+F6Ei44dk5nT7oqG7I2sQH535izbYn1Lhll+jN36J+kkZZmMNfRZX1FRBZXVGYLUU6uvlFM4bYddGveb6wjb6bYh37lbWZODwLxbFWUlPVQT66eogjqImG90lQOvpuAd77g7dxxUkfjgDivxnPhCf5PycUMNRarzC8Z0mzJSqf0x2Nxq2QfX3YAiTfitmI9zgKAAFu2khbhVIuLgbG22+LXBmp8/a38kWx531G4HvVaxA0p8BfgkXubnC4CqbOWJJMJNzquCwOocidtyByawI7rcjICos2b+gf32sdth2vjcvfHkW5kbYAWXOTa3krczbU7W35222J8++AKOfkBh5Eu6aPhXUEgllN7hjaxa52v3EggY24gbf3IBsALFhpsLC1u/0/XYC+JuAWfiUgk+TrquDftXBta4uSL+mxxFwSQ+Km8I1ZKaryipqwrUxauoi7gDyaaUCphBY/zNTIsi3O4qtIAEOIYJE8VByF4ZnggDO6mnmSodJY4ijEKjoVvsCGBIN/NbAHOJ8WFVfBzy31wRn8sAFp4s+tHLiED/p4/ZgC7+LUrvnGPV0/LE3Bevi16/5yL+AvtwuBf4tjMPnKn206n88LgQ+LVr/nGnqy+3C4FTxaVd84k9WX24XBjl8WRWk9riBCPRTJ+ZwuDaej3xbxgkdp8wlkVk0gQLFCdWoG5NrkAAi17b+gWXBIpiAJpwBWnAFacAVp9OAK0+nAFacAVpwAun04Aq2AFwB//9k=">
          <a:extLst>
            <a:ext uri="{FF2B5EF4-FFF2-40B4-BE49-F238E27FC236}">
              <a16:creationId xmlns:a16="http://schemas.microsoft.com/office/drawing/2014/main" id="{EF37919C-221B-48D6-8EB5-BA15DEF8A083}"/>
            </a:ext>
          </a:extLst>
        </xdr:cNvPr>
        <xdr:cNvSpPr>
          <a:spLocks noChangeAspect="1" noChangeArrowheads="1"/>
        </xdr:cNvSpPr>
      </xdr:nvSpPr>
      <xdr:spPr bwMode="auto">
        <a:xfrm>
          <a:off x="4876800" y="423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22</xdr:row>
      <xdr:rowOff>0</xdr:rowOff>
    </xdr:from>
    <xdr:ext cx="304800" cy="304800"/>
    <xdr:sp macro="" textlink="">
      <xdr:nvSpPr>
        <xdr:cNvPr id="6" name="AutoShape 3" descr="data:image/jpeg;base64,/9j/4AAQSkZJRgABAQAAAQABAAD/4QBgRXhpZgAASUkqAAgAAAACADEBAgAHAAAAJgAAAGmHBAABAAAALgAAAAAAAABQaWNhc2EAAAMAAJAHAAQAAAAwMjIwAqAEAAEAAABWAAAAA6AEAAEAAABWAAAAAAAAAP/bAIQAAwICCgoICQoKAwsKCAoICQgICQgICAgICAgICAgICAgICggICggKCggICAgICggICAgJCgkICAwQCggNCAgJCAEDBAQGBQYKBgYKDQ4MDA8NDwwMDQ0NDA0MDgwNDA0MDQ4NDg0MDQwMDg0MDAwNDg0NDA0NDAwNDAwMDQ0MDQ0M/8AAEQgAVgBWAwERAAIRAQMRAf/EAB4AAAEDBQEBAAAAAAAAAAAAAAQBBQkAAgMGCAoH/8QATxAAAgECBAIEBwwECQ0AAAAAAQIDBBEABRIhBjEHEyJBCAkUUWGU0SQyQlJVVldxgZKTwSORofAYGTRDU1RzsbIVFhczRWJkg4Sjs9Px/8QAHAEBAAIDAQEBAAAAAAAAAAAAAAECAwQGBQcI/8QAMBEAAgECBQIFAgYDAQAAAAAAAAECAxEEBRIhMRNBBhQiYXFSkSNCUYGx8DKh0Qf/2gAMAwEAAhEDEQA/AO9KjwtMhV3Q9JdEHjdo5FFVETHIjaXRrMbMrCxGALh4XGQ/SVR+sJ7cAXDwssh+kak9YT24AUeFfkX0h0n464AX+FbkX0h0n464Ar+FdkX0iUnrC+3ACHwsci+kak9YX24AsPhb5D9JNH6yntwsBy4V8I7J6yoWmpeO6WeqcFkgiqI3ldVHaKpe50+jCwPo8WAMmAIHej7jungy8QHh3XOajrzULKyHq2iC9V2T8bt8iDffuxcuXT8aOXZlmZFLEqgYkICdgD5gPPgAqn42l+UX+xmwFgxeOZvlF/vtgTYRuPpvlOT7ze3AgGm48m+U5PvtgAKTjeX5Sf7ze3CxNgCfjSX+vt9rHFkVZv3grZiX4qyNmlLEV4UFtzpeKQkX+sDESRUmwU4xAuxIPOvDUWCi/wABDzt8FcXLhUeZH4w/WMAGyZzopzKVDATJFpvYdtJXLE91jHyxnp09W0Vcj4G+PpGj/q6fj42fKVuFTf2KuMw+m46pyDqdQe4CVSPtPWD/AAH88PI1/ol9iVJrlFkvGVPf36W/t1/uBviPI1/ol9idS7Lca8449hVgEp0fvJ6wkfsP7cR5Kv8ARL7C0hvbj+LTvSjV5tTFfvGbV9nV29ItYvI1u8JfYm9uR86POnhsvr6WuhymJ56WcTxLK7tEXCstnCyK1tLH3rKb237sQ8BinxCVvgq37Ek3gPeH7mHEGbyUdVkdHFClI9QHpVqBIXV0XTeWd109rfa/pxq1KU6e04tfJVO53nGP3/ce3GEk85dXLYqL/wA2n+HFy4nlJxBBmzeovl8o/wCJiP8A2arHq5cvxVYwzmocDvF0LVUiXTg0Aul0YVewLbq+kx72+JqH147/AFyukmvc8Oef4ei3qlwMzeDtmXfla/iD2YzqaeyMb8T4O9nJAUXQbXFVYZcLMNSkONx5/wD7bF7s6KniIVIa48PuZYOgPMG2XKwTYmwcchzP2Ylu3Jn1u2wdlvg0ZpJGZEyTVGBqLB7qAeRva29x+sefGZQ7P9jl6mfYWlJqU1ts/YFy7wfcykQumS60UXdw11UecmxFrb+jblfHOTz6hRk6c5cOxmp5/hZx1alZdzqTxStO0fFU8bLZly+pVhe9mSWIEfYTjnc2mp6ZJ87/AHPahiY14pxW3N/kmUGOdLnm8zVzqX+zTzfFxcuD9d++2IIC6l/cUw7/ACiGw/5U4OPRwVTpVUyjtUbjbsdT5RXOFKx1ylII4lld1Mah3VRcAyliiFlUyWAJYAA3Axv1s+dKclpOJl4HeLm6vUtvx/WbVTU07UvlAjMh654xBFDPPMUQKRKVjuw627dSgDmTQwFzqCRDxBBJPTz7mjU8BNWfV3TvaxsOWdDEAp6Utx/BCTSx6g0ExJPV9YxIaoDXTUkLKqgAqGt2yMba8RUmpala3v8AqfQFTlT0UkuV/Br1dT0kDDR0iQOburNHTMxUWsAT5RtrNxbuHcb415eJaLlGFm/3Ms4zvbjsG8CZvWnLH6p08kX/AFlmYFgtjrsDyIRRbUfegW78dpTzGE0qmnty/wC+5ytT/wA6q4tSqddLU720jF0b12ZHL6lqfR5GFdalOtjDPrVBJaMt1h7GgEW96vZ1G4xyOM8OeZq9VTXqd7Wf8nGVMlq4Zyw6kmk7N/yB+K7nvxpV3HaNHXGw5D9PDf8Ab3enGtm0dDjT+lJX/Y+pYS0KUKXdJExS4542zzcZzJ2xv8BB+rFrl7AQm/3v7vbiCbBdQ96SQd5mj/8AHPj18tt1VcwVazpu6XY7gzLohppctp+t4nkjmjpg0ZvEE2UyIqzU8KVSktYEySzXBIIGogdVUy2NST6kPS/ex86nmtanW2m1d7K10D8LwxJQtUf6QahcwK6BSNTiQMpNgVnkRo1vGWe4XUCFW4IUjx5ZFhutG1L0p/Uz77Sprpr0p+m+q/e36CU3AtJNQUzy8QytU6EWSIxRaViQAxaJfJyWIZtemS5Autyyh236fhqg8VKbpfhu35j845p4gxUIypqo9cW/So8K+2/wMcnQ7Sk/y2UqTbszaduW/wCiHmGwPcNsdRW8LZavxYQtb3OIw3i/NZ1Iwu7OS5iajwLA0k0UDcRGCG0y9aYaWTQsMUsirZo1Ls7RrGLyglnA5nHzzF4qrRqunFelcH72ybD0amV0sRUs5OKur23Y7cccFR0kkUcPFZqAyFmKwwRmMiRkEblGl1XUF9QlIswFttqUs7xikkuF7GPCeD8qxSnVrU9Mm276rjn4rmw41qAJCfcFfcmw5T045Dbfz2xlzSt1tM7HyvGUI4erKkuE3b47Eyi4580TzucW9E9fHUSRScK1KyRMYXApZnW8Z0tpZEKML8irEHAtcal6Pqv5t1PqlR/68BcHzzIZI6crNRyQ65UKmaGSMkLHMDpDgE2JF7crjz43sHU6M9TE2ltyM8VQ45565AvsWmttta2u22Oxed00vUavl6VR7wXyXNnjEdmukuBzEsot+t++17DFFnGGluei6zbsnsti7Js5qJHjiXNpCzFUjvPJFYnZQWDADnuTfbGRZ7Sjt2PIngqEJNuCbfLsLmWf1KMEbM5lsL6RVSMdyRfUr89j37W9Ixd57Tlt2LvA4RS0qnG/wv8AhUefWUEySgfBYTMxB3IIux7xe/nAONWWY4JO9t/g97D4506emMmrbWGkcQTchmD35DtsB5rjtd/PfFXjsM1dL/RMsxxMF6ZM7H8VBGw4vIb3xyqsJ7WrfraW5vc+fHhY/GQrpRj2Z50ryfUk92TQqceKUNbPAUP9APPuBzvf67ei+ABa/g6mRGd41WNFLuxA0qiglifQALnAEM/hHdJyZrmc1S1OXpUnK5dFcpGlPETGZHFip69u0+olTYEXtY5Hugtj5IvDtI25yaS7MQAs0ijrFN5Esuy6QNha482KKC/MS5y4VjNT8J0PP/I0hGksCaiUXUcyPSD762xHeuDil/iivThZc3E/zWoh/sJyCAwPlEwGgm2o9o9kgKOekG5LEAgyrd0X1am1LjawQ/CdFuBkLi1jY1MwA1ciSG5d3WAaWI5LiLtcJBS0yujG/C9F3ZC1+Q90zgk7ag3a2Nr6QLhr88Toi9+5RpS5L4+F6Ei44dk5nT7oqG7I2sQH535izbYn1Lhll+jN36J+kkZZmMNfRZX1FRBZXVGYLUU6uvlFM4bYddGveb6wjb6bYh37lbWZODwLxbFWUlPVQT66eogjqImG90lQOvpuAd77g7dxxUkfjgDivxnPhCf5PycUMNRarzC8Z0mzJSqf0x2Nxq2QfX3YAiTfitmI9zgKAAFu2khbhVIuLgbG22+LXBmp8/a38kWx531G4HvVaxA0p8BfgkXubnC4CqbOWJJMJNzquCwOocidtyByawI7rcjICos2b+gf32sdth2vjcvfHkW5kbYAWXOTa3krczbU7W35222J8++AKOfkBh5Eu6aPhXUEgllN7hjaxa52v3EggY24gbf3IBsALFhpsLC1u/0/XYC+JuAWfiUgk+TrquDftXBta4uSL+mxxFwSQ+Km8I1ZKaryipqwrUxauoi7gDyaaUCphBY/zNTIsi3O4qtIAEOIYJE8VByF4ZnggDO6mnmSodJY4ijEKjoVvsCGBIN/NbAHOJ8WFVfBzy31wRn8sAFp4s+tHLiED/p4/ZgC7+LUrvnGPV0/LE3Bevi16/5yL+AvtwuBf4tjMPnKn206n88LgQ+LVr/nGnqy+3C4FTxaVd84k9WX24XBjl8WRWk9riBCPRTJ+ZwuDaej3xbxgkdp8wlkVk0gQLFCdWoG5NrkAAi17b+gWXBIpiAJpwBWnAFacAVp9OAK0+nAFacAVpwAun04Aq2AFwB//9k=">
          <a:extLst>
            <a:ext uri="{FF2B5EF4-FFF2-40B4-BE49-F238E27FC236}">
              <a16:creationId xmlns:a16="http://schemas.microsoft.com/office/drawing/2014/main" id="{498CAC13-D86F-42FE-945E-EE1CF3347A96}"/>
            </a:ext>
          </a:extLst>
        </xdr:cNvPr>
        <xdr:cNvSpPr>
          <a:spLocks noChangeAspect="1" noChangeArrowheads="1"/>
        </xdr:cNvSpPr>
      </xdr:nvSpPr>
      <xdr:spPr bwMode="auto">
        <a:xfrm>
          <a:off x="4876800" y="4235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628504</xdr:colOff>
      <xdr:row>12</xdr:row>
      <xdr:rowOff>261938</xdr:rowOff>
    </xdr:from>
    <xdr:ext cx="665255" cy="899102"/>
    <xdr:pic>
      <xdr:nvPicPr>
        <xdr:cNvPr id="7" name="Imagem 6" descr="lixeira fiberglass de plastico">
          <a:extLst>
            <a:ext uri="{FF2B5EF4-FFF2-40B4-BE49-F238E27FC236}">
              <a16:creationId xmlns:a16="http://schemas.microsoft.com/office/drawing/2014/main" id="{767D08B3-05DF-4AEA-8D76-B4BB1604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254" y="2579688"/>
          <a:ext cx="665255" cy="899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619126</xdr:colOff>
      <xdr:row>4</xdr:row>
      <xdr:rowOff>10817</xdr:rowOff>
    </xdr:from>
    <xdr:ext cx="738187" cy="1354433"/>
    <xdr:pic>
      <xdr:nvPicPr>
        <xdr:cNvPr id="8" name="Imagem 7" descr="Armário Boss Super">
          <a:extLst>
            <a:ext uri="{FF2B5EF4-FFF2-40B4-BE49-F238E27FC236}">
              <a16:creationId xmlns:a16="http://schemas.microsoft.com/office/drawing/2014/main" id="{4CD7FF0D-3BDB-42EA-8132-6986BDD27D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075"/>
        <a:stretch/>
      </xdr:blipFill>
      <xdr:spPr bwMode="auto">
        <a:xfrm>
          <a:off x="2435226" y="931567"/>
          <a:ext cx="738187" cy="13544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507999</xdr:colOff>
      <xdr:row>3</xdr:row>
      <xdr:rowOff>114813</xdr:rowOff>
    </xdr:from>
    <xdr:ext cx="944563" cy="1098255"/>
    <xdr:pic>
      <xdr:nvPicPr>
        <xdr:cNvPr id="9" name="Imagem 8" descr="Armário Boss Baixo">
          <a:extLst>
            <a:ext uri="{FF2B5EF4-FFF2-40B4-BE49-F238E27FC236}">
              <a16:creationId xmlns:a16="http://schemas.microsoft.com/office/drawing/2014/main" id="{5B8A4277-1F6D-4C0B-A069-3740EB62E7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1079"/>
        <a:stretch/>
      </xdr:blipFill>
      <xdr:spPr bwMode="auto">
        <a:xfrm>
          <a:off x="2336799" y="851413"/>
          <a:ext cx="944563" cy="1098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71438</xdr:colOff>
      <xdr:row>6</xdr:row>
      <xdr:rowOff>277812</xdr:rowOff>
    </xdr:from>
    <xdr:ext cx="1779899" cy="712787"/>
    <xdr:pic>
      <xdr:nvPicPr>
        <xdr:cNvPr id="10" name="Imagem 9" descr="Estação de Trabalho">
          <a:extLst>
            <a:ext uri="{FF2B5EF4-FFF2-40B4-BE49-F238E27FC236}">
              <a16:creationId xmlns:a16="http://schemas.microsoft.com/office/drawing/2014/main" id="{46C58AFA-35FF-4C71-A159-769CDC2CD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0238" y="1471612"/>
          <a:ext cx="1779899" cy="712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198437</xdr:colOff>
      <xdr:row>5</xdr:row>
      <xdr:rowOff>134937</xdr:rowOff>
    </xdr:from>
    <xdr:ext cx="1528692" cy="771525"/>
    <xdr:pic>
      <xdr:nvPicPr>
        <xdr:cNvPr id="11" name="Imagem 10" descr="Gaveteiros">
          <a:extLst>
            <a:ext uri="{FF2B5EF4-FFF2-40B4-BE49-F238E27FC236}">
              <a16:creationId xmlns:a16="http://schemas.microsoft.com/office/drawing/2014/main" id="{023F3047-2253-4AC4-BE59-04973463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237" y="1239837"/>
          <a:ext cx="1528692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182562</xdr:colOff>
      <xdr:row>7</xdr:row>
      <xdr:rowOff>326325</xdr:rowOff>
    </xdr:from>
    <xdr:ext cx="1539875" cy="734126"/>
    <xdr:pic>
      <xdr:nvPicPr>
        <xdr:cNvPr id="12" name="Imagem 11" descr="Divisória">
          <a:extLst>
            <a:ext uri="{FF2B5EF4-FFF2-40B4-BE49-F238E27FC236}">
              <a16:creationId xmlns:a16="http://schemas.microsoft.com/office/drawing/2014/main" id="{08265174-08E1-40C7-BAC7-8D0CD1C9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362" y="1659825"/>
          <a:ext cx="1539875" cy="734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134939</xdr:colOff>
      <xdr:row>8</xdr:row>
      <xdr:rowOff>126999</xdr:rowOff>
    </xdr:from>
    <xdr:ext cx="1611311" cy="809695"/>
    <xdr:pic>
      <xdr:nvPicPr>
        <xdr:cNvPr id="13" name="Imagem 12" descr="Mesa de reunião">
          <a:extLst>
            <a:ext uri="{FF2B5EF4-FFF2-40B4-BE49-F238E27FC236}">
              <a16:creationId xmlns:a16="http://schemas.microsoft.com/office/drawing/2014/main" id="{39772F6D-DA97-4AD0-8162-4A09CB728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739" y="1784349"/>
          <a:ext cx="1611311" cy="809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396875</xdr:colOff>
      <xdr:row>9</xdr:row>
      <xdr:rowOff>103188</xdr:rowOff>
    </xdr:from>
    <xdr:ext cx="912812" cy="914775"/>
    <xdr:pic>
      <xdr:nvPicPr>
        <xdr:cNvPr id="14" name="Imagem 13" descr="http://www.tokstok.com.br/pnv/155/v/vipoe_ptcz.jpg">
          <a:extLst>
            <a:ext uri="{FF2B5EF4-FFF2-40B4-BE49-F238E27FC236}">
              <a16:creationId xmlns:a16="http://schemas.microsoft.com/office/drawing/2014/main" id="{6655BF37-0F08-4AF5-B59B-8004E45D0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675" y="1944688"/>
          <a:ext cx="912812" cy="91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460072</xdr:colOff>
      <xdr:row>10</xdr:row>
      <xdr:rowOff>119063</xdr:rowOff>
    </xdr:from>
    <xdr:ext cx="915605" cy="917574"/>
    <xdr:pic>
      <xdr:nvPicPr>
        <xdr:cNvPr id="15" name="Imagem 14" descr="http://www.tokstok.com.br/pnv/155/v/vipoe_ptcz.jpg">
          <a:extLst>
            <a:ext uri="{FF2B5EF4-FFF2-40B4-BE49-F238E27FC236}">
              <a16:creationId xmlns:a16="http://schemas.microsoft.com/office/drawing/2014/main" id="{5FE90A9B-D5FC-417B-B07D-3C59480B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8872" y="2144713"/>
          <a:ext cx="915605" cy="91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444336</xdr:colOff>
      <xdr:row>11</xdr:row>
      <xdr:rowOff>95250</xdr:rowOff>
    </xdr:from>
    <xdr:ext cx="980554" cy="982662"/>
    <xdr:pic>
      <xdr:nvPicPr>
        <xdr:cNvPr id="16" name="Imagem 15" descr="http://www.tokstok.com.br/pnv/155/v/vipoe_ptcz.jpg">
          <a:extLst>
            <a:ext uri="{FF2B5EF4-FFF2-40B4-BE49-F238E27FC236}">
              <a16:creationId xmlns:a16="http://schemas.microsoft.com/office/drawing/2014/main" id="{36C695E3-3A70-4D64-BE88-3A331026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3136" y="2305050"/>
          <a:ext cx="980554" cy="9826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579437</xdr:colOff>
      <xdr:row>13</xdr:row>
      <xdr:rowOff>214313</xdr:rowOff>
    </xdr:from>
    <xdr:ext cx="952500" cy="952500"/>
    <xdr:pic>
      <xdr:nvPicPr>
        <xdr:cNvPr id="17" name="Imagem 16" descr="Telefone IntelBras Com fio IP TIP 100 Preto 4700002">
          <a:extLst>
            <a:ext uri="{FF2B5EF4-FFF2-40B4-BE49-F238E27FC236}">
              <a16:creationId xmlns:a16="http://schemas.microsoft.com/office/drawing/2014/main" id="{729AD9A2-20E3-4A9C-B03C-12CECC349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8237" y="2760663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563563</xdr:colOff>
      <xdr:row>14</xdr:row>
      <xdr:rowOff>166687</xdr:rowOff>
    </xdr:from>
    <xdr:ext cx="952500" cy="952500"/>
    <xdr:pic>
      <xdr:nvPicPr>
        <xdr:cNvPr id="18" name="Imagem 17" descr="Audio conferência de mesa c / fio Intelbras">
          <a:extLst>
            <a:ext uri="{FF2B5EF4-FFF2-40B4-BE49-F238E27FC236}">
              <a16:creationId xmlns:a16="http://schemas.microsoft.com/office/drawing/2014/main" id="{F98761F3-20FF-431C-8B60-48A8E084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63" y="2928937"/>
          <a:ext cx="952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412750</xdr:colOff>
      <xdr:row>16</xdr:row>
      <xdr:rowOff>476250</xdr:rowOff>
    </xdr:from>
    <xdr:ext cx="1143000" cy="1019175"/>
    <xdr:pic>
      <xdr:nvPicPr>
        <xdr:cNvPr id="20" name="Imagem 19" descr="http://i.dell.com/images/global/configurator/chassis/rd1000_120x107.jpg">
          <a:extLst>
            <a:ext uri="{FF2B5EF4-FFF2-40B4-BE49-F238E27FC236}">
              <a16:creationId xmlns:a16="http://schemas.microsoft.com/office/drawing/2014/main" id="{0351E4C3-2EED-4F98-A888-559C9924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550" y="3314700"/>
          <a:ext cx="11430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392905</xdr:colOff>
      <xdr:row>17</xdr:row>
      <xdr:rowOff>154780</xdr:rowOff>
    </xdr:from>
    <xdr:ext cx="1143000" cy="1019175"/>
    <xdr:pic>
      <xdr:nvPicPr>
        <xdr:cNvPr id="21" name="Imagem 20" descr="http://i.dell.com/images/global/configurator/chassis/poweredge-t420-gray-right-120x107.jpg">
          <a:extLst>
            <a:ext uri="{FF2B5EF4-FFF2-40B4-BE49-F238E27FC236}">
              <a16:creationId xmlns:a16="http://schemas.microsoft.com/office/drawing/2014/main" id="{24221609-08BF-481E-9756-DBEDCE25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1705" y="3469480"/>
          <a:ext cx="114300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583406</xdr:colOff>
      <xdr:row>25</xdr:row>
      <xdr:rowOff>113191</xdr:rowOff>
    </xdr:from>
    <xdr:ext cx="881064" cy="1072224"/>
    <xdr:pic>
      <xdr:nvPicPr>
        <xdr:cNvPr id="23" name="Imagem 22" descr="http://ts2.mm.bing.net/th?id=H.4687889082483417&amp;pid=1.7">
          <a:extLst>
            <a:ext uri="{FF2B5EF4-FFF2-40B4-BE49-F238E27FC236}">
              <a16:creationId xmlns:a16="http://schemas.microsoft.com/office/drawing/2014/main" id="{EB22355F-B0D5-47CE-96B4-1A222EDB5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206" y="5269391"/>
          <a:ext cx="881064" cy="1072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238125</xdr:colOff>
      <xdr:row>15</xdr:row>
      <xdr:rowOff>277813</xdr:rowOff>
    </xdr:from>
    <xdr:to>
      <xdr:col>3</xdr:col>
      <xdr:colOff>1886020</xdr:colOff>
      <xdr:row>15</xdr:row>
      <xdr:rowOff>1312325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EECAF443-E620-25F8-FF71-48573DF6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865688" y="16486188"/>
          <a:ext cx="1647895" cy="1034512"/>
        </a:xfrm>
        <a:prstGeom prst="rect">
          <a:avLst/>
        </a:prstGeom>
      </xdr:spPr>
    </xdr:pic>
    <xdr:clientData/>
  </xdr:twoCellAnchor>
  <xdr:twoCellAnchor editAs="oneCell">
    <xdr:from>
      <xdr:col>3</xdr:col>
      <xdr:colOff>509802</xdr:colOff>
      <xdr:row>18</xdr:row>
      <xdr:rowOff>31751</xdr:rowOff>
    </xdr:from>
    <xdr:to>
      <xdr:col>3</xdr:col>
      <xdr:colOff>1583764</xdr:colOff>
      <xdr:row>18</xdr:row>
      <xdr:rowOff>1177680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52B73499-3ED5-1566-87EE-19899F67C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137365" y="20732751"/>
          <a:ext cx="1073962" cy="1145929"/>
        </a:xfrm>
        <a:prstGeom prst="rect">
          <a:avLst/>
        </a:prstGeom>
      </xdr:spPr>
    </xdr:pic>
    <xdr:clientData/>
  </xdr:twoCellAnchor>
  <xdr:twoCellAnchor editAs="oneCell">
    <xdr:from>
      <xdr:col>3</xdr:col>
      <xdr:colOff>690562</xdr:colOff>
      <xdr:row>19</xdr:row>
      <xdr:rowOff>63500</xdr:rowOff>
    </xdr:from>
    <xdr:to>
      <xdr:col>3</xdr:col>
      <xdr:colOff>1375339</xdr:colOff>
      <xdr:row>19</xdr:row>
      <xdr:rowOff>1180768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77661899-249B-939B-9D00-9E3843A3B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318125" y="22034500"/>
          <a:ext cx="684777" cy="1117268"/>
        </a:xfrm>
        <a:prstGeom prst="rect">
          <a:avLst/>
        </a:prstGeom>
      </xdr:spPr>
    </xdr:pic>
    <xdr:clientData/>
  </xdr:twoCellAnchor>
  <xdr:twoCellAnchor editAs="oneCell">
    <xdr:from>
      <xdr:col>3</xdr:col>
      <xdr:colOff>198437</xdr:colOff>
      <xdr:row>20</xdr:row>
      <xdr:rowOff>412750</xdr:rowOff>
    </xdr:from>
    <xdr:to>
      <xdr:col>3</xdr:col>
      <xdr:colOff>1780929</xdr:colOff>
      <xdr:row>20</xdr:row>
      <xdr:rowOff>2151063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AB34204-D17B-1703-5EAF-9DC359F30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984750" y="23653750"/>
          <a:ext cx="1582492" cy="1738313"/>
        </a:xfrm>
        <a:prstGeom prst="rect">
          <a:avLst/>
        </a:prstGeom>
      </xdr:spPr>
    </xdr:pic>
    <xdr:clientData/>
  </xdr:twoCellAnchor>
  <xdr:twoCellAnchor editAs="oneCell">
    <xdr:from>
      <xdr:col>3</xdr:col>
      <xdr:colOff>431412</xdr:colOff>
      <xdr:row>21</xdr:row>
      <xdr:rowOff>500062</xdr:rowOff>
    </xdr:from>
    <xdr:to>
      <xdr:col>3</xdr:col>
      <xdr:colOff>1572306</xdr:colOff>
      <xdr:row>21</xdr:row>
      <xdr:rowOff>1592981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C8761199-DCE4-B893-0FAF-2437302B2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58975" y="26836687"/>
          <a:ext cx="1140894" cy="1092919"/>
        </a:xfrm>
        <a:prstGeom prst="rect">
          <a:avLst/>
        </a:prstGeom>
      </xdr:spPr>
    </xdr:pic>
    <xdr:clientData/>
  </xdr:twoCellAnchor>
  <xdr:twoCellAnchor editAs="oneCell">
    <xdr:from>
      <xdr:col>3</xdr:col>
      <xdr:colOff>365124</xdr:colOff>
      <xdr:row>22</xdr:row>
      <xdr:rowOff>95250</xdr:rowOff>
    </xdr:from>
    <xdr:to>
      <xdr:col>3</xdr:col>
      <xdr:colOff>1491110</xdr:colOff>
      <xdr:row>22</xdr:row>
      <xdr:rowOff>1248610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42B32E05-04C8-7B24-AE39-37704228A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992687" y="28416250"/>
          <a:ext cx="1125986" cy="1153360"/>
        </a:xfrm>
        <a:prstGeom prst="rect">
          <a:avLst/>
        </a:prstGeom>
      </xdr:spPr>
    </xdr:pic>
    <xdr:clientData/>
  </xdr:twoCellAnchor>
  <xdr:twoCellAnchor editAs="oneCell">
    <xdr:from>
      <xdr:col>3</xdr:col>
      <xdr:colOff>889001</xdr:colOff>
      <xdr:row>24</xdr:row>
      <xdr:rowOff>1</xdr:rowOff>
    </xdr:from>
    <xdr:to>
      <xdr:col>3</xdr:col>
      <xdr:colOff>1304045</xdr:colOff>
      <xdr:row>25</xdr:row>
      <xdr:rowOff>0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AEAB711F-99DF-37B7-69C8-3DC3D78A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516564" y="30146626"/>
          <a:ext cx="415044" cy="555624"/>
        </a:xfrm>
        <a:prstGeom prst="rect">
          <a:avLst/>
        </a:prstGeom>
      </xdr:spPr>
    </xdr:pic>
    <xdr:clientData/>
  </xdr:twoCellAnchor>
  <xdr:twoCellAnchor editAs="oneCell">
    <xdr:from>
      <xdr:col>3</xdr:col>
      <xdr:colOff>202359</xdr:colOff>
      <xdr:row>23</xdr:row>
      <xdr:rowOff>63500</xdr:rowOff>
    </xdr:from>
    <xdr:to>
      <xdr:col>3</xdr:col>
      <xdr:colOff>785812</xdr:colOff>
      <xdr:row>24</xdr:row>
      <xdr:rowOff>34251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AAC41AA5-FACA-2C8A-C48F-8D580E9AB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29922" y="29654500"/>
          <a:ext cx="583453" cy="526376"/>
        </a:xfrm>
        <a:prstGeom prst="rect">
          <a:avLst/>
        </a:prstGeom>
      </xdr:spPr>
    </xdr:pic>
    <xdr:clientData/>
  </xdr:twoCellAnchor>
  <xdr:twoCellAnchor editAs="oneCell">
    <xdr:from>
      <xdr:col>3</xdr:col>
      <xdr:colOff>428225</xdr:colOff>
      <xdr:row>26</xdr:row>
      <xdr:rowOff>7938</xdr:rowOff>
    </xdr:from>
    <xdr:to>
      <xdr:col>3</xdr:col>
      <xdr:colOff>1428750</xdr:colOff>
      <xdr:row>26</xdr:row>
      <xdr:rowOff>1186935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15299404-6F03-432C-9F20-201A2216A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055788" y="31980188"/>
          <a:ext cx="1000525" cy="1178997"/>
        </a:xfrm>
        <a:prstGeom prst="rect">
          <a:avLst/>
        </a:prstGeom>
      </xdr:spPr>
    </xdr:pic>
    <xdr:clientData/>
  </xdr:twoCellAnchor>
  <xdr:oneCellAnchor>
    <xdr:from>
      <xdr:col>3</xdr:col>
      <xdr:colOff>76767</xdr:colOff>
      <xdr:row>28</xdr:row>
      <xdr:rowOff>412750</xdr:rowOff>
    </xdr:from>
    <xdr:ext cx="1836170" cy="1801813"/>
    <xdr:pic>
      <xdr:nvPicPr>
        <xdr:cNvPr id="32" name="Imagem 24">
          <a:extLst>
            <a:ext uri="{FF2B5EF4-FFF2-40B4-BE49-F238E27FC236}">
              <a16:creationId xmlns:a16="http://schemas.microsoft.com/office/drawing/2014/main" id="{763D0FC9-9443-439E-9EEC-1EDD9BACD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63080" y="35814000"/>
          <a:ext cx="1836170" cy="1801813"/>
        </a:xfrm>
        <a:prstGeom prst="rect">
          <a:avLst/>
        </a:prstGeom>
      </xdr:spPr>
    </xdr:pic>
    <xdr:clientData/>
  </xdr:oneCellAnchor>
  <xdr:twoCellAnchor editAs="oneCell">
    <xdr:from>
      <xdr:col>3</xdr:col>
      <xdr:colOff>134935</xdr:colOff>
      <xdr:row>30</xdr:row>
      <xdr:rowOff>277812</xdr:rowOff>
    </xdr:from>
    <xdr:to>
      <xdr:col>3</xdr:col>
      <xdr:colOff>1860018</xdr:colOff>
      <xdr:row>30</xdr:row>
      <xdr:rowOff>1571624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1E48B0D6-9251-78C8-1D4E-43540C314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4"/>
            </a:ext>
          </a:extLst>
        </a:blip>
        <a:stretch>
          <a:fillRect/>
        </a:stretch>
      </xdr:blipFill>
      <xdr:spPr>
        <a:xfrm>
          <a:off x="4762498" y="39330312"/>
          <a:ext cx="1725083" cy="1293812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476251</xdr:colOff>
      <xdr:row>31</xdr:row>
      <xdr:rowOff>158462</xdr:rowOff>
    </xdr:from>
    <xdr:to>
      <xdr:col>3</xdr:col>
      <xdr:colOff>1436689</xdr:colOff>
      <xdr:row>31</xdr:row>
      <xdr:rowOff>1370012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AA6E363-2C53-7603-EC31-6052EC6DE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6"/>
            </a:ext>
          </a:extLst>
        </a:blip>
        <a:stretch>
          <a:fillRect/>
        </a:stretch>
      </xdr:blipFill>
      <xdr:spPr>
        <a:xfrm>
          <a:off x="5262564" y="40250775"/>
          <a:ext cx="960438" cy="1211550"/>
        </a:xfrm>
        <a:prstGeom prst="rect">
          <a:avLst/>
        </a:prstGeom>
      </xdr:spPr>
    </xdr:pic>
    <xdr:clientData/>
  </xdr:twoCellAnchor>
  <xdr:twoCellAnchor editAs="oneCell">
    <xdr:from>
      <xdr:col>3</xdr:col>
      <xdr:colOff>396877</xdr:colOff>
      <xdr:row>32</xdr:row>
      <xdr:rowOff>119063</xdr:rowOff>
    </xdr:from>
    <xdr:to>
      <xdr:col>3</xdr:col>
      <xdr:colOff>1412129</xdr:colOff>
      <xdr:row>32</xdr:row>
      <xdr:rowOff>1557337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C7C025FF-632D-3988-36CE-BF3786853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8"/>
            </a:ext>
          </a:extLst>
        </a:blip>
        <a:stretch>
          <a:fillRect/>
        </a:stretch>
      </xdr:blipFill>
      <xdr:spPr>
        <a:xfrm>
          <a:off x="5183190" y="41830626"/>
          <a:ext cx="1015252" cy="1438274"/>
        </a:xfrm>
        <a:prstGeom prst="rect">
          <a:avLst/>
        </a:prstGeom>
      </xdr:spPr>
    </xdr:pic>
    <xdr:clientData/>
  </xdr:twoCellAnchor>
  <xdr:oneCellAnchor>
    <xdr:from>
      <xdr:col>3</xdr:col>
      <xdr:colOff>309563</xdr:colOff>
      <xdr:row>33</xdr:row>
      <xdr:rowOff>174625</xdr:rowOff>
    </xdr:from>
    <xdr:ext cx="1316386" cy="779461"/>
    <xdr:pic>
      <xdr:nvPicPr>
        <xdr:cNvPr id="55" name="Picture 54">
          <a:extLst>
            <a:ext uri="{FF2B5EF4-FFF2-40B4-BE49-F238E27FC236}">
              <a16:creationId xmlns:a16="http://schemas.microsoft.com/office/drawing/2014/main" id="{970ED096-B8DD-4F13-A9F2-823E19553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30"/>
            </a:ext>
          </a:extLst>
        </a:blip>
        <a:stretch>
          <a:fillRect/>
        </a:stretch>
      </xdr:blipFill>
      <xdr:spPr>
        <a:xfrm>
          <a:off x="5095876" y="44704000"/>
          <a:ext cx="1316386" cy="7794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122B-64F9-4702-BD51-A634C2A47459}">
  <sheetPr>
    <tabColor theme="7"/>
  </sheetPr>
  <dimension ref="D4:E7"/>
  <sheetViews>
    <sheetView showGridLines="0" tabSelected="1" workbookViewId="0">
      <selection activeCell="D17" sqref="D17"/>
    </sheetView>
  </sheetViews>
  <sheetFormatPr defaultRowHeight="15"/>
  <cols>
    <col min="4" max="4" width="21.85546875" bestFit="1" customWidth="1"/>
    <col min="5" max="5" width="8.85546875" bestFit="1" customWidth="1"/>
  </cols>
  <sheetData>
    <row r="4" spans="4:5">
      <c r="D4" s="30" t="s">
        <v>0</v>
      </c>
      <c r="E4" s="30" t="s">
        <v>1</v>
      </c>
    </row>
    <row r="5" spans="4:5">
      <c r="D5" s="68" t="s">
        <v>2</v>
      </c>
      <c r="E5" s="29">
        <v>1576580</v>
      </c>
    </row>
    <row r="6" spans="4:5">
      <c r="D6" s="70" t="s">
        <v>3</v>
      </c>
      <c r="E6" s="71">
        <v>2984401</v>
      </c>
    </row>
    <row r="7" spans="4:5">
      <c r="D7" s="69" t="s">
        <v>4</v>
      </c>
      <c r="E7" s="67">
        <f>SUM(E5:E6)</f>
        <v>4560981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92F4C-5ACE-41AE-B5AC-B3A2BD6EDEE2}">
  <sheetPr>
    <tabColor theme="7"/>
  </sheetPr>
  <dimension ref="A1:AB36"/>
  <sheetViews>
    <sheetView showGridLines="0" topLeftCell="A11" zoomScale="80" zoomScaleNormal="80" zoomScaleSheetLayoutView="80" zoomScalePageLayoutView="80" workbookViewId="0">
      <selection activeCell="K8" sqref="K8"/>
    </sheetView>
  </sheetViews>
  <sheetFormatPr defaultRowHeight="15"/>
  <cols>
    <col min="2" max="2" width="27.42578125" style="4" customWidth="1"/>
    <col min="3" max="3" width="32.28515625" customWidth="1"/>
    <col min="4" max="4" width="28.42578125" customWidth="1"/>
    <col min="5" max="5" width="6.7109375" customWidth="1"/>
    <col min="6" max="6" width="6.7109375" style="3" customWidth="1"/>
    <col min="7" max="7" width="16.140625" style="2" customWidth="1"/>
    <col min="8" max="8" width="14.42578125" style="1" customWidth="1"/>
  </cols>
  <sheetData>
    <row r="1" spans="1:28" ht="37.5" customHeight="1">
      <c r="A1" s="74" t="s">
        <v>5</v>
      </c>
      <c r="B1" s="75"/>
      <c r="C1" s="75"/>
      <c r="D1" s="75"/>
      <c r="E1" s="75"/>
      <c r="F1" s="75"/>
      <c r="G1" s="75"/>
      <c r="H1" s="76"/>
    </row>
    <row r="2" spans="1:28" ht="27" customHeight="1">
      <c r="A2" s="81" t="s">
        <v>6</v>
      </c>
      <c r="B2" s="82"/>
      <c r="C2" s="82"/>
      <c r="D2" s="82"/>
      <c r="E2" s="82"/>
      <c r="F2" s="82"/>
      <c r="G2" s="82"/>
      <c r="H2" s="83"/>
    </row>
    <row r="3" spans="1:28" s="4" customFormat="1" ht="34.5" customHeight="1">
      <c r="A3" s="27" t="s">
        <v>7</v>
      </c>
      <c r="B3" s="27" t="s">
        <v>8</v>
      </c>
      <c r="C3" s="27" t="s">
        <v>9</v>
      </c>
      <c r="D3" s="27" t="s">
        <v>10</v>
      </c>
      <c r="E3" s="28" t="s">
        <v>11</v>
      </c>
      <c r="F3" s="27" t="s">
        <v>12</v>
      </c>
      <c r="G3" s="26" t="s">
        <v>13</v>
      </c>
      <c r="H3" s="25" t="s">
        <v>14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99.95" customHeight="1">
      <c r="A4" s="8">
        <v>1</v>
      </c>
      <c r="B4" s="10" t="s">
        <v>15</v>
      </c>
      <c r="C4" s="9" t="s">
        <v>16</v>
      </c>
      <c r="D4" s="8"/>
      <c r="E4" s="12">
        <v>6</v>
      </c>
      <c r="F4" s="7" t="s">
        <v>12</v>
      </c>
      <c r="G4" s="6">
        <v>1300</v>
      </c>
      <c r="H4" s="5">
        <f t="shared" ref="H4:H18" si="0">G4*E4</f>
        <v>7800</v>
      </c>
    </row>
    <row r="5" spans="1:28" ht="109.5" customHeight="1">
      <c r="A5" s="8">
        <v>2</v>
      </c>
      <c r="B5" s="10" t="s">
        <v>17</v>
      </c>
      <c r="C5" s="9" t="s">
        <v>18</v>
      </c>
      <c r="D5" s="23"/>
      <c r="E5" s="8">
        <v>4</v>
      </c>
      <c r="F5" s="7" t="s">
        <v>12</v>
      </c>
      <c r="G5" s="6">
        <v>2800</v>
      </c>
      <c r="H5" s="5">
        <f t="shared" si="0"/>
        <v>11200</v>
      </c>
    </row>
    <row r="6" spans="1:28" ht="84" customHeight="1">
      <c r="A6" s="8">
        <v>3</v>
      </c>
      <c r="B6" s="10" t="s">
        <v>19</v>
      </c>
      <c r="C6" s="9" t="s">
        <v>20</v>
      </c>
      <c r="D6" s="23"/>
      <c r="E6" s="8">
        <v>12</v>
      </c>
      <c r="F6" s="7" t="s">
        <v>12</v>
      </c>
      <c r="G6" s="6">
        <v>1300</v>
      </c>
      <c r="H6" s="5">
        <f t="shared" si="0"/>
        <v>15600</v>
      </c>
    </row>
    <row r="7" spans="1:28" ht="85.5" customHeight="1">
      <c r="A7" s="8">
        <v>4</v>
      </c>
      <c r="B7" s="10" t="s">
        <v>21</v>
      </c>
      <c r="C7" s="9" t="s">
        <v>22</v>
      </c>
      <c r="D7" s="24"/>
      <c r="E7" s="12">
        <v>12</v>
      </c>
      <c r="F7" s="7" t="s">
        <v>12</v>
      </c>
      <c r="G7" s="6">
        <v>445</v>
      </c>
      <c r="H7" s="5">
        <f t="shared" si="0"/>
        <v>5340</v>
      </c>
    </row>
    <row r="8" spans="1:28" ht="103.5" customHeight="1">
      <c r="A8" s="8">
        <v>5</v>
      </c>
      <c r="B8" s="10" t="s">
        <v>23</v>
      </c>
      <c r="C8" s="9" t="s">
        <v>24</v>
      </c>
      <c r="D8" s="23"/>
      <c r="E8" s="12">
        <v>10</v>
      </c>
      <c r="F8" s="7" t="s">
        <v>12</v>
      </c>
      <c r="G8" s="6">
        <v>230</v>
      </c>
      <c r="H8" s="5">
        <f t="shared" si="0"/>
        <v>2300</v>
      </c>
    </row>
    <row r="9" spans="1:28" ht="91.5" customHeight="1">
      <c r="A9" s="8">
        <v>6</v>
      </c>
      <c r="B9" s="10" t="s">
        <v>25</v>
      </c>
      <c r="C9" s="9" t="s">
        <v>26</v>
      </c>
      <c r="D9" s="22"/>
      <c r="E9" s="8">
        <v>2</v>
      </c>
      <c r="F9" s="7" t="s">
        <v>12</v>
      </c>
      <c r="G9" s="6">
        <v>1255</v>
      </c>
      <c r="H9" s="5">
        <f t="shared" si="0"/>
        <v>2510</v>
      </c>
    </row>
    <row r="10" spans="1:28" ht="87.75" customHeight="1">
      <c r="A10" s="8">
        <v>7</v>
      </c>
      <c r="B10" s="10" t="s">
        <v>27</v>
      </c>
      <c r="C10" s="9" t="s">
        <v>28</v>
      </c>
      <c r="D10" s="21"/>
      <c r="E10" s="12">
        <v>4</v>
      </c>
      <c r="F10" s="7" t="s">
        <v>12</v>
      </c>
      <c r="G10" s="6">
        <v>439</v>
      </c>
      <c r="H10" s="5">
        <f t="shared" si="0"/>
        <v>1756</v>
      </c>
    </row>
    <row r="11" spans="1:28" ht="90" customHeight="1">
      <c r="A11" s="8">
        <v>8</v>
      </c>
      <c r="B11" s="10" t="s">
        <v>29</v>
      </c>
      <c r="C11" s="9" t="s">
        <v>28</v>
      </c>
      <c r="D11" s="17"/>
      <c r="E11" s="12">
        <v>8</v>
      </c>
      <c r="F11" s="7" t="s">
        <v>12</v>
      </c>
      <c r="G11" s="6">
        <v>439</v>
      </c>
      <c r="H11" s="5">
        <f t="shared" si="0"/>
        <v>3512</v>
      </c>
    </row>
    <row r="12" spans="1:28" ht="90" customHeight="1">
      <c r="A12" s="8">
        <v>9</v>
      </c>
      <c r="B12" s="10" t="s">
        <v>30</v>
      </c>
      <c r="C12" s="9" t="s">
        <v>28</v>
      </c>
      <c r="D12" s="17"/>
      <c r="E12" s="8">
        <v>16</v>
      </c>
      <c r="F12" s="7" t="s">
        <v>12</v>
      </c>
      <c r="G12" s="6">
        <v>439</v>
      </c>
      <c r="H12" s="5">
        <f t="shared" si="0"/>
        <v>7024</v>
      </c>
    </row>
    <row r="13" spans="1:28" ht="99.95" customHeight="1">
      <c r="A13" s="8">
        <v>10</v>
      </c>
      <c r="B13" s="10" t="s">
        <v>31</v>
      </c>
      <c r="C13" s="9" t="s">
        <v>32</v>
      </c>
      <c r="D13" s="17"/>
      <c r="E13" s="8">
        <v>38</v>
      </c>
      <c r="F13" s="7" t="s">
        <v>12</v>
      </c>
      <c r="G13" s="6">
        <v>40.69</v>
      </c>
      <c r="H13" s="5">
        <f t="shared" si="0"/>
        <v>1546.2199999999998</v>
      </c>
    </row>
    <row r="14" spans="1:28" ht="99.95" customHeight="1">
      <c r="A14" s="8">
        <v>11</v>
      </c>
      <c r="B14" s="10" t="s">
        <v>33</v>
      </c>
      <c r="C14" s="9" t="s">
        <v>34</v>
      </c>
      <c r="D14" s="20"/>
      <c r="E14" s="8">
        <v>2</v>
      </c>
      <c r="F14" s="7" t="s">
        <v>12</v>
      </c>
      <c r="G14" s="6">
        <v>189</v>
      </c>
      <c r="H14" s="5">
        <f t="shared" si="0"/>
        <v>378</v>
      </c>
    </row>
    <row r="15" spans="1:28" ht="99.95" customHeight="1">
      <c r="A15" s="8">
        <v>12</v>
      </c>
      <c r="B15" s="10" t="s">
        <v>35</v>
      </c>
      <c r="C15" s="9" t="s">
        <v>36</v>
      </c>
      <c r="D15" s="19"/>
      <c r="E15" s="8">
        <v>2</v>
      </c>
      <c r="F15" s="7" t="s">
        <v>12</v>
      </c>
      <c r="G15" s="6">
        <v>839</v>
      </c>
      <c r="H15" s="5">
        <f t="shared" si="0"/>
        <v>1678</v>
      </c>
    </row>
    <row r="16" spans="1:28" ht="137.25" customHeight="1">
      <c r="A16" s="8">
        <v>13</v>
      </c>
      <c r="B16" s="10" t="s">
        <v>37</v>
      </c>
      <c r="C16" s="18" t="s">
        <v>38</v>
      </c>
      <c r="D16" s="17"/>
      <c r="E16" s="12">
        <v>12</v>
      </c>
      <c r="F16" s="7" t="s">
        <v>12</v>
      </c>
      <c r="G16" s="6">
        <v>7500</v>
      </c>
      <c r="H16" s="5">
        <f t="shared" si="0"/>
        <v>90000</v>
      </c>
    </row>
    <row r="17" spans="1:8" ht="153" customHeight="1">
      <c r="A17" s="8">
        <v>14</v>
      </c>
      <c r="B17" s="10" t="s">
        <v>39</v>
      </c>
      <c r="C17" s="16" t="s">
        <v>40</v>
      </c>
      <c r="D17" s="11"/>
      <c r="E17" s="12">
        <v>2</v>
      </c>
      <c r="F17" s="7" t="s">
        <v>12</v>
      </c>
      <c r="G17" s="6">
        <v>2500</v>
      </c>
      <c r="H17" s="5">
        <f t="shared" si="0"/>
        <v>5000</v>
      </c>
    </row>
    <row r="18" spans="1:8" ht="99.95" customHeight="1">
      <c r="A18" s="8">
        <v>15</v>
      </c>
      <c r="B18" s="10" t="s">
        <v>41</v>
      </c>
      <c r="C18" s="9" t="s">
        <v>42</v>
      </c>
      <c r="D18" s="15"/>
      <c r="E18" s="8">
        <v>1</v>
      </c>
      <c r="F18" s="7" t="s">
        <v>12</v>
      </c>
      <c r="G18" s="6">
        <v>10000</v>
      </c>
      <c r="H18" s="5">
        <f t="shared" si="0"/>
        <v>10000</v>
      </c>
    </row>
    <row r="19" spans="1:8" ht="99.95" customHeight="1">
      <c r="A19" s="8">
        <v>16</v>
      </c>
      <c r="B19" s="10" t="s">
        <v>43</v>
      </c>
      <c r="C19" s="14" t="s">
        <v>44</v>
      </c>
      <c r="D19" s="8"/>
      <c r="E19" s="12">
        <v>1</v>
      </c>
      <c r="F19" s="7" t="s">
        <v>12</v>
      </c>
      <c r="G19" s="6">
        <v>11632.98</v>
      </c>
      <c r="H19" s="5">
        <f t="shared" ref="H19:H28" si="1">G19*E19</f>
        <v>11632.98</v>
      </c>
    </row>
    <row r="20" spans="1:8" ht="99.95" customHeight="1">
      <c r="A20" s="8">
        <v>17</v>
      </c>
      <c r="B20" s="10" t="s">
        <v>45</v>
      </c>
      <c r="C20" s="9" t="s">
        <v>46</v>
      </c>
      <c r="D20" s="8"/>
      <c r="E20" s="12">
        <v>4</v>
      </c>
      <c r="F20" s="7" t="s">
        <v>12</v>
      </c>
      <c r="G20" s="6">
        <v>4781</v>
      </c>
      <c r="H20" s="5">
        <f t="shared" si="1"/>
        <v>19124</v>
      </c>
    </row>
    <row r="21" spans="1:8" ht="210.6" customHeight="1">
      <c r="A21" s="8">
        <v>18</v>
      </c>
      <c r="B21" s="10" t="s">
        <v>47</v>
      </c>
      <c r="C21" s="9" t="s">
        <v>48</v>
      </c>
      <c r="D21" s="8"/>
      <c r="E21" s="12">
        <v>4</v>
      </c>
      <c r="F21" s="7" t="s">
        <v>12</v>
      </c>
      <c r="G21" s="13">
        <v>4500</v>
      </c>
      <c r="H21" s="5">
        <f t="shared" si="1"/>
        <v>18000</v>
      </c>
    </row>
    <row r="22" spans="1:8" ht="156.75" customHeight="1">
      <c r="A22" s="8">
        <v>19</v>
      </c>
      <c r="B22" s="10" t="s">
        <v>49</v>
      </c>
      <c r="C22" s="9" t="s">
        <v>50</v>
      </c>
      <c r="D22" s="8" t="s">
        <v>51</v>
      </c>
      <c r="E22" s="12">
        <v>12</v>
      </c>
      <c r="F22" s="7" t="s">
        <v>12</v>
      </c>
      <c r="G22" s="6">
        <v>20.89</v>
      </c>
      <c r="H22" s="5">
        <f t="shared" si="1"/>
        <v>250.68</v>
      </c>
    </row>
    <row r="23" spans="1:8" ht="99.95" customHeight="1">
      <c r="A23" s="8">
        <v>21</v>
      </c>
      <c r="B23" s="10" t="s">
        <v>52</v>
      </c>
      <c r="C23" s="9" t="s">
        <v>53</v>
      </c>
      <c r="D23" s="11"/>
      <c r="E23" s="8">
        <v>12</v>
      </c>
      <c r="F23" s="7" t="s">
        <v>12</v>
      </c>
      <c r="G23" s="6">
        <v>650</v>
      </c>
      <c r="H23" s="5">
        <f t="shared" si="1"/>
        <v>7800</v>
      </c>
    </row>
    <row r="24" spans="1:8" ht="44.25" customHeight="1">
      <c r="A24" s="77">
        <v>23</v>
      </c>
      <c r="B24" s="79" t="s">
        <v>54</v>
      </c>
      <c r="C24" s="9" t="s">
        <v>55</v>
      </c>
      <c r="D24" s="8"/>
      <c r="E24" s="8">
        <v>100</v>
      </c>
      <c r="F24" s="7" t="s">
        <v>12</v>
      </c>
      <c r="G24" s="6">
        <v>140</v>
      </c>
      <c r="H24" s="5">
        <f t="shared" si="1"/>
        <v>14000</v>
      </c>
    </row>
    <row r="25" spans="1:8" ht="44.25" customHeight="1">
      <c r="A25" s="78"/>
      <c r="B25" s="80"/>
      <c r="C25" s="9" t="s">
        <v>56</v>
      </c>
      <c r="D25" s="8"/>
      <c r="E25" s="8">
        <v>100</v>
      </c>
      <c r="F25" s="7" t="s">
        <v>12</v>
      </c>
      <c r="G25" s="6">
        <v>750</v>
      </c>
      <c r="H25" s="5">
        <f t="shared" si="1"/>
        <v>75000</v>
      </c>
    </row>
    <row r="26" spans="1:8" ht="99.95" customHeight="1">
      <c r="A26" s="8">
        <v>23</v>
      </c>
      <c r="B26" s="10" t="s">
        <v>54</v>
      </c>
      <c r="C26" s="9" t="s">
        <v>57</v>
      </c>
      <c r="D26" s="8"/>
      <c r="E26" s="8">
        <v>200</v>
      </c>
      <c r="F26" s="7" t="s">
        <v>12</v>
      </c>
      <c r="G26" s="6">
        <v>130</v>
      </c>
      <c r="H26" s="5">
        <f t="shared" si="1"/>
        <v>26000</v>
      </c>
    </row>
    <row r="27" spans="1:8" ht="99.95" customHeight="1">
      <c r="A27" s="8">
        <v>24</v>
      </c>
      <c r="B27" s="10" t="s">
        <v>58</v>
      </c>
      <c r="C27" s="9" t="s">
        <v>59</v>
      </c>
      <c r="D27" s="8"/>
      <c r="E27" s="8">
        <v>20</v>
      </c>
      <c r="F27" s="7" t="s">
        <v>12</v>
      </c>
      <c r="G27" s="6">
        <v>1300</v>
      </c>
      <c r="H27" s="5">
        <f t="shared" ref="H27" si="2">G27*E27</f>
        <v>26000</v>
      </c>
    </row>
    <row r="28" spans="1:8" ht="99.95" customHeight="1">
      <c r="A28" s="8">
        <v>24</v>
      </c>
      <c r="B28" s="10" t="s">
        <v>60</v>
      </c>
      <c r="C28" s="9" t="s">
        <v>61</v>
      </c>
      <c r="D28" s="8"/>
      <c r="E28" s="8">
        <v>1000</v>
      </c>
      <c r="F28" s="7"/>
      <c r="G28" s="6">
        <v>1000</v>
      </c>
      <c r="H28" s="5">
        <f t="shared" si="1"/>
        <v>1000000</v>
      </c>
    </row>
    <row r="29" spans="1:8" ht="198" customHeight="1">
      <c r="A29" s="8">
        <v>25</v>
      </c>
      <c r="B29" s="10" t="s">
        <v>62</v>
      </c>
      <c r="C29" s="9" t="s">
        <v>48</v>
      </c>
      <c r="D29" s="8"/>
      <c r="E29" s="12">
        <v>2</v>
      </c>
      <c r="F29" s="7" t="s">
        <v>12</v>
      </c>
      <c r="G29" s="13">
        <v>4500</v>
      </c>
      <c r="H29" s="5">
        <f t="shared" ref="H29" si="3">G29*E29</f>
        <v>9000</v>
      </c>
    </row>
    <row r="30" spans="1:8" ht="45">
      <c r="A30" s="8">
        <v>26</v>
      </c>
      <c r="B30" s="10" t="s">
        <v>63</v>
      </c>
      <c r="C30" s="10" t="s">
        <v>64</v>
      </c>
      <c r="D30" s="8" t="s">
        <v>65</v>
      </c>
      <c r="E30" s="12">
        <v>1</v>
      </c>
      <c r="F30" s="7" t="s">
        <v>12</v>
      </c>
      <c r="G30" s="13">
        <v>8000</v>
      </c>
      <c r="H30" s="5">
        <f t="shared" ref="H30:H31" si="4">G30*E30</f>
        <v>8000</v>
      </c>
    </row>
    <row r="31" spans="1:8" ht="127.5" customHeight="1">
      <c r="A31" s="8">
        <v>27</v>
      </c>
      <c r="B31" s="10" t="s">
        <v>66</v>
      </c>
      <c r="C31" s="9" t="s">
        <v>67</v>
      </c>
      <c r="D31" s="8"/>
      <c r="E31" s="12">
        <v>1</v>
      </c>
      <c r="F31" s="7" t="s">
        <v>12</v>
      </c>
      <c r="G31" s="13">
        <v>4700</v>
      </c>
      <c r="H31" s="5">
        <f t="shared" si="4"/>
        <v>4700</v>
      </c>
    </row>
    <row r="32" spans="1:8" ht="127.5" customHeight="1">
      <c r="A32" s="8">
        <v>27</v>
      </c>
      <c r="B32" s="10" t="s">
        <v>68</v>
      </c>
      <c r="C32" s="10" t="s">
        <v>68</v>
      </c>
      <c r="D32" s="8"/>
      <c r="E32" s="12">
        <v>1</v>
      </c>
      <c r="F32" s="7" t="s">
        <v>12</v>
      </c>
      <c r="G32" s="13">
        <v>390</v>
      </c>
      <c r="H32" s="5">
        <f t="shared" ref="H32:H35" si="5">G32*E32</f>
        <v>390</v>
      </c>
    </row>
    <row r="33" spans="1:8" ht="127.5" customHeight="1">
      <c r="A33" s="8">
        <v>27</v>
      </c>
      <c r="B33" s="10" t="s">
        <v>69</v>
      </c>
      <c r="C33" s="9" t="s">
        <v>70</v>
      </c>
      <c r="D33" s="8"/>
      <c r="E33" s="12">
        <v>1</v>
      </c>
      <c r="F33" s="7" t="s">
        <v>12</v>
      </c>
      <c r="G33" s="13">
        <v>3900</v>
      </c>
      <c r="H33" s="5">
        <f t="shared" si="5"/>
        <v>3900</v>
      </c>
    </row>
    <row r="34" spans="1:8" ht="78" customHeight="1">
      <c r="A34" s="8">
        <v>27</v>
      </c>
      <c r="B34" s="10" t="s">
        <v>71</v>
      </c>
      <c r="C34" s="9" t="s">
        <v>72</v>
      </c>
      <c r="D34" s="8"/>
      <c r="E34" s="12">
        <v>1</v>
      </c>
      <c r="F34" s="7" t="s">
        <v>12</v>
      </c>
      <c r="G34" s="13">
        <v>850</v>
      </c>
      <c r="H34" s="5">
        <f t="shared" ref="H34" si="6">G34*E34</f>
        <v>850</v>
      </c>
    </row>
    <row r="35" spans="1:8" ht="78" customHeight="1">
      <c r="A35" s="8">
        <v>27</v>
      </c>
      <c r="B35" s="10" t="s">
        <v>73</v>
      </c>
      <c r="C35" s="9" t="s">
        <v>74</v>
      </c>
      <c r="D35" s="8"/>
      <c r="E35" s="12">
        <v>1</v>
      </c>
      <c r="F35" s="7" t="s">
        <v>12</v>
      </c>
      <c r="G35" s="6">
        <f>'Enxoval - Detalhes'!D155</f>
        <v>94710</v>
      </c>
      <c r="H35" s="5">
        <f t="shared" si="5"/>
        <v>94710</v>
      </c>
    </row>
    <row r="36" spans="1:8">
      <c r="H36" s="1">
        <f>SUM(H4:H35)</f>
        <v>1485001.88</v>
      </c>
    </row>
  </sheetData>
  <mergeCells count="4">
    <mergeCell ref="A1:H1"/>
    <mergeCell ref="A24:A25"/>
    <mergeCell ref="B24:B25"/>
    <mergeCell ref="A2:H2"/>
  </mergeCells>
  <pageMargins left="0.51181102362204722" right="0.51181102362204722" top="1.2598425196850394" bottom="0.78740157480314965" header="0.31496062992125984" footer="0.31496062992125984"/>
  <pageSetup paperSize="9" scale="57" orientation="landscape" r:id="rId1"/>
  <headerFooter>
    <oddHeader xml:space="preserve">&amp;C&amp;G
</oddHeader>
    <oddFooter>&amp;CPágina &amp;P</oddFooter>
  </headerFooter>
  <rowBreaks count="3" manualBreakCount="3">
    <brk id="7" max="7" man="1"/>
    <brk id="12" max="7" man="1"/>
    <brk id="17" max="7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CF96-C767-4C79-81F2-0DB78EFA7ED2}">
  <sheetPr>
    <tabColor theme="7"/>
  </sheetPr>
  <dimension ref="A1:F155"/>
  <sheetViews>
    <sheetView showGridLines="0" workbookViewId="0">
      <selection activeCell="K8" sqref="K8"/>
    </sheetView>
  </sheetViews>
  <sheetFormatPr defaultRowHeight="15"/>
  <cols>
    <col min="1" max="1" width="90.7109375" customWidth="1"/>
    <col min="2" max="2" width="7.5703125" customWidth="1"/>
    <col min="3" max="3" width="20.85546875" customWidth="1"/>
    <col min="4" max="4" width="24.42578125" style="2" customWidth="1"/>
    <col min="5" max="6" width="24.42578125" customWidth="1"/>
    <col min="7" max="7" width="8" customWidth="1"/>
    <col min="8" max="8" width="24.42578125" customWidth="1"/>
  </cols>
  <sheetData>
    <row r="1" spans="1:4" ht="24" thickBot="1">
      <c r="A1" s="84" t="s">
        <v>75</v>
      </c>
      <c r="B1" s="84"/>
      <c r="C1" s="84"/>
      <c r="D1" s="84"/>
    </row>
    <row r="2" spans="1:4" ht="15.75" thickBot="1">
      <c r="A2" s="31" t="s">
        <v>76</v>
      </c>
      <c r="B2" s="31" t="s">
        <v>77</v>
      </c>
      <c r="C2" s="31" t="s">
        <v>78</v>
      </c>
      <c r="D2" s="32" t="s">
        <v>79</v>
      </c>
    </row>
    <row r="3" spans="1:4">
      <c r="A3" s="33" t="s">
        <v>80</v>
      </c>
      <c r="B3" s="34">
        <v>1</v>
      </c>
      <c r="C3" s="35">
        <v>130</v>
      </c>
      <c r="D3" s="36">
        <f t="shared" ref="D3:D16" si="0">(C3*B3)</f>
        <v>130</v>
      </c>
    </row>
    <row r="4" spans="1:4">
      <c r="A4" s="33" t="s">
        <v>81</v>
      </c>
      <c r="B4" s="34">
        <v>200</v>
      </c>
      <c r="C4" s="35">
        <v>0.5</v>
      </c>
      <c r="D4" s="36">
        <f t="shared" si="0"/>
        <v>100</v>
      </c>
    </row>
    <row r="5" spans="1:4">
      <c r="A5" s="33" t="s">
        <v>82</v>
      </c>
      <c r="B5" s="34">
        <v>2</v>
      </c>
      <c r="C5" s="35">
        <v>600</v>
      </c>
      <c r="D5" s="36">
        <f t="shared" si="0"/>
        <v>1200</v>
      </c>
    </row>
    <row r="6" spans="1:4">
      <c r="A6" s="33" t="s">
        <v>83</v>
      </c>
      <c r="B6" s="34">
        <v>1</v>
      </c>
      <c r="C6" s="35">
        <v>700</v>
      </c>
      <c r="D6" s="36">
        <f t="shared" si="0"/>
        <v>700</v>
      </c>
    </row>
    <row r="7" spans="1:4">
      <c r="A7" s="33" t="s">
        <v>84</v>
      </c>
      <c r="B7" s="34">
        <v>1</v>
      </c>
      <c r="C7" s="35">
        <v>70</v>
      </c>
      <c r="D7" s="36">
        <f t="shared" si="0"/>
        <v>70</v>
      </c>
    </row>
    <row r="8" spans="1:4">
      <c r="A8" s="33" t="s">
        <v>85</v>
      </c>
      <c r="B8" s="34">
        <v>1</v>
      </c>
      <c r="C8" s="35">
        <v>70</v>
      </c>
      <c r="D8" s="36">
        <f t="shared" si="0"/>
        <v>70</v>
      </c>
    </row>
    <row r="9" spans="1:4">
      <c r="A9" s="33" t="s">
        <v>86</v>
      </c>
      <c r="B9" s="34">
        <v>1</v>
      </c>
      <c r="C9" s="35">
        <v>200</v>
      </c>
      <c r="D9" s="36">
        <f t="shared" si="0"/>
        <v>200</v>
      </c>
    </row>
    <row r="10" spans="1:4">
      <c r="A10" s="33" t="s">
        <v>87</v>
      </c>
      <c r="B10" s="34">
        <v>1</v>
      </c>
      <c r="C10" s="35">
        <v>200</v>
      </c>
      <c r="D10" s="36">
        <f t="shared" si="0"/>
        <v>200</v>
      </c>
    </row>
    <row r="11" spans="1:4">
      <c r="A11" s="33" t="s">
        <v>88</v>
      </c>
      <c r="B11" s="34">
        <v>100</v>
      </c>
      <c r="C11" s="35">
        <v>16</v>
      </c>
      <c r="D11" s="36">
        <f t="shared" si="0"/>
        <v>1600</v>
      </c>
    </row>
    <row r="12" spans="1:4">
      <c r="A12" s="33" t="s">
        <v>89</v>
      </c>
      <c r="B12" s="34">
        <v>1</v>
      </c>
      <c r="C12" s="35">
        <v>150</v>
      </c>
      <c r="D12" s="36">
        <f t="shared" si="0"/>
        <v>150</v>
      </c>
    </row>
    <row r="13" spans="1:4">
      <c r="A13" s="33" t="s">
        <v>90</v>
      </c>
      <c r="B13" s="34">
        <v>1</v>
      </c>
      <c r="C13" s="35">
        <v>1000</v>
      </c>
      <c r="D13" s="36">
        <f t="shared" si="0"/>
        <v>1000</v>
      </c>
    </row>
    <row r="14" spans="1:4">
      <c r="A14" s="33" t="s">
        <v>91</v>
      </c>
      <c r="B14" s="34">
        <v>1</v>
      </c>
      <c r="C14" s="35">
        <v>300</v>
      </c>
      <c r="D14" s="36">
        <f t="shared" si="0"/>
        <v>300</v>
      </c>
    </row>
    <row r="15" spans="1:4">
      <c r="A15" s="33" t="s">
        <v>92</v>
      </c>
      <c r="B15" s="34">
        <v>2</v>
      </c>
      <c r="C15" s="35">
        <v>2700</v>
      </c>
      <c r="D15" s="36">
        <f t="shared" si="0"/>
        <v>5400</v>
      </c>
    </row>
    <row r="16" spans="1:4" ht="15.75" thickBot="1">
      <c r="A16" s="33" t="s">
        <v>93</v>
      </c>
      <c r="B16" s="34">
        <v>50</v>
      </c>
      <c r="C16" s="35">
        <v>5</v>
      </c>
      <c r="D16" s="36">
        <f t="shared" si="0"/>
        <v>250</v>
      </c>
    </row>
    <row r="17" spans="1:4" ht="15.75" thickBot="1">
      <c r="A17" s="37" t="s">
        <v>94</v>
      </c>
      <c r="B17" s="38"/>
      <c r="C17" s="39"/>
      <c r="D17" s="40">
        <f>SUM(D3:D16)</f>
        <v>11370</v>
      </c>
    </row>
    <row r="19" spans="1:4" ht="24" thickBot="1">
      <c r="A19" s="84" t="s">
        <v>95</v>
      </c>
      <c r="B19" s="84"/>
      <c r="C19" s="84"/>
      <c r="D19" s="84"/>
    </row>
    <row r="20" spans="1:4" ht="15.75" thickBot="1">
      <c r="A20" s="31" t="s">
        <v>76</v>
      </c>
      <c r="B20" s="31" t="s">
        <v>77</v>
      </c>
      <c r="C20" s="31" t="s">
        <v>78</v>
      </c>
      <c r="D20" s="41" t="s">
        <v>79</v>
      </c>
    </row>
    <row r="21" spans="1:4">
      <c r="A21" s="42" t="s">
        <v>96</v>
      </c>
      <c r="B21" s="43">
        <v>1</v>
      </c>
      <c r="C21" s="44">
        <v>430</v>
      </c>
      <c r="D21" s="45">
        <f>(C21*B21)</f>
        <v>430</v>
      </c>
    </row>
    <row r="22" spans="1:4">
      <c r="A22" s="33" t="s">
        <v>97</v>
      </c>
      <c r="B22" s="34">
        <v>1</v>
      </c>
      <c r="C22" s="35">
        <v>49</v>
      </c>
      <c r="D22" s="36">
        <f t="shared" ref="D22:D26" si="1">(C22*B22)</f>
        <v>49</v>
      </c>
    </row>
    <row r="23" spans="1:4">
      <c r="A23" s="33" t="s">
        <v>98</v>
      </c>
      <c r="B23" s="34">
        <v>1</v>
      </c>
      <c r="C23" s="35">
        <v>140</v>
      </c>
      <c r="D23" s="36">
        <f t="shared" si="1"/>
        <v>140</v>
      </c>
    </row>
    <row r="24" spans="1:4">
      <c r="A24" s="33" t="s">
        <v>99</v>
      </c>
      <c r="B24" s="34">
        <v>1</v>
      </c>
      <c r="C24" s="35">
        <v>54</v>
      </c>
      <c r="D24" s="36">
        <f t="shared" si="1"/>
        <v>54</v>
      </c>
    </row>
    <row r="25" spans="1:4">
      <c r="A25" s="33" t="s">
        <v>92</v>
      </c>
      <c r="B25" s="34">
        <v>1</v>
      </c>
      <c r="C25" s="35">
        <v>2700</v>
      </c>
      <c r="D25" s="36">
        <f t="shared" si="1"/>
        <v>2700</v>
      </c>
    </row>
    <row r="26" spans="1:4" ht="15.75" thickBot="1">
      <c r="A26" s="33" t="s">
        <v>100</v>
      </c>
      <c r="B26" s="34">
        <v>1</v>
      </c>
      <c r="C26" s="35">
        <v>35</v>
      </c>
      <c r="D26" s="36">
        <f t="shared" si="1"/>
        <v>35</v>
      </c>
    </row>
    <row r="27" spans="1:4" ht="15.75" thickBot="1">
      <c r="A27" s="37" t="s">
        <v>94</v>
      </c>
      <c r="B27" s="38"/>
      <c r="C27" s="39"/>
      <c r="D27" s="40">
        <f>SUM(D21:D26)</f>
        <v>3408</v>
      </c>
    </row>
    <row r="29" spans="1:4" ht="24" thickBot="1">
      <c r="A29" s="84" t="s">
        <v>101</v>
      </c>
      <c r="B29" s="84"/>
      <c r="C29" s="84"/>
      <c r="D29" s="84"/>
    </row>
    <row r="30" spans="1:4" ht="15.75" thickBot="1">
      <c r="A30" s="31" t="s">
        <v>76</v>
      </c>
      <c r="B30" s="31" t="s">
        <v>77</v>
      </c>
      <c r="C30" s="31" t="s">
        <v>78</v>
      </c>
      <c r="D30" s="46" t="s">
        <v>79</v>
      </c>
    </row>
    <row r="31" spans="1:4">
      <c r="A31" s="33" t="s">
        <v>102</v>
      </c>
      <c r="B31" s="34">
        <v>1</v>
      </c>
      <c r="C31" s="35">
        <v>800</v>
      </c>
      <c r="D31" s="47">
        <f>(C31*B31)</f>
        <v>800</v>
      </c>
    </row>
    <row r="32" spans="1:4">
      <c r="A32" s="33" t="s">
        <v>103</v>
      </c>
      <c r="B32" s="34">
        <v>1</v>
      </c>
      <c r="C32" s="35">
        <v>2000</v>
      </c>
      <c r="D32" s="48">
        <f t="shared" ref="D32:D50" si="2">(C32*B32)</f>
        <v>2000</v>
      </c>
    </row>
    <row r="33" spans="1:4">
      <c r="A33" s="33" t="s">
        <v>100</v>
      </c>
      <c r="B33" s="34">
        <v>3</v>
      </c>
      <c r="C33" s="35">
        <v>35</v>
      </c>
      <c r="D33" s="48">
        <f t="shared" si="2"/>
        <v>105</v>
      </c>
    </row>
    <row r="34" spans="1:4">
      <c r="A34" s="33" t="s">
        <v>104</v>
      </c>
      <c r="B34" s="34">
        <v>2</v>
      </c>
      <c r="C34" s="35">
        <v>450</v>
      </c>
      <c r="D34" s="36">
        <f t="shared" si="2"/>
        <v>900</v>
      </c>
    </row>
    <row r="35" spans="1:4">
      <c r="A35" s="33" t="s">
        <v>105</v>
      </c>
      <c r="B35" s="34">
        <v>2</v>
      </c>
      <c r="C35" s="35">
        <v>350</v>
      </c>
      <c r="D35" s="36">
        <f t="shared" si="2"/>
        <v>700</v>
      </c>
    </row>
    <row r="36" spans="1:4">
      <c r="A36" s="33" t="s">
        <v>106</v>
      </c>
      <c r="B36" s="34">
        <v>1</v>
      </c>
      <c r="C36" s="35">
        <v>2000</v>
      </c>
      <c r="D36" s="36">
        <f t="shared" si="2"/>
        <v>2000</v>
      </c>
    </row>
    <row r="37" spans="1:4">
      <c r="A37" s="33" t="s">
        <v>107</v>
      </c>
      <c r="B37" s="34">
        <v>1</v>
      </c>
      <c r="C37" s="35">
        <v>800</v>
      </c>
      <c r="D37" s="36">
        <f t="shared" si="2"/>
        <v>800</v>
      </c>
    </row>
    <row r="38" spans="1:4">
      <c r="A38" s="33" t="s">
        <v>108</v>
      </c>
      <c r="B38" s="34">
        <v>1</v>
      </c>
      <c r="C38" s="35">
        <v>1500</v>
      </c>
      <c r="D38" s="36">
        <f t="shared" si="2"/>
        <v>1500</v>
      </c>
    </row>
    <row r="39" spans="1:4">
      <c r="A39" s="33" t="s">
        <v>109</v>
      </c>
      <c r="B39" s="34">
        <v>3</v>
      </c>
      <c r="C39" s="35">
        <v>2000</v>
      </c>
      <c r="D39" s="36">
        <f t="shared" si="2"/>
        <v>6000</v>
      </c>
    </row>
    <row r="40" spans="1:4">
      <c r="A40" s="33" t="s">
        <v>110</v>
      </c>
      <c r="B40" s="34">
        <v>3</v>
      </c>
      <c r="C40" s="35">
        <v>100</v>
      </c>
      <c r="D40" s="36">
        <f t="shared" si="2"/>
        <v>300</v>
      </c>
    </row>
    <row r="41" spans="1:4">
      <c r="A41" s="33" t="s">
        <v>111</v>
      </c>
      <c r="B41" s="34">
        <v>2</v>
      </c>
      <c r="C41" s="35">
        <v>300</v>
      </c>
      <c r="D41" s="36">
        <f t="shared" si="2"/>
        <v>600</v>
      </c>
    </row>
    <row r="42" spans="1:4">
      <c r="A42" s="33" t="s">
        <v>112</v>
      </c>
      <c r="B42" s="34">
        <v>1</v>
      </c>
      <c r="C42" s="35">
        <v>200</v>
      </c>
      <c r="D42" s="36">
        <f t="shared" si="2"/>
        <v>200</v>
      </c>
    </row>
    <row r="43" spans="1:4">
      <c r="A43" s="33" t="s">
        <v>113</v>
      </c>
      <c r="B43" s="34">
        <v>1</v>
      </c>
      <c r="C43" s="35">
        <v>600</v>
      </c>
      <c r="D43" s="36">
        <f t="shared" si="2"/>
        <v>600</v>
      </c>
    </row>
    <row r="44" spans="1:4">
      <c r="A44" s="33" t="s">
        <v>114</v>
      </c>
      <c r="B44" s="34">
        <v>2</v>
      </c>
      <c r="C44" s="35">
        <v>500</v>
      </c>
      <c r="D44" s="36">
        <f t="shared" si="2"/>
        <v>1000</v>
      </c>
    </row>
    <row r="45" spans="1:4">
      <c r="A45" s="33" t="s">
        <v>115</v>
      </c>
      <c r="B45" s="34">
        <v>3</v>
      </c>
      <c r="C45" s="35">
        <v>100</v>
      </c>
      <c r="D45" s="36">
        <f t="shared" si="2"/>
        <v>300</v>
      </c>
    </row>
    <row r="46" spans="1:4">
      <c r="A46" s="33" t="s">
        <v>116</v>
      </c>
      <c r="B46" s="34">
        <v>1</v>
      </c>
      <c r="C46" s="35">
        <v>300</v>
      </c>
      <c r="D46" s="36">
        <f t="shared" si="2"/>
        <v>300</v>
      </c>
    </row>
    <row r="47" spans="1:4">
      <c r="A47" s="33" t="s">
        <v>117</v>
      </c>
      <c r="B47" s="34">
        <v>1</v>
      </c>
      <c r="C47" s="35">
        <v>130</v>
      </c>
      <c r="D47" s="36">
        <f t="shared" si="2"/>
        <v>130</v>
      </c>
    </row>
    <row r="48" spans="1:4">
      <c r="A48" s="33" t="s">
        <v>118</v>
      </c>
      <c r="B48" s="34">
        <v>0</v>
      </c>
      <c r="C48" s="35">
        <v>70</v>
      </c>
      <c r="D48" s="36">
        <f t="shared" si="2"/>
        <v>0</v>
      </c>
    </row>
    <row r="49" spans="1:4">
      <c r="A49" s="33" t="s">
        <v>119</v>
      </c>
      <c r="B49" s="34">
        <v>1</v>
      </c>
      <c r="C49" s="35">
        <v>350</v>
      </c>
      <c r="D49" s="36">
        <f t="shared" si="2"/>
        <v>350</v>
      </c>
    </row>
    <row r="50" spans="1:4" ht="15.75" thickBot="1">
      <c r="A50" s="33" t="s">
        <v>91</v>
      </c>
      <c r="B50" s="34">
        <v>1</v>
      </c>
      <c r="C50" s="35">
        <v>300</v>
      </c>
      <c r="D50" s="49">
        <f t="shared" si="2"/>
        <v>300</v>
      </c>
    </row>
    <row r="51" spans="1:4" ht="15.75" thickBot="1">
      <c r="A51" s="37" t="s">
        <v>94</v>
      </c>
      <c r="B51" s="38"/>
      <c r="C51" s="39"/>
      <c r="D51" s="40">
        <f>SUM(D31:D50)</f>
        <v>18885</v>
      </c>
    </row>
    <row r="53" spans="1:4" ht="24" thickBot="1">
      <c r="A53" s="84" t="s">
        <v>120</v>
      </c>
      <c r="B53" s="84"/>
      <c r="C53" s="84"/>
      <c r="D53" s="84"/>
    </row>
    <row r="54" spans="1:4" ht="15.75" thickBot="1">
      <c r="A54" s="31" t="s">
        <v>76</v>
      </c>
      <c r="B54" s="31" t="s">
        <v>77</v>
      </c>
      <c r="C54" s="31" t="s">
        <v>78</v>
      </c>
      <c r="D54" s="46" t="s">
        <v>79</v>
      </c>
    </row>
    <row r="55" spans="1:4">
      <c r="A55" s="50" t="s">
        <v>102</v>
      </c>
      <c r="B55" s="51">
        <v>1</v>
      </c>
      <c r="C55" s="52">
        <v>800</v>
      </c>
      <c r="D55" s="47">
        <f>(C55*B55)</f>
        <v>800</v>
      </c>
    </row>
    <row r="56" spans="1:4">
      <c r="A56" s="50" t="s">
        <v>121</v>
      </c>
      <c r="B56" s="51">
        <v>1</v>
      </c>
      <c r="C56" s="52">
        <v>2000</v>
      </c>
      <c r="D56" s="48">
        <f t="shared" ref="D56:D62" si="3">(C56*B56)</f>
        <v>2000</v>
      </c>
    </row>
    <row r="57" spans="1:4">
      <c r="A57" s="50" t="s">
        <v>122</v>
      </c>
      <c r="B57" s="51">
        <v>1</v>
      </c>
      <c r="C57" s="52">
        <v>300</v>
      </c>
      <c r="D57" s="48">
        <f t="shared" si="3"/>
        <v>300</v>
      </c>
    </row>
    <row r="58" spans="1:4">
      <c r="A58" s="50" t="s">
        <v>123</v>
      </c>
      <c r="B58" s="51">
        <v>2</v>
      </c>
      <c r="C58" s="52">
        <v>100</v>
      </c>
      <c r="D58" s="36">
        <f t="shared" si="3"/>
        <v>200</v>
      </c>
    </row>
    <row r="59" spans="1:4">
      <c r="A59" s="50" t="s">
        <v>124</v>
      </c>
      <c r="B59" s="51">
        <v>1</v>
      </c>
      <c r="C59" s="52">
        <v>100</v>
      </c>
      <c r="D59" s="36">
        <f t="shared" si="3"/>
        <v>100</v>
      </c>
    </row>
    <row r="60" spans="1:4">
      <c r="A60" s="50" t="s">
        <v>125</v>
      </c>
      <c r="B60" s="51">
        <v>1</v>
      </c>
      <c r="C60" s="52">
        <v>500</v>
      </c>
      <c r="D60" s="36">
        <f t="shared" si="3"/>
        <v>500</v>
      </c>
    </row>
    <row r="61" spans="1:4">
      <c r="A61" s="50" t="s">
        <v>126</v>
      </c>
      <c r="B61" s="51">
        <v>2</v>
      </c>
      <c r="C61" s="52">
        <v>200</v>
      </c>
      <c r="D61" s="36">
        <f t="shared" si="3"/>
        <v>400</v>
      </c>
    </row>
    <row r="62" spans="1:4" ht="15.75" thickBot="1">
      <c r="A62" s="50" t="s">
        <v>127</v>
      </c>
      <c r="B62" s="51">
        <v>1</v>
      </c>
      <c r="C62" s="52">
        <v>310</v>
      </c>
      <c r="D62" s="49">
        <f t="shared" si="3"/>
        <v>310</v>
      </c>
    </row>
    <row r="63" spans="1:4" ht="15.75" thickBot="1">
      <c r="A63" s="37" t="s">
        <v>94</v>
      </c>
      <c r="B63" s="38"/>
      <c r="C63" s="39"/>
      <c r="D63" s="40">
        <f>SUM(D55:D62)</f>
        <v>4610</v>
      </c>
    </row>
    <row r="65" spans="1:4" ht="24" thickBot="1">
      <c r="A65" s="84" t="s">
        <v>128</v>
      </c>
      <c r="B65" s="84"/>
      <c r="C65" s="84"/>
      <c r="D65" s="84"/>
    </row>
    <row r="66" spans="1:4" ht="15.75" thickBot="1">
      <c r="A66" s="31" t="s">
        <v>76</v>
      </c>
      <c r="B66" s="31" t="s">
        <v>77</v>
      </c>
      <c r="C66" s="31" t="s">
        <v>78</v>
      </c>
      <c r="D66" s="32" t="s">
        <v>79</v>
      </c>
    </row>
    <row r="67" spans="1:4">
      <c r="A67" s="33" t="s">
        <v>129</v>
      </c>
      <c r="B67" s="34">
        <v>1</v>
      </c>
      <c r="C67" s="35">
        <v>300</v>
      </c>
      <c r="D67" s="36">
        <f t="shared" ref="D67:D75" si="4">(C67*B67)</f>
        <v>300</v>
      </c>
    </row>
    <row r="68" spans="1:4">
      <c r="A68" s="33" t="s">
        <v>130</v>
      </c>
      <c r="B68" s="34">
        <v>1</v>
      </c>
      <c r="C68" s="35">
        <v>560</v>
      </c>
      <c r="D68" s="36">
        <f t="shared" si="4"/>
        <v>560</v>
      </c>
    </row>
    <row r="69" spans="1:4">
      <c r="A69" s="33" t="s">
        <v>131</v>
      </c>
      <c r="B69" s="34">
        <v>1</v>
      </c>
      <c r="C69" s="35">
        <v>600</v>
      </c>
      <c r="D69" s="36">
        <f t="shared" si="4"/>
        <v>600</v>
      </c>
    </row>
    <row r="70" spans="1:4">
      <c r="A70" s="33" t="s">
        <v>132</v>
      </c>
      <c r="B70" s="34">
        <v>1</v>
      </c>
      <c r="C70" s="35">
        <v>300</v>
      </c>
      <c r="D70" s="36">
        <f t="shared" si="4"/>
        <v>300</v>
      </c>
    </row>
    <row r="71" spans="1:4">
      <c r="A71" s="33" t="s">
        <v>83</v>
      </c>
      <c r="B71" s="34">
        <v>1</v>
      </c>
      <c r="C71" s="35">
        <v>700</v>
      </c>
      <c r="D71" s="36">
        <f t="shared" si="4"/>
        <v>700</v>
      </c>
    </row>
    <row r="72" spans="1:4">
      <c r="A72" s="33" t="s">
        <v>84</v>
      </c>
      <c r="B72" s="34">
        <v>1</v>
      </c>
      <c r="C72" s="35">
        <v>70</v>
      </c>
      <c r="D72" s="36">
        <f t="shared" si="4"/>
        <v>70</v>
      </c>
    </row>
    <row r="73" spans="1:4">
      <c r="A73" s="33" t="s">
        <v>87</v>
      </c>
      <c r="B73" s="34">
        <v>1</v>
      </c>
      <c r="C73" s="35">
        <v>200</v>
      </c>
      <c r="D73" s="36">
        <f t="shared" si="4"/>
        <v>200</v>
      </c>
    </row>
    <row r="74" spans="1:4">
      <c r="A74" s="33" t="s">
        <v>92</v>
      </c>
      <c r="B74" s="34">
        <v>1</v>
      </c>
      <c r="C74" s="35">
        <v>2700</v>
      </c>
      <c r="D74" s="36">
        <f t="shared" si="4"/>
        <v>2700</v>
      </c>
    </row>
    <row r="75" spans="1:4" ht="15.75" thickBot="1">
      <c r="A75" s="33" t="s">
        <v>91</v>
      </c>
      <c r="B75" s="34">
        <v>2</v>
      </c>
      <c r="C75" s="35">
        <v>300</v>
      </c>
      <c r="D75" s="36">
        <f t="shared" si="4"/>
        <v>600</v>
      </c>
    </row>
    <row r="76" spans="1:4" ht="15.75" thickBot="1">
      <c r="A76" s="37" t="s">
        <v>94</v>
      </c>
      <c r="B76" s="38"/>
      <c r="C76" s="39"/>
      <c r="D76" s="40">
        <f>SUM(D67:D75)</f>
        <v>6030</v>
      </c>
    </row>
    <row r="78" spans="1:4" ht="24" thickBot="1">
      <c r="A78" s="84" t="s">
        <v>133</v>
      </c>
      <c r="B78" s="84"/>
      <c r="C78" s="84"/>
      <c r="D78" s="84"/>
    </row>
    <row r="79" spans="1:4" ht="15.75" thickBot="1">
      <c r="A79" s="31" t="s">
        <v>76</v>
      </c>
      <c r="B79" s="31" t="s">
        <v>77</v>
      </c>
      <c r="C79" s="31" t="s">
        <v>78</v>
      </c>
      <c r="D79" s="32" t="s">
        <v>79</v>
      </c>
    </row>
    <row r="80" spans="1:4">
      <c r="A80" s="33" t="s">
        <v>134</v>
      </c>
      <c r="B80" s="34">
        <v>1</v>
      </c>
      <c r="C80" s="35">
        <v>1500</v>
      </c>
      <c r="D80" s="36">
        <f t="shared" ref="D80:D90" si="5">(C80*B80)</f>
        <v>1500</v>
      </c>
    </row>
    <row r="81" spans="1:4">
      <c r="A81" s="33" t="s">
        <v>135</v>
      </c>
      <c r="B81" s="34">
        <v>1</v>
      </c>
      <c r="C81" s="35">
        <v>800</v>
      </c>
      <c r="D81" s="36">
        <f t="shared" si="5"/>
        <v>800</v>
      </c>
    </row>
    <row r="82" spans="1:4">
      <c r="A82" s="33" t="s">
        <v>136</v>
      </c>
      <c r="B82" s="34">
        <v>0</v>
      </c>
      <c r="C82" s="35">
        <v>70</v>
      </c>
      <c r="D82" s="36">
        <f t="shared" si="5"/>
        <v>0</v>
      </c>
    </row>
    <row r="83" spans="1:4">
      <c r="A83" s="33" t="s">
        <v>137</v>
      </c>
      <c r="B83" s="34">
        <v>4</v>
      </c>
      <c r="C83" s="35">
        <v>35</v>
      </c>
      <c r="D83" s="36">
        <f t="shared" si="5"/>
        <v>140</v>
      </c>
    </row>
    <row r="84" spans="1:4">
      <c r="A84" s="33" t="s">
        <v>138</v>
      </c>
      <c r="B84" s="34">
        <v>2</v>
      </c>
      <c r="C84" s="35">
        <v>450</v>
      </c>
      <c r="D84" s="36">
        <f t="shared" si="5"/>
        <v>900</v>
      </c>
    </row>
    <row r="85" spans="1:4">
      <c r="A85" s="33" t="s">
        <v>139</v>
      </c>
      <c r="B85" s="34">
        <v>2</v>
      </c>
      <c r="C85" s="35">
        <v>430</v>
      </c>
      <c r="D85" s="36">
        <f t="shared" si="5"/>
        <v>860</v>
      </c>
    </row>
    <row r="86" spans="1:4">
      <c r="A86" s="33" t="s">
        <v>140</v>
      </c>
      <c r="B86" s="34">
        <v>2</v>
      </c>
      <c r="C86" s="35">
        <v>49</v>
      </c>
      <c r="D86" s="36">
        <f t="shared" si="5"/>
        <v>98</v>
      </c>
    </row>
    <row r="87" spans="1:4">
      <c r="A87" s="33" t="s">
        <v>141</v>
      </c>
      <c r="B87" s="34">
        <v>2</v>
      </c>
      <c r="C87" s="35">
        <v>140</v>
      </c>
      <c r="D87" s="36">
        <f t="shared" si="5"/>
        <v>280</v>
      </c>
    </row>
    <row r="88" spans="1:4">
      <c r="A88" s="33" t="s">
        <v>142</v>
      </c>
      <c r="B88" s="34">
        <v>2</v>
      </c>
      <c r="C88" s="35">
        <v>54</v>
      </c>
      <c r="D88" s="36">
        <f t="shared" si="5"/>
        <v>108</v>
      </c>
    </row>
    <row r="89" spans="1:4">
      <c r="A89" s="33" t="s">
        <v>143</v>
      </c>
      <c r="B89" s="34">
        <v>1</v>
      </c>
      <c r="C89" s="35">
        <v>300</v>
      </c>
      <c r="D89" s="36">
        <f t="shared" si="5"/>
        <v>300</v>
      </c>
    </row>
    <row r="90" spans="1:4" ht="15.75" thickBot="1">
      <c r="A90" s="33" t="s">
        <v>91</v>
      </c>
      <c r="B90" s="34">
        <v>1</v>
      </c>
      <c r="C90" s="35">
        <v>300</v>
      </c>
      <c r="D90" s="36">
        <f t="shared" si="5"/>
        <v>300</v>
      </c>
    </row>
    <row r="91" spans="1:4" ht="15.75" thickBot="1">
      <c r="A91" s="37" t="s">
        <v>94</v>
      </c>
      <c r="B91" s="38"/>
      <c r="C91" s="39"/>
      <c r="D91" s="40">
        <f>SUM(D80:D90)</f>
        <v>5286</v>
      </c>
    </row>
    <row r="94" spans="1:4" ht="27.95" customHeight="1">
      <c r="A94" s="84" t="s">
        <v>144</v>
      </c>
      <c r="B94" s="84"/>
      <c r="C94" s="84"/>
      <c r="D94" s="84"/>
    </row>
    <row r="95" spans="1:4" ht="15.75" thickBot="1">
      <c r="A95" s="31" t="s">
        <v>76</v>
      </c>
      <c r="B95" s="31" t="s">
        <v>77</v>
      </c>
      <c r="C95" s="31" t="s">
        <v>78</v>
      </c>
      <c r="D95" s="32" t="s">
        <v>79</v>
      </c>
    </row>
    <row r="96" spans="1:4">
      <c r="A96" s="33" t="s">
        <v>145</v>
      </c>
      <c r="B96" s="34">
        <v>1</v>
      </c>
      <c r="C96" s="35">
        <v>900</v>
      </c>
      <c r="D96" s="36">
        <f t="shared" ref="D96:D107" si="6">(C96*B96)</f>
        <v>900</v>
      </c>
    </row>
    <row r="97" spans="1:4">
      <c r="A97" s="33" t="s">
        <v>146</v>
      </c>
      <c r="B97" s="34">
        <v>6</v>
      </c>
      <c r="C97" s="35">
        <v>340</v>
      </c>
      <c r="D97" s="36">
        <f t="shared" si="6"/>
        <v>2040</v>
      </c>
    </row>
    <row r="98" spans="1:4">
      <c r="A98" s="33" t="s">
        <v>147</v>
      </c>
      <c r="B98" s="34">
        <v>1</v>
      </c>
      <c r="C98" s="35">
        <v>2900</v>
      </c>
      <c r="D98" s="36">
        <f t="shared" si="6"/>
        <v>2900</v>
      </c>
    </row>
    <row r="99" spans="1:4">
      <c r="A99" s="33" t="s">
        <v>148</v>
      </c>
      <c r="B99" s="34">
        <v>1</v>
      </c>
      <c r="C99" s="35">
        <v>600</v>
      </c>
      <c r="D99" s="36">
        <f t="shared" si="6"/>
        <v>600</v>
      </c>
    </row>
    <row r="100" spans="1:4">
      <c r="A100" s="33" t="s">
        <v>149</v>
      </c>
      <c r="B100" s="34">
        <v>1</v>
      </c>
      <c r="C100" s="35">
        <v>130</v>
      </c>
      <c r="D100" s="36">
        <f t="shared" si="6"/>
        <v>130</v>
      </c>
    </row>
    <row r="101" spans="1:4">
      <c r="A101" s="33" t="s">
        <v>150</v>
      </c>
      <c r="B101" s="34">
        <v>1</v>
      </c>
      <c r="C101" s="35">
        <v>150</v>
      </c>
      <c r="D101" s="36">
        <f t="shared" si="6"/>
        <v>150</v>
      </c>
    </row>
    <row r="102" spans="1:4">
      <c r="A102" s="33" t="s">
        <v>151</v>
      </c>
      <c r="B102" s="34">
        <v>1</v>
      </c>
      <c r="C102" s="35">
        <v>1200</v>
      </c>
      <c r="D102" s="36">
        <f t="shared" si="6"/>
        <v>1200</v>
      </c>
    </row>
    <row r="103" spans="1:4">
      <c r="A103" s="33" t="s">
        <v>152</v>
      </c>
      <c r="B103" s="34">
        <v>1</v>
      </c>
      <c r="C103" s="35">
        <v>70</v>
      </c>
      <c r="D103" s="36">
        <f t="shared" si="6"/>
        <v>70</v>
      </c>
    </row>
    <row r="104" spans="1:4">
      <c r="A104" s="33" t="s">
        <v>86</v>
      </c>
      <c r="B104" s="34">
        <v>1</v>
      </c>
      <c r="C104" s="35">
        <v>200</v>
      </c>
      <c r="D104" s="36">
        <f t="shared" si="6"/>
        <v>200</v>
      </c>
    </row>
    <row r="105" spans="1:4">
      <c r="A105" s="33" t="s">
        <v>153</v>
      </c>
      <c r="B105" s="34">
        <v>1</v>
      </c>
      <c r="C105" s="35">
        <v>120</v>
      </c>
      <c r="D105" s="36">
        <f t="shared" si="6"/>
        <v>120</v>
      </c>
    </row>
    <row r="106" spans="1:4">
      <c r="A106" s="33" t="s">
        <v>154</v>
      </c>
      <c r="B106" s="34">
        <v>2</v>
      </c>
      <c r="C106" s="35">
        <v>600</v>
      </c>
      <c r="D106" s="36">
        <f t="shared" si="6"/>
        <v>1200</v>
      </c>
    </row>
    <row r="107" spans="1:4" ht="15.75" thickBot="1">
      <c r="A107" s="33" t="s">
        <v>91</v>
      </c>
      <c r="B107" s="34">
        <v>1</v>
      </c>
      <c r="C107" s="35">
        <v>300</v>
      </c>
      <c r="D107" s="36">
        <f t="shared" si="6"/>
        <v>300</v>
      </c>
    </row>
    <row r="108" spans="1:4" ht="15.75" thickBot="1">
      <c r="A108" s="37" t="s">
        <v>94</v>
      </c>
      <c r="B108" s="38"/>
      <c r="C108" s="39"/>
      <c r="D108" s="40">
        <f>SUM(D96:D107)</f>
        <v>9810</v>
      </c>
    </row>
    <row r="110" spans="1:4" ht="24" thickBot="1">
      <c r="A110" s="84" t="s">
        <v>155</v>
      </c>
      <c r="B110" s="84"/>
      <c r="C110" s="84"/>
      <c r="D110" s="84"/>
    </row>
    <row r="111" spans="1:4" ht="15.75" thickBot="1">
      <c r="A111" s="31" t="s">
        <v>76</v>
      </c>
      <c r="B111" s="31" t="s">
        <v>77</v>
      </c>
      <c r="C111" s="31" t="s">
        <v>78</v>
      </c>
      <c r="D111" s="46" t="s">
        <v>79</v>
      </c>
    </row>
    <row r="112" spans="1:4">
      <c r="A112" s="33" t="s">
        <v>152</v>
      </c>
      <c r="B112" s="34">
        <v>1</v>
      </c>
      <c r="C112" s="53">
        <v>70</v>
      </c>
      <c r="D112" s="54">
        <f t="shared" ref="D112:D116" si="7">(C112*B112)</f>
        <v>70</v>
      </c>
    </row>
    <row r="113" spans="1:6">
      <c r="A113" s="33" t="s">
        <v>86</v>
      </c>
      <c r="B113" s="34">
        <v>1</v>
      </c>
      <c r="C113" s="53">
        <v>200</v>
      </c>
      <c r="D113" s="54">
        <f t="shared" si="7"/>
        <v>200</v>
      </c>
    </row>
    <row r="114" spans="1:6">
      <c r="A114" s="33" t="s">
        <v>153</v>
      </c>
      <c r="B114" s="34">
        <v>1</v>
      </c>
      <c r="C114" s="53">
        <v>120</v>
      </c>
      <c r="D114" s="54">
        <f t="shared" si="7"/>
        <v>120</v>
      </c>
      <c r="F114" s="33"/>
    </row>
    <row r="115" spans="1:6">
      <c r="A115" s="33" t="s">
        <v>151</v>
      </c>
      <c r="B115" s="34">
        <v>1</v>
      </c>
      <c r="C115" s="53">
        <v>500</v>
      </c>
      <c r="D115" s="54">
        <f t="shared" si="7"/>
        <v>500</v>
      </c>
    </row>
    <row r="116" spans="1:6" ht="15.75" thickBot="1">
      <c r="A116" s="33" t="s">
        <v>156</v>
      </c>
      <c r="B116" s="55">
        <v>1</v>
      </c>
      <c r="C116" s="56">
        <v>1500</v>
      </c>
      <c r="D116" s="54">
        <f t="shared" si="7"/>
        <v>1500</v>
      </c>
    </row>
    <row r="117" spans="1:6" ht="15.75" thickBot="1">
      <c r="A117" s="37" t="s">
        <v>94</v>
      </c>
      <c r="B117" s="38"/>
      <c r="C117" s="39"/>
      <c r="D117" s="40">
        <f>SUM(D112:D116)</f>
        <v>2390</v>
      </c>
    </row>
    <row r="119" spans="1:6" ht="24" thickBot="1">
      <c r="A119" s="84" t="s">
        <v>157</v>
      </c>
      <c r="B119" s="84"/>
      <c r="C119" s="84"/>
      <c r="D119" s="84"/>
    </row>
    <row r="120" spans="1:6" ht="15.75" thickBot="1">
      <c r="A120" s="31" t="s">
        <v>76</v>
      </c>
      <c r="B120" s="31" t="s">
        <v>77</v>
      </c>
      <c r="C120" s="31" t="s">
        <v>78</v>
      </c>
      <c r="D120" s="46" t="s">
        <v>79</v>
      </c>
    </row>
    <row r="121" spans="1:6">
      <c r="A121" s="33" t="s">
        <v>158</v>
      </c>
      <c r="B121" s="57">
        <v>2</v>
      </c>
      <c r="C121" s="53">
        <v>350</v>
      </c>
      <c r="D121" s="54">
        <f t="shared" ref="D121:D130" si="8">(C121*B121)</f>
        <v>700</v>
      </c>
    </row>
    <row r="122" spans="1:6">
      <c r="A122" s="33" t="s">
        <v>159</v>
      </c>
      <c r="B122" s="57">
        <v>2</v>
      </c>
      <c r="C122" s="53">
        <v>450</v>
      </c>
      <c r="D122" s="54">
        <f t="shared" si="8"/>
        <v>900</v>
      </c>
    </row>
    <row r="123" spans="1:6">
      <c r="A123" s="33" t="s">
        <v>152</v>
      </c>
      <c r="B123" s="57">
        <v>1</v>
      </c>
      <c r="C123" s="53">
        <v>70</v>
      </c>
      <c r="D123" s="54">
        <f t="shared" si="8"/>
        <v>70</v>
      </c>
    </row>
    <row r="124" spans="1:6">
      <c r="A124" s="33" t="s">
        <v>86</v>
      </c>
      <c r="B124" s="57">
        <v>1</v>
      </c>
      <c r="C124" s="53">
        <v>200</v>
      </c>
      <c r="D124" s="54">
        <f t="shared" si="8"/>
        <v>200</v>
      </c>
    </row>
    <row r="125" spans="1:6">
      <c r="A125" s="33" t="s">
        <v>160</v>
      </c>
      <c r="B125" s="57">
        <v>2</v>
      </c>
      <c r="C125" s="53">
        <v>35</v>
      </c>
      <c r="D125" s="54">
        <f t="shared" si="8"/>
        <v>70</v>
      </c>
    </row>
    <row r="126" spans="1:6">
      <c r="A126" s="33" t="s">
        <v>161</v>
      </c>
      <c r="B126" s="57">
        <v>1</v>
      </c>
      <c r="C126" s="53">
        <v>300</v>
      </c>
      <c r="D126" s="54">
        <f t="shared" si="8"/>
        <v>300</v>
      </c>
    </row>
    <row r="127" spans="1:6">
      <c r="A127" s="33" t="s">
        <v>162</v>
      </c>
      <c r="B127" s="57">
        <v>1</v>
      </c>
      <c r="C127" s="53">
        <v>600</v>
      </c>
      <c r="D127" s="54">
        <f t="shared" si="8"/>
        <v>600</v>
      </c>
    </row>
    <row r="128" spans="1:6">
      <c r="A128" s="33" t="s">
        <v>163</v>
      </c>
      <c r="B128" s="57">
        <v>300</v>
      </c>
      <c r="C128" s="53">
        <v>6</v>
      </c>
      <c r="D128" s="54">
        <f t="shared" si="8"/>
        <v>1800</v>
      </c>
    </row>
    <row r="129" spans="1:4">
      <c r="A129" s="33" t="s">
        <v>164</v>
      </c>
      <c r="B129" s="57">
        <v>0</v>
      </c>
      <c r="C129" s="53">
        <v>70</v>
      </c>
      <c r="D129" s="54">
        <f t="shared" si="8"/>
        <v>0</v>
      </c>
    </row>
    <row r="130" spans="1:4" ht="15.75" thickBot="1">
      <c r="A130" s="33" t="s">
        <v>91</v>
      </c>
      <c r="B130" s="57">
        <v>1</v>
      </c>
      <c r="C130" s="53">
        <v>300</v>
      </c>
      <c r="D130" s="54">
        <f t="shared" si="8"/>
        <v>300</v>
      </c>
    </row>
    <row r="131" spans="1:4" ht="15.75" thickBot="1">
      <c r="A131" s="37" t="s">
        <v>94</v>
      </c>
      <c r="B131" s="38"/>
      <c r="C131" s="39"/>
      <c r="D131" s="40">
        <f>SUM(D121:D130)</f>
        <v>4940</v>
      </c>
    </row>
    <row r="133" spans="1:4" ht="24" thickBot="1">
      <c r="A133" s="84" t="s">
        <v>165</v>
      </c>
      <c r="B133" s="84"/>
      <c r="C133" s="84"/>
      <c r="D133" s="84"/>
    </row>
    <row r="134" spans="1:4" ht="15.75" thickBot="1">
      <c r="A134" s="58" t="s">
        <v>76</v>
      </c>
      <c r="B134" s="31" t="s">
        <v>77</v>
      </c>
      <c r="C134" s="59" t="s">
        <v>78</v>
      </c>
      <c r="D134" s="41" t="s">
        <v>79</v>
      </c>
    </row>
    <row r="135" spans="1:4">
      <c r="A135" s="42" t="s">
        <v>166</v>
      </c>
      <c r="B135" s="34">
        <v>2</v>
      </c>
      <c r="C135" s="60">
        <v>430</v>
      </c>
      <c r="D135" s="45">
        <f>(C135*B135)</f>
        <v>860</v>
      </c>
    </row>
    <row r="136" spans="1:4">
      <c r="A136" s="33" t="s">
        <v>167</v>
      </c>
      <c r="B136" s="34">
        <v>2</v>
      </c>
      <c r="C136" s="61">
        <v>49</v>
      </c>
      <c r="D136" s="36">
        <f t="shared" ref="D136:D140" si="9">(C136*B136)</f>
        <v>98</v>
      </c>
    </row>
    <row r="137" spans="1:4">
      <c r="A137" s="33" t="s">
        <v>168</v>
      </c>
      <c r="B137" s="34">
        <v>2</v>
      </c>
      <c r="C137" s="61">
        <v>140</v>
      </c>
      <c r="D137" s="36">
        <f t="shared" si="9"/>
        <v>280</v>
      </c>
    </row>
    <row r="138" spans="1:4">
      <c r="A138" s="33" t="s">
        <v>99</v>
      </c>
      <c r="B138" s="34">
        <v>2</v>
      </c>
      <c r="C138" s="61">
        <v>54</v>
      </c>
      <c r="D138" s="36">
        <f t="shared" si="9"/>
        <v>108</v>
      </c>
    </row>
    <row r="139" spans="1:4">
      <c r="A139" s="33" t="s">
        <v>169</v>
      </c>
      <c r="B139" s="34">
        <v>2</v>
      </c>
      <c r="C139" s="61">
        <v>75</v>
      </c>
      <c r="D139" s="36">
        <f t="shared" si="9"/>
        <v>150</v>
      </c>
    </row>
    <row r="140" spans="1:4" ht="15.75" thickBot="1">
      <c r="A140" s="33" t="s">
        <v>100</v>
      </c>
      <c r="B140" s="55">
        <v>2</v>
      </c>
      <c r="C140" s="61">
        <v>35</v>
      </c>
      <c r="D140" s="36">
        <f t="shared" si="9"/>
        <v>70</v>
      </c>
    </row>
    <row r="141" spans="1:4" ht="15.75" thickBot="1">
      <c r="A141" s="37" t="s">
        <v>94</v>
      </c>
      <c r="B141" s="62"/>
      <c r="C141" s="39"/>
      <c r="D141" s="40">
        <f>SUM(D135:D140)</f>
        <v>1566</v>
      </c>
    </row>
    <row r="144" spans="1:4" ht="23.25">
      <c r="A144" s="84" t="s">
        <v>170</v>
      </c>
      <c r="B144" s="85"/>
      <c r="C144" s="84"/>
      <c r="D144" s="84"/>
    </row>
    <row r="145" spans="1:4" ht="15.75" thickBot="1">
      <c r="A145" s="58" t="s">
        <v>76</v>
      </c>
      <c r="B145" s="31" t="s">
        <v>77</v>
      </c>
      <c r="C145" s="31" t="s">
        <v>78</v>
      </c>
      <c r="D145" s="32" t="s">
        <v>79</v>
      </c>
    </row>
    <row r="146" spans="1:4">
      <c r="A146" s="33" t="s">
        <v>171</v>
      </c>
      <c r="B146" s="34">
        <v>1</v>
      </c>
      <c r="C146" s="63">
        <v>6000</v>
      </c>
      <c r="D146" s="36">
        <f t="shared" ref="D146:D151" si="10">(C146*B146)</f>
        <v>6000</v>
      </c>
    </row>
    <row r="147" spans="1:4">
      <c r="A147" s="33" t="s">
        <v>172</v>
      </c>
      <c r="B147" s="34">
        <v>5</v>
      </c>
      <c r="C147" s="63">
        <v>49</v>
      </c>
      <c r="D147" s="36">
        <f t="shared" si="10"/>
        <v>245</v>
      </c>
    </row>
    <row r="148" spans="1:4">
      <c r="A148" s="33" t="s">
        <v>173</v>
      </c>
      <c r="B148" s="34">
        <v>5</v>
      </c>
      <c r="C148" s="63">
        <v>140</v>
      </c>
      <c r="D148" s="36">
        <f t="shared" si="10"/>
        <v>700</v>
      </c>
    </row>
    <row r="149" spans="1:4">
      <c r="A149" s="33" t="s">
        <v>174</v>
      </c>
      <c r="B149" s="34">
        <v>5</v>
      </c>
      <c r="C149" s="63">
        <v>54</v>
      </c>
      <c r="D149" s="36">
        <f t="shared" si="10"/>
        <v>270</v>
      </c>
    </row>
    <row r="150" spans="1:4">
      <c r="A150" s="33" t="s">
        <v>175</v>
      </c>
      <c r="B150" s="34">
        <v>2</v>
      </c>
      <c r="C150" s="63">
        <v>8000</v>
      </c>
      <c r="D150" s="36">
        <f t="shared" si="10"/>
        <v>16000</v>
      </c>
    </row>
    <row r="151" spans="1:4">
      <c r="A151" s="33" t="s">
        <v>176</v>
      </c>
      <c r="B151" s="34">
        <v>5</v>
      </c>
      <c r="C151" s="63">
        <v>400</v>
      </c>
      <c r="D151" s="36">
        <f t="shared" si="10"/>
        <v>2000</v>
      </c>
    </row>
    <row r="152" spans="1:4" ht="15.75" thickBot="1">
      <c r="A152" s="33" t="s">
        <v>177</v>
      </c>
      <c r="B152" s="34">
        <v>1</v>
      </c>
      <c r="C152" s="63">
        <v>1200</v>
      </c>
      <c r="D152" s="36">
        <f>(C152*B152)</f>
        <v>1200</v>
      </c>
    </row>
    <row r="153" spans="1:4" ht="15.75" thickBot="1">
      <c r="A153" s="64" t="s">
        <v>94</v>
      </c>
      <c r="B153" s="39"/>
      <c r="C153" s="39"/>
      <c r="D153" s="40">
        <f>SUM(D146:D152)</f>
        <v>26415</v>
      </c>
    </row>
    <row r="154" spans="1:4" ht="15.75" thickBot="1"/>
    <row r="155" spans="1:4" ht="15.75" thickBot="1">
      <c r="A155" s="64" t="s">
        <v>178</v>
      </c>
      <c r="B155" s="39"/>
      <c r="C155" s="65"/>
      <c r="D155" s="66">
        <f>(D17+D27+D51+D63+D76+D91+D108+D117+D131+D141+D153)</f>
        <v>94710</v>
      </c>
    </row>
  </sheetData>
  <mergeCells count="11">
    <mergeCell ref="A78:D78"/>
    <mergeCell ref="A1:D1"/>
    <mergeCell ref="A19:D19"/>
    <mergeCell ref="A29:D29"/>
    <mergeCell ref="A53:D53"/>
    <mergeCell ref="A65:D65"/>
    <mergeCell ref="A144:D144"/>
    <mergeCell ref="A94:D94"/>
    <mergeCell ref="A110:D110"/>
    <mergeCell ref="A119:D119"/>
    <mergeCell ref="A133:D1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DBEAD-71DA-4EB4-B1FA-7D5C0A5D4BC0}">
  <sheetPr>
    <tabColor theme="7"/>
  </sheetPr>
  <dimension ref="D4:E8"/>
  <sheetViews>
    <sheetView showGridLines="0" workbookViewId="0">
      <selection activeCell="K8" sqref="K8"/>
    </sheetView>
  </sheetViews>
  <sheetFormatPr defaultRowHeight="15"/>
  <cols>
    <col min="4" max="4" width="23.28515625" bestFit="1" customWidth="1"/>
    <col min="5" max="5" width="8.85546875" bestFit="1" customWidth="1"/>
  </cols>
  <sheetData>
    <row r="4" spans="4:5">
      <c r="D4" s="30" t="s">
        <v>0</v>
      </c>
      <c r="E4" s="30" t="s">
        <v>1</v>
      </c>
    </row>
    <row r="5" spans="4:5">
      <c r="D5" s="68" t="s">
        <v>179</v>
      </c>
      <c r="E5" s="72">
        <v>1576580</v>
      </c>
    </row>
    <row r="6" spans="4:5">
      <c r="D6" s="68" t="s">
        <v>180</v>
      </c>
      <c r="E6" s="72">
        <v>958625</v>
      </c>
    </row>
    <row r="7" spans="4:5">
      <c r="D7" s="68" t="s">
        <v>181</v>
      </c>
      <c r="E7" s="72">
        <v>449196</v>
      </c>
    </row>
    <row r="8" spans="4:5">
      <c r="D8" s="69" t="s">
        <v>182</v>
      </c>
      <c r="E8" s="73">
        <f>SUM(E5:E7)</f>
        <v>2984401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6A5F217236FD41952DC06BFF9D54D7" ma:contentTypeVersion="21" ma:contentTypeDescription="Crie um novo documento." ma:contentTypeScope="" ma:versionID="36ab9e24671e10dcf41e3dfd0ee7e945">
  <xsd:schema xmlns:xsd="http://www.w3.org/2001/XMLSchema" xmlns:xs="http://www.w3.org/2001/XMLSchema" xmlns:p="http://schemas.microsoft.com/office/2006/metadata/properties" xmlns:ns2="7d8be6fd-d823-473b-a780-84184c451060" xmlns:ns3="304d77fb-a4e2-44b3-8573-a0d215f26cda" targetNamespace="http://schemas.microsoft.com/office/2006/metadata/properties" ma:root="true" ma:fieldsID="a7d3efa47c50f3a9daa3baa638bbd0c2" ns2:_="" ns3:_="">
    <xsd:import namespace="7d8be6fd-d823-473b-a780-84184c451060"/>
    <xsd:import namespace="304d77fb-a4e2-44b3-8573-a0d215f26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Respons_x00e1_vel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be6fd-d823-473b-a780-84184c4510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8809f0-f3f0-4671-b020-d41f17bb42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espons_x00e1_vel" ma:index="26" nillable="true" ma:displayName="Responsável" ma:format="Dropdown" ma:list="UserInfo" ma:SharePointGroup="0" ma:internalName="Respons_x00e1_ve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nk" ma:index="27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4d77fb-a4e2-44b3-8573-a0d215f26c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436c4a-ef69-4241-b5c4-5a70c7905de2}" ma:internalName="TaxCatchAll" ma:showField="CatchAllData" ma:web="304d77fb-a4e2-44b3-8573-a0d215f26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4d77fb-a4e2-44b3-8573-a0d215f26cda" xsi:nil="true"/>
    <lcf76f155ced4ddcb4097134ff3c332f xmlns="7d8be6fd-d823-473b-a780-84184c451060">
      <Terms xmlns="http://schemas.microsoft.com/office/infopath/2007/PartnerControls"/>
    </lcf76f155ced4ddcb4097134ff3c332f>
    <Link xmlns="7d8be6fd-d823-473b-a780-84184c451060">
      <Url xsi:nil="true"/>
      <Description xsi:nil="true"/>
    </Link>
    <Respons_x00e1_vel xmlns="7d8be6fd-d823-473b-a780-84184c451060">
      <UserInfo>
        <DisplayName/>
        <AccountId xsi:nil="true"/>
        <AccountType/>
      </UserInfo>
    </Respons_x00e1_vel>
  </documentManagement>
</p:properties>
</file>

<file path=customXml/itemProps1.xml><?xml version="1.0" encoding="utf-8"?>
<ds:datastoreItem xmlns:ds="http://schemas.openxmlformats.org/officeDocument/2006/customXml" ds:itemID="{F6587EA3-4188-4FF2-B465-8CE9DBF74BE5}"/>
</file>

<file path=customXml/itemProps2.xml><?xml version="1.0" encoding="utf-8"?>
<ds:datastoreItem xmlns:ds="http://schemas.openxmlformats.org/officeDocument/2006/customXml" ds:itemID="{CDA58850-E336-442F-A43A-F0782165D7D0}"/>
</file>

<file path=customXml/itemProps3.xml><?xml version="1.0" encoding="utf-8"?>
<ds:datastoreItem xmlns:ds="http://schemas.openxmlformats.org/officeDocument/2006/customXml" ds:itemID="{721D6BD9-9759-4AE6-B91E-2D5FD2FD19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Licenças Reserva Paulista</dc:creator>
  <cp:keywords/>
  <dc:description/>
  <cp:lastModifiedBy>Rafael kenzo Fagundes Jonen</cp:lastModifiedBy>
  <cp:revision/>
  <dcterms:created xsi:type="dcterms:W3CDTF">2023-09-24T16:26:59Z</dcterms:created>
  <dcterms:modified xsi:type="dcterms:W3CDTF">2024-01-22T13:35:34Z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0x010100586A5F217236FD41952DC06BFF9D54D7</vt:lpwstr>
  </property>
  <property fmtid="{D5CDD505-2E9C-101B-9397-08002B2CF9AE}" pid="3" name="MediaServiceImageTags">
    <vt:lpwstr/>
  </property>
</Properties>
</file>