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semegbc700\DGP Posse\Matriz\INGRESSO\POSSE\"/>
    </mc:Choice>
  </mc:AlternateContent>
  <xr:revisionPtr revIDLastSave="0" documentId="13_ncr:1_{3A3252D5-627E-4230-AD76-9AEB99C87A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lexo" sheetId="8" r:id="rId1"/>
    <sheet name="Afastados" sheetId="12" r:id="rId2"/>
    <sheet name="Cód" sheetId="10" state="hidden" r:id="rId3"/>
    <sheet name="QF" sheetId="9" state="hidden" r:id="rId4"/>
    <sheet name="ZONA SUL - 11" sheetId="7" r:id="rId5"/>
    <sheet name="ZONA NORTE - 9" sheetId="6" r:id="rId6"/>
    <sheet name="ZONA OESTE - 6" sheetId="2" r:id="rId7"/>
    <sheet name="ZONA LESTE - 14" sheetId="3" r:id="rId8"/>
    <sheet name="CENTRO - 6" sheetId="1" r:id="rId9"/>
  </sheets>
  <definedNames>
    <definedName name="_xlnm._FilterDatabase" localSheetId="0" hidden="1">Complexo!$D$2:$D$270</definedName>
    <definedName name="_xlnm._FilterDatabase" localSheetId="3" hidden="1">QF!$G$1:$G$638</definedName>
    <definedName name="_xlnm._FilterDatabase" localSheetId="7" hidden="1">'ZONA LESTE - 14'!$A$3:$K$151</definedName>
    <definedName name="_xlnm._FilterDatabase" localSheetId="5" hidden="1">'ZONA NORTE - 9'!$A$3:$I$95</definedName>
    <definedName name="_xlnm._FilterDatabase" localSheetId="4" hidden="1">'ZONA SUL - 11'!$A$1:$A$114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3" i="3" l="1"/>
  <c r="G134" i="3"/>
  <c r="G135" i="3"/>
  <c r="G136" i="3"/>
  <c r="G137" i="3"/>
  <c r="G138" i="3"/>
  <c r="G139" i="3"/>
  <c r="G140" i="3"/>
  <c r="G141" i="3"/>
  <c r="G142" i="3"/>
  <c r="G143" i="3"/>
  <c r="G144" i="3"/>
  <c r="G145" i="3"/>
  <c r="G24" i="3"/>
  <c r="G7" i="3"/>
  <c r="G46" i="2"/>
  <c r="G5" i="2"/>
  <c r="G6" i="2"/>
  <c r="G7" i="2"/>
  <c r="G8" i="2"/>
  <c r="G81" i="6"/>
  <c r="G82" i="6"/>
  <c r="G40" i="7"/>
  <c r="G28" i="7"/>
  <c r="G29" i="7"/>
  <c r="G40" i="1"/>
  <c r="G41" i="1"/>
  <c r="G42" i="1"/>
  <c r="G43" i="1"/>
  <c r="G28" i="1"/>
  <c r="G29" i="1"/>
  <c r="G30" i="1"/>
  <c r="G31" i="1"/>
  <c r="G32" i="1"/>
  <c r="G33" i="1"/>
  <c r="G34" i="1"/>
  <c r="G35" i="1"/>
  <c r="G17" i="1"/>
  <c r="G18" i="1"/>
  <c r="G19" i="1"/>
  <c r="G20" i="1"/>
  <c r="G21" i="1"/>
  <c r="G22" i="1"/>
  <c r="G23" i="1"/>
  <c r="G24" i="1"/>
  <c r="G13" i="1"/>
  <c r="G9" i="1"/>
  <c r="G44" i="1"/>
  <c r="G36" i="1"/>
  <c r="G25" i="1"/>
  <c r="G14" i="1"/>
  <c r="G10" i="1"/>
  <c r="G4" i="1"/>
  <c r="G5" i="1"/>
  <c r="G6" i="1"/>
  <c r="G150" i="3"/>
  <c r="G146" i="3"/>
  <c r="G125" i="3"/>
  <c r="G126" i="3"/>
  <c r="G127" i="3"/>
  <c r="G128" i="3"/>
  <c r="G129" i="3"/>
  <c r="G130" i="3"/>
  <c r="G116" i="3"/>
  <c r="G117" i="3"/>
  <c r="G118" i="3"/>
  <c r="G119" i="3"/>
  <c r="G120" i="3"/>
  <c r="G121" i="3"/>
  <c r="G122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92" i="3"/>
  <c r="G93" i="3"/>
  <c r="G94" i="3"/>
  <c r="G95" i="3"/>
  <c r="G96" i="3"/>
  <c r="G97" i="3"/>
  <c r="G98" i="3"/>
  <c r="G99" i="3"/>
  <c r="G81" i="3"/>
  <c r="G82" i="3"/>
  <c r="G83" i="3"/>
  <c r="G84" i="3"/>
  <c r="G85" i="3"/>
  <c r="G86" i="3"/>
  <c r="G87" i="3"/>
  <c r="G88" i="3"/>
  <c r="G89" i="3"/>
  <c r="G76" i="3"/>
  <c r="G77" i="3"/>
  <c r="G78" i="3"/>
  <c r="G63" i="3"/>
  <c r="G64" i="3"/>
  <c r="G65" i="3"/>
  <c r="G66" i="3"/>
  <c r="G67" i="3"/>
  <c r="G68" i="3"/>
  <c r="G69" i="3"/>
  <c r="G70" i="3"/>
  <c r="G71" i="3"/>
  <c r="G72" i="3"/>
  <c r="G73" i="3"/>
  <c r="G50" i="3"/>
  <c r="G51" i="3"/>
  <c r="G52" i="3"/>
  <c r="G53" i="3"/>
  <c r="G54" i="3"/>
  <c r="G55" i="3"/>
  <c r="G56" i="3"/>
  <c r="G57" i="3"/>
  <c r="G58" i="3"/>
  <c r="G59" i="3"/>
  <c r="G60" i="3"/>
  <c r="G44" i="3"/>
  <c r="G45" i="3"/>
  <c r="G46" i="3"/>
  <c r="G47" i="3"/>
  <c r="G34" i="3"/>
  <c r="G35" i="3"/>
  <c r="G36" i="3"/>
  <c r="G37" i="3"/>
  <c r="G38" i="3"/>
  <c r="G39" i="3"/>
  <c r="G40" i="3"/>
  <c r="G41" i="3"/>
  <c r="G16" i="3"/>
  <c r="G17" i="3"/>
  <c r="G18" i="3"/>
  <c r="G19" i="3"/>
  <c r="G20" i="3"/>
  <c r="G21" i="3"/>
  <c r="G22" i="3"/>
  <c r="G23" i="3"/>
  <c r="G25" i="3"/>
  <c r="G26" i="3"/>
  <c r="G27" i="3"/>
  <c r="G28" i="3"/>
  <c r="G29" i="3"/>
  <c r="G30" i="3"/>
  <c r="G4" i="3"/>
  <c r="G5" i="3"/>
  <c r="G6" i="3"/>
  <c r="G8" i="3"/>
  <c r="G9" i="3"/>
  <c r="G10" i="3"/>
  <c r="G11" i="3"/>
  <c r="G12" i="3"/>
  <c r="G13" i="3"/>
  <c r="G11" i="2"/>
  <c r="G12" i="2"/>
  <c r="G13" i="2"/>
  <c r="G14" i="2"/>
  <c r="G45" i="2"/>
  <c r="G47" i="2"/>
  <c r="G48" i="2"/>
  <c r="G49" i="2"/>
  <c r="G50" i="2"/>
  <c r="G51" i="2"/>
  <c r="G52" i="2"/>
  <c r="G53" i="2"/>
  <c r="G38" i="2"/>
  <c r="G39" i="2"/>
  <c r="G40" i="2"/>
  <c r="G41" i="2"/>
  <c r="G42" i="2"/>
  <c r="G29" i="2"/>
  <c r="G30" i="2"/>
  <c r="G31" i="2"/>
  <c r="G32" i="2"/>
  <c r="G33" i="2"/>
  <c r="G34" i="2"/>
  <c r="G35" i="2"/>
  <c r="G18" i="2"/>
  <c r="G19" i="2"/>
  <c r="G20" i="2"/>
  <c r="G21" i="2"/>
  <c r="G22" i="2"/>
  <c r="G23" i="2"/>
  <c r="G24" i="2"/>
  <c r="G25" i="2"/>
  <c r="G26" i="2"/>
  <c r="G15" i="2"/>
  <c r="G4" i="2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30" i="6"/>
  <c r="G31" i="6"/>
  <c r="G32" i="6"/>
  <c r="G33" i="6"/>
  <c r="G34" i="6"/>
  <c r="G35" i="6"/>
  <c r="G36" i="6"/>
  <c r="G37" i="6"/>
  <c r="G38" i="6"/>
  <c r="G39" i="6"/>
  <c r="G40" i="6"/>
  <c r="G44" i="6"/>
  <c r="G45" i="6"/>
  <c r="G46" i="6"/>
  <c r="G47" i="6"/>
  <c r="G48" i="6"/>
  <c r="G49" i="6"/>
  <c r="G50" i="6"/>
  <c r="G51" i="6"/>
  <c r="G52" i="6"/>
  <c r="G53" i="6"/>
  <c r="G54" i="6"/>
  <c r="G55" i="6"/>
  <c r="G59" i="6"/>
  <c r="G60" i="6"/>
  <c r="G61" i="6"/>
  <c r="G62" i="6"/>
  <c r="G63" i="6"/>
  <c r="G64" i="6"/>
  <c r="G65" i="6"/>
  <c r="G66" i="6"/>
  <c r="G73" i="6"/>
  <c r="G74" i="6"/>
  <c r="G75" i="6"/>
  <c r="G76" i="6"/>
  <c r="G77" i="6"/>
  <c r="G83" i="6"/>
  <c r="G84" i="6"/>
  <c r="G88" i="6"/>
  <c r="G89" i="6"/>
  <c r="G90" i="6"/>
  <c r="G91" i="6"/>
  <c r="G92" i="6"/>
  <c r="G93" i="6"/>
  <c r="G94" i="6"/>
  <c r="G85" i="6"/>
  <c r="G78" i="6"/>
  <c r="G70" i="6"/>
  <c r="G67" i="6"/>
  <c r="G56" i="6"/>
  <c r="G41" i="6"/>
  <c r="G27" i="6"/>
  <c r="G4" i="6"/>
  <c r="G5" i="6"/>
  <c r="G6" i="6"/>
  <c r="G7" i="6"/>
  <c r="G8" i="6"/>
  <c r="G9" i="6"/>
  <c r="G10" i="6"/>
  <c r="G111" i="7"/>
  <c r="G110" i="7"/>
  <c r="G109" i="7"/>
  <c r="G105" i="7"/>
  <c r="G104" i="7"/>
  <c r="G103" i="7"/>
  <c r="G102" i="7"/>
  <c r="G101" i="7"/>
  <c r="G100" i="7"/>
  <c r="G99" i="7"/>
  <c r="G96" i="7"/>
  <c r="G95" i="7"/>
  <c r="G86" i="7"/>
  <c r="G87" i="7"/>
  <c r="G88" i="7"/>
  <c r="G89" i="7"/>
  <c r="G90" i="7"/>
  <c r="G91" i="7"/>
  <c r="G92" i="7"/>
  <c r="G85" i="7"/>
  <c r="G76" i="7"/>
  <c r="G77" i="7"/>
  <c r="G78" i="7"/>
  <c r="G79" i="7"/>
  <c r="G80" i="7"/>
  <c r="G81" i="7"/>
  <c r="G82" i="7"/>
  <c r="G75" i="7"/>
  <c r="G70" i="7"/>
  <c r="G71" i="7"/>
  <c r="G72" i="7"/>
  <c r="G69" i="7"/>
  <c r="G61" i="7"/>
  <c r="G62" i="7"/>
  <c r="G63" i="7"/>
  <c r="G64" i="7"/>
  <c r="G65" i="7"/>
  <c r="G66" i="7"/>
  <c r="G60" i="7"/>
  <c r="G54" i="7"/>
  <c r="G55" i="7"/>
  <c r="G56" i="7"/>
  <c r="G57" i="7"/>
  <c r="G53" i="7"/>
  <c r="G47" i="7"/>
  <c r="G48" i="7"/>
  <c r="G49" i="7"/>
  <c r="G46" i="7"/>
  <c r="G38" i="7"/>
  <c r="G39" i="7"/>
  <c r="G41" i="7"/>
  <c r="G42" i="7"/>
  <c r="G43" i="7"/>
  <c r="G37" i="7"/>
  <c r="G20" i="7"/>
  <c r="G21" i="7"/>
  <c r="G22" i="7"/>
  <c r="G23" i="7"/>
  <c r="G24" i="7"/>
  <c r="G25" i="7"/>
  <c r="G26" i="7"/>
  <c r="G27" i="7"/>
  <c r="G30" i="7"/>
  <c r="G31" i="7"/>
  <c r="G32" i="7"/>
  <c r="G33" i="7"/>
  <c r="G34" i="7"/>
  <c r="G19" i="7"/>
  <c r="G5" i="7"/>
  <c r="G6" i="7"/>
  <c r="G7" i="7"/>
  <c r="G8" i="7"/>
  <c r="G9" i="7"/>
  <c r="G10" i="7"/>
  <c r="G11" i="7"/>
  <c r="G12" i="7"/>
  <c r="G13" i="7"/>
  <c r="G14" i="7"/>
  <c r="G15" i="7"/>
  <c r="G16" i="7"/>
  <c r="G4" i="7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H304" i="9"/>
  <c r="H305" i="9"/>
  <c r="H306" i="9"/>
  <c r="H307" i="9"/>
  <c r="H308" i="9"/>
  <c r="H309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322" i="9"/>
  <c r="H323" i="9"/>
  <c r="H324" i="9"/>
  <c r="H325" i="9"/>
  <c r="H326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H346" i="9"/>
  <c r="H347" i="9"/>
  <c r="H348" i="9"/>
  <c r="H349" i="9"/>
  <c r="H350" i="9"/>
  <c r="H351" i="9"/>
  <c r="H352" i="9"/>
  <c r="H353" i="9"/>
  <c r="H354" i="9"/>
  <c r="H355" i="9"/>
  <c r="H356" i="9"/>
  <c r="H357" i="9"/>
  <c r="H358" i="9"/>
  <c r="H359" i="9"/>
  <c r="H360" i="9"/>
  <c r="H361" i="9"/>
  <c r="H362" i="9"/>
  <c r="H363" i="9"/>
  <c r="H364" i="9"/>
  <c r="H365" i="9"/>
  <c r="H366" i="9"/>
  <c r="H367" i="9"/>
  <c r="H368" i="9"/>
  <c r="H369" i="9"/>
  <c r="H370" i="9"/>
  <c r="H371" i="9"/>
  <c r="H372" i="9"/>
  <c r="H373" i="9"/>
  <c r="H374" i="9"/>
  <c r="H375" i="9"/>
  <c r="H376" i="9"/>
  <c r="H377" i="9"/>
  <c r="H378" i="9"/>
  <c r="H379" i="9"/>
  <c r="H380" i="9"/>
  <c r="H381" i="9"/>
  <c r="H382" i="9"/>
  <c r="H383" i="9"/>
  <c r="H384" i="9"/>
  <c r="H385" i="9"/>
  <c r="H386" i="9"/>
  <c r="H387" i="9"/>
  <c r="H388" i="9"/>
  <c r="H389" i="9"/>
  <c r="H390" i="9"/>
  <c r="H391" i="9"/>
  <c r="H392" i="9"/>
  <c r="H393" i="9"/>
  <c r="H394" i="9"/>
  <c r="H395" i="9"/>
  <c r="H396" i="9"/>
  <c r="H397" i="9"/>
  <c r="H398" i="9"/>
  <c r="H399" i="9"/>
  <c r="H400" i="9"/>
  <c r="H401" i="9"/>
  <c r="H402" i="9"/>
  <c r="H403" i="9"/>
  <c r="H404" i="9"/>
  <c r="H405" i="9"/>
  <c r="H406" i="9"/>
  <c r="H407" i="9"/>
  <c r="H408" i="9"/>
  <c r="H409" i="9"/>
  <c r="H410" i="9"/>
  <c r="H411" i="9"/>
  <c r="H412" i="9"/>
  <c r="H413" i="9"/>
  <c r="H414" i="9"/>
  <c r="H415" i="9"/>
  <c r="H416" i="9"/>
  <c r="H417" i="9"/>
  <c r="H418" i="9"/>
  <c r="H419" i="9"/>
  <c r="H420" i="9"/>
  <c r="H421" i="9"/>
  <c r="H422" i="9"/>
  <c r="H423" i="9"/>
  <c r="H424" i="9"/>
  <c r="H425" i="9"/>
  <c r="H426" i="9"/>
  <c r="H427" i="9"/>
  <c r="H428" i="9"/>
  <c r="H429" i="9"/>
  <c r="H430" i="9"/>
  <c r="H431" i="9"/>
  <c r="H432" i="9"/>
  <c r="H433" i="9"/>
  <c r="H434" i="9"/>
  <c r="H435" i="9"/>
  <c r="H436" i="9"/>
  <c r="H437" i="9"/>
  <c r="H438" i="9"/>
  <c r="H439" i="9"/>
  <c r="H440" i="9"/>
  <c r="H441" i="9"/>
  <c r="H442" i="9"/>
  <c r="H443" i="9"/>
  <c r="H444" i="9"/>
  <c r="H445" i="9"/>
  <c r="H446" i="9"/>
  <c r="H447" i="9"/>
  <c r="H448" i="9"/>
  <c r="H449" i="9"/>
  <c r="H450" i="9"/>
  <c r="H451" i="9"/>
  <c r="H452" i="9"/>
  <c r="H453" i="9"/>
  <c r="H454" i="9"/>
  <c r="H455" i="9"/>
  <c r="H456" i="9"/>
  <c r="H457" i="9"/>
  <c r="H458" i="9"/>
  <c r="H459" i="9"/>
  <c r="H460" i="9"/>
  <c r="H461" i="9"/>
  <c r="H462" i="9"/>
  <c r="H463" i="9"/>
  <c r="H464" i="9"/>
  <c r="H465" i="9"/>
  <c r="H466" i="9"/>
  <c r="H467" i="9"/>
  <c r="H468" i="9"/>
  <c r="H469" i="9"/>
  <c r="H470" i="9"/>
  <c r="H471" i="9"/>
  <c r="H472" i="9"/>
  <c r="H473" i="9"/>
  <c r="H474" i="9"/>
  <c r="H475" i="9"/>
  <c r="H476" i="9"/>
  <c r="H477" i="9"/>
  <c r="H478" i="9"/>
  <c r="H479" i="9"/>
  <c r="H480" i="9"/>
  <c r="H481" i="9"/>
  <c r="H482" i="9"/>
  <c r="H483" i="9"/>
  <c r="H484" i="9"/>
  <c r="H485" i="9"/>
  <c r="H486" i="9"/>
  <c r="H487" i="9"/>
  <c r="H488" i="9"/>
  <c r="H489" i="9"/>
  <c r="H490" i="9"/>
  <c r="H491" i="9"/>
  <c r="H492" i="9"/>
  <c r="H493" i="9"/>
  <c r="H494" i="9"/>
  <c r="H495" i="9"/>
  <c r="H496" i="9"/>
  <c r="H497" i="9"/>
  <c r="H498" i="9"/>
  <c r="H499" i="9"/>
  <c r="H500" i="9"/>
  <c r="H501" i="9"/>
  <c r="H502" i="9"/>
  <c r="H503" i="9"/>
  <c r="H504" i="9"/>
  <c r="H505" i="9"/>
  <c r="H506" i="9"/>
  <c r="H507" i="9"/>
  <c r="H508" i="9"/>
  <c r="H509" i="9"/>
  <c r="H510" i="9"/>
  <c r="H511" i="9"/>
  <c r="H512" i="9"/>
  <c r="H513" i="9"/>
  <c r="H514" i="9"/>
  <c r="H515" i="9"/>
  <c r="H516" i="9"/>
  <c r="H517" i="9"/>
  <c r="H518" i="9"/>
  <c r="H519" i="9"/>
  <c r="H520" i="9"/>
  <c r="H521" i="9"/>
  <c r="H522" i="9"/>
  <c r="H523" i="9"/>
  <c r="H524" i="9"/>
  <c r="H525" i="9"/>
  <c r="H526" i="9"/>
  <c r="H527" i="9"/>
  <c r="H528" i="9"/>
  <c r="H529" i="9"/>
  <c r="H530" i="9"/>
  <c r="H531" i="9"/>
  <c r="H532" i="9"/>
  <c r="H533" i="9"/>
  <c r="H534" i="9"/>
  <c r="H535" i="9"/>
  <c r="H536" i="9"/>
  <c r="H537" i="9"/>
  <c r="H538" i="9"/>
  <c r="H539" i="9"/>
  <c r="H540" i="9"/>
  <c r="H541" i="9"/>
  <c r="H542" i="9"/>
  <c r="H543" i="9"/>
  <c r="H544" i="9"/>
  <c r="H545" i="9"/>
  <c r="H546" i="9"/>
  <c r="H547" i="9"/>
  <c r="H548" i="9"/>
  <c r="H549" i="9"/>
  <c r="H550" i="9"/>
  <c r="H551" i="9"/>
  <c r="H552" i="9"/>
  <c r="H553" i="9"/>
  <c r="H554" i="9"/>
  <c r="H555" i="9"/>
  <c r="H556" i="9"/>
  <c r="H557" i="9"/>
  <c r="H558" i="9"/>
  <c r="H559" i="9"/>
  <c r="H560" i="9"/>
  <c r="H561" i="9"/>
  <c r="H562" i="9"/>
  <c r="H563" i="9"/>
  <c r="H564" i="9"/>
  <c r="H565" i="9"/>
  <c r="H566" i="9"/>
  <c r="H567" i="9"/>
  <c r="H568" i="9"/>
  <c r="H569" i="9"/>
  <c r="H570" i="9"/>
  <c r="H571" i="9"/>
  <c r="H572" i="9"/>
  <c r="H573" i="9"/>
  <c r="H574" i="9"/>
  <c r="H575" i="9"/>
  <c r="H576" i="9"/>
  <c r="H577" i="9"/>
  <c r="H578" i="9"/>
  <c r="H579" i="9"/>
  <c r="H580" i="9"/>
  <c r="H581" i="9"/>
  <c r="H582" i="9"/>
  <c r="H583" i="9"/>
  <c r="H584" i="9"/>
  <c r="H585" i="9"/>
  <c r="H586" i="9"/>
  <c r="H587" i="9"/>
  <c r="H588" i="9"/>
  <c r="H589" i="9"/>
  <c r="H590" i="9"/>
  <c r="H591" i="9"/>
  <c r="H592" i="9"/>
  <c r="H593" i="9"/>
  <c r="H594" i="9"/>
  <c r="H595" i="9"/>
  <c r="H596" i="9"/>
  <c r="H597" i="9"/>
  <c r="H598" i="9"/>
  <c r="H599" i="9"/>
  <c r="H600" i="9"/>
  <c r="H601" i="9"/>
  <c r="H602" i="9"/>
  <c r="H603" i="9"/>
  <c r="H604" i="9"/>
  <c r="H605" i="9"/>
  <c r="H606" i="9"/>
  <c r="H607" i="9"/>
  <c r="H608" i="9"/>
  <c r="H609" i="9"/>
  <c r="H610" i="9"/>
  <c r="H611" i="9"/>
  <c r="H612" i="9"/>
  <c r="H613" i="9"/>
  <c r="H614" i="9"/>
  <c r="H615" i="9"/>
  <c r="H616" i="9"/>
  <c r="H617" i="9"/>
  <c r="H618" i="9"/>
  <c r="H619" i="9"/>
  <c r="H620" i="9"/>
  <c r="H621" i="9"/>
  <c r="H622" i="9"/>
  <c r="H623" i="9"/>
  <c r="H624" i="9"/>
  <c r="H625" i="9"/>
  <c r="H626" i="9"/>
  <c r="H627" i="9"/>
  <c r="H628" i="9"/>
  <c r="H629" i="9"/>
  <c r="H630" i="9"/>
  <c r="H631" i="9"/>
  <c r="H632" i="9"/>
  <c r="H633" i="9"/>
  <c r="H634" i="9"/>
  <c r="H635" i="9"/>
  <c r="H636" i="9"/>
  <c r="H2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422" i="9"/>
  <c r="D423" i="9"/>
  <c r="D424" i="9"/>
  <c r="D425" i="9"/>
  <c r="D426" i="9"/>
  <c r="D427" i="9"/>
  <c r="D428" i="9"/>
  <c r="D429" i="9"/>
  <c r="D430" i="9"/>
  <c r="D431" i="9"/>
  <c r="D432" i="9"/>
  <c r="D433" i="9"/>
  <c r="D434" i="9"/>
  <c r="D435" i="9"/>
  <c r="D436" i="9"/>
  <c r="D437" i="9"/>
  <c r="D438" i="9"/>
  <c r="D439" i="9"/>
  <c r="D440" i="9"/>
  <c r="D441" i="9"/>
  <c r="D442" i="9"/>
  <c r="D443" i="9"/>
  <c r="D444" i="9"/>
  <c r="D445" i="9"/>
  <c r="D446" i="9"/>
  <c r="D447" i="9"/>
  <c r="D448" i="9"/>
  <c r="D449" i="9"/>
  <c r="D450" i="9"/>
  <c r="D451" i="9"/>
  <c r="D452" i="9"/>
  <c r="D453" i="9"/>
  <c r="D454" i="9"/>
  <c r="D455" i="9"/>
  <c r="D456" i="9"/>
  <c r="D457" i="9"/>
  <c r="D458" i="9"/>
  <c r="D459" i="9"/>
  <c r="D460" i="9"/>
  <c r="D461" i="9"/>
  <c r="D462" i="9"/>
  <c r="D463" i="9"/>
  <c r="D464" i="9"/>
  <c r="D465" i="9"/>
  <c r="D466" i="9"/>
  <c r="D467" i="9"/>
  <c r="D468" i="9"/>
  <c r="D469" i="9"/>
  <c r="D470" i="9"/>
  <c r="D471" i="9"/>
  <c r="D472" i="9"/>
  <c r="D473" i="9"/>
  <c r="D474" i="9"/>
  <c r="D475" i="9"/>
  <c r="D476" i="9"/>
  <c r="D477" i="9"/>
  <c r="D478" i="9"/>
  <c r="D479" i="9"/>
  <c r="D480" i="9"/>
  <c r="D481" i="9"/>
  <c r="D482" i="9"/>
  <c r="D483" i="9"/>
  <c r="D484" i="9"/>
  <c r="D485" i="9"/>
  <c r="D486" i="9"/>
  <c r="D487" i="9"/>
  <c r="D488" i="9"/>
  <c r="D489" i="9"/>
  <c r="D490" i="9"/>
  <c r="D491" i="9"/>
  <c r="D492" i="9"/>
  <c r="D493" i="9"/>
  <c r="D494" i="9"/>
  <c r="D495" i="9"/>
  <c r="D496" i="9"/>
  <c r="D497" i="9"/>
  <c r="D498" i="9"/>
  <c r="D499" i="9"/>
  <c r="D500" i="9"/>
  <c r="D501" i="9"/>
  <c r="D502" i="9"/>
  <c r="D503" i="9"/>
  <c r="D504" i="9"/>
  <c r="D505" i="9"/>
  <c r="D506" i="9"/>
  <c r="D507" i="9"/>
  <c r="D508" i="9"/>
  <c r="D509" i="9"/>
  <c r="D510" i="9"/>
  <c r="D511" i="9"/>
  <c r="D512" i="9"/>
  <c r="D513" i="9"/>
  <c r="D514" i="9"/>
  <c r="D515" i="9"/>
  <c r="D516" i="9"/>
  <c r="D517" i="9"/>
  <c r="D518" i="9"/>
  <c r="D519" i="9"/>
  <c r="D520" i="9"/>
  <c r="D521" i="9"/>
  <c r="D522" i="9"/>
  <c r="D523" i="9"/>
  <c r="D524" i="9"/>
  <c r="D525" i="9"/>
  <c r="D526" i="9"/>
  <c r="D527" i="9"/>
  <c r="D528" i="9"/>
  <c r="D529" i="9"/>
  <c r="D530" i="9"/>
  <c r="D531" i="9"/>
  <c r="D532" i="9"/>
  <c r="D533" i="9"/>
  <c r="D534" i="9"/>
  <c r="D535" i="9"/>
  <c r="D536" i="9"/>
  <c r="D537" i="9"/>
  <c r="D538" i="9"/>
  <c r="D539" i="9"/>
  <c r="D540" i="9"/>
  <c r="D541" i="9"/>
  <c r="D542" i="9"/>
  <c r="D543" i="9"/>
  <c r="D544" i="9"/>
  <c r="D545" i="9"/>
  <c r="D546" i="9"/>
  <c r="D547" i="9"/>
  <c r="D548" i="9"/>
  <c r="D549" i="9"/>
  <c r="D550" i="9"/>
  <c r="D551" i="9"/>
  <c r="D552" i="9"/>
  <c r="D553" i="9"/>
  <c r="D554" i="9"/>
  <c r="D555" i="9"/>
  <c r="D556" i="9"/>
  <c r="D557" i="9"/>
  <c r="D558" i="9"/>
  <c r="D559" i="9"/>
  <c r="D560" i="9"/>
  <c r="D561" i="9"/>
  <c r="D562" i="9"/>
  <c r="D563" i="9"/>
  <c r="D564" i="9"/>
  <c r="D565" i="9"/>
  <c r="D566" i="9"/>
  <c r="D567" i="9"/>
  <c r="D568" i="9"/>
  <c r="D569" i="9"/>
  <c r="D570" i="9"/>
  <c r="D571" i="9"/>
  <c r="D572" i="9"/>
  <c r="D573" i="9"/>
  <c r="D574" i="9"/>
  <c r="D575" i="9"/>
  <c r="D576" i="9"/>
  <c r="D577" i="9"/>
  <c r="D578" i="9"/>
  <c r="D579" i="9"/>
  <c r="D580" i="9"/>
  <c r="D581" i="9"/>
  <c r="D582" i="9"/>
  <c r="D583" i="9"/>
  <c r="D584" i="9"/>
  <c r="D585" i="9"/>
  <c r="D586" i="9"/>
  <c r="D587" i="9"/>
  <c r="D588" i="9"/>
  <c r="D589" i="9"/>
  <c r="D590" i="9"/>
  <c r="D591" i="9"/>
  <c r="D592" i="9"/>
  <c r="D593" i="9"/>
  <c r="D594" i="9"/>
  <c r="D595" i="9"/>
  <c r="D596" i="9"/>
  <c r="D597" i="9"/>
  <c r="D598" i="9"/>
  <c r="D599" i="9"/>
  <c r="D600" i="9"/>
  <c r="D601" i="9"/>
  <c r="D602" i="9"/>
  <c r="D603" i="9"/>
  <c r="D604" i="9"/>
  <c r="D605" i="9"/>
  <c r="D606" i="9"/>
  <c r="D607" i="9"/>
  <c r="D608" i="9"/>
  <c r="D609" i="9"/>
  <c r="D610" i="9"/>
  <c r="D611" i="9"/>
  <c r="D612" i="9"/>
  <c r="D613" i="9"/>
  <c r="D614" i="9"/>
  <c r="D615" i="9"/>
  <c r="D616" i="9"/>
  <c r="D617" i="9"/>
  <c r="D618" i="9"/>
  <c r="D619" i="9"/>
  <c r="D620" i="9"/>
  <c r="D621" i="9"/>
  <c r="D622" i="9"/>
  <c r="D623" i="9"/>
  <c r="D624" i="9"/>
  <c r="D625" i="9"/>
  <c r="D626" i="9"/>
  <c r="D627" i="9"/>
  <c r="D628" i="9"/>
  <c r="D629" i="9"/>
  <c r="D630" i="9"/>
  <c r="D631" i="9"/>
  <c r="D632" i="9"/>
  <c r="D633" i="9"/>
  <c r="D634" i="9"/>
  <c r="D635" i="9"/>
  <c r="D636" i="9"/>
  <c r="D2" i="9"/>
  <c r="D3" i="9"/>
  <c r="F5" i="10" l="1"/>
  <c r="G36" i="2" s="1"/>
  <c r="F46" i="10"/>
  <c r="G79" i="3" s="1"/>
  <c r="F40" i="10"/>
  <c r="G106" i="7" s="1"/>
  <c r="F34" i="10"/>
  <c r="G54" i="2" s="1"/>
  <c r="F28" i="10"/>
  <c r="G100" i="3" s="1"/>
  <c r="F22" i="10"/>
  <c r="G14" i="3" s="1"/>
  <c r="F16" i="10"/>
  <c r="G74" i="3" s="1"/>
  <c r="F10" i="10"/>
  <c r="G48" i="3" s="1"/>
  <c r="F4" i="10"/>
  <c r="G67" i="7" s="1"/>
  <c r="F45" i="10"/>
  <c r="G79" i="6" s="1"/>
  <c r="F39" i="10"/>
  <c r="G68" i="6" s="1"/>
  <c r="F33" i="10"/>
  <c r="G97" i="7" s="1"/>
  <c r="F27" i="10"/>
  <c r="G114" i="3" s="1"/>
  <c r="F21" i="10"/>
  <c r="G11" i="1" s="1"/>
  <c r="F15" i="10"/>
  <c r="G61" i="3" s="1"/>
  <c r="F9" i="10"/>
  <c r="G42" i="6" s="1"/>
  <c r="F3" i="10"/>
  <c r="G71" i="6" s="1"/>
  <c r="F44" i="10"/>
  <c r="G43" i="2" s="1"/>
  <c r="F38" i="10"/>
  <c r="G15" i="1" s="1"/>
  <c r="F32" i="10"/>
  <c r="G151" i="3" s="1"/>
  <c r="F26" i="10"/>
  <c r="G90" i="3" s="1"/>
  <c r="F20" i="10"/>
  <c r="G44" i="7" s="1"/>
  <c r="F14" i="10"/>
  <c r="G35" i="7" s="1"/>
  <c r="F8" i="10"/>
  <c r="G42" i="3" s="1"/>
  <c r="F2" i="10"/>
  <c r="G58" i="7" s="1"/>
  <c r="F43" i="10"/>
  <c r="G86" i="6" s="1"/>
  <c r="F37" i="10"/>
  <c r="G26" i="1" s="1"/>
  <c r="F31" i="10"/>
  <c r="G45" i="1" s="1"/>
  <c r="F25" i="10"/>
  <c r="G31" i="3" s="1"/>
  <c r="F19" i="10"/>
  <c r="G7" i="1" s="1"/>
  <c r="F13" i="10"/>
  <c r="G9" i="2" s="1"/>
  <c r="F7" i="10"/>
  <c r="G28" i="6" s="1"/>
  <c r="F48" i="10"/>
  <c r="G112" i="7" s="1"/>
  <c r="F36" i="10"/>
  <c r="G147" i="3" s="1"/>
  <c r="F24" i="10"/>
  <c r="G11" i="6" s="1"/>
  <c r="F18" i="10"/>
  <c r="G57" i="6" s="1"/>
  <c r="F12" i="10"/>
  <c r="G50" i="7" s="1"/>
  <c r="F6" i="10"/>
  <c r="G73" i="7" s="1"/>
  <c r="F42" i="10"/>
  <c r="G95" i="6" s="1"/>
  <c r="F30" i="10"/>
  <c r="G131" i="3" s="1"/>
  <c r="F47" i="10"/>
  <c r="G83" i="7" s="1"/>
  <c r="F41" i="10"/>
  <c r="G93" i="7" s="1"/>
  <c r="F35" i="10"/>
  <c r="G37" i="1" s="1"/>
  <c r="F29" i="10"/>
  <c r="G123" i="3" s="1"/>
  <c r="F23" i="10"/>
  <c r="G27" i="2" s="1"/>
  <c r="F17" i="10"/>
  <c r="G17" i="7" s="1"/>
  <c r="F11" i="10"/>
  <c r="G16" i="2" s="1"/>
</calcChain>
</file>

<file path=xl/sharedStrings.xml><?xml version="1.0" encoding="utf-8"?>
<sst xmlns="http://schemas.openxmlformats.org/spreadsheetml/2006/main" count="4243" uniqueCount="919">
  <si>
    <t>CEE Mooca</t>
  </si>
  <si>
    <t>CE Ibirapuera</t>
  </si>
  <si>
    <t>CE Santo Amaro</t>
  </si>
  <si>
    <t>CE Jd. São Paulo</t>
  </si>
  <si>
    <t>CE Vila Guarani</t>
  </si>
  <si>
    <t>Barra Funda</t>
  </si>
  <si>
    <t>CE Freguesia do Ó</t>
  </si>
  <si>
    <t>CE Curuça</t>
  </si>
  <si>
    <t>CE Butantã</t>
  </si>
  <si>
    <t>CE Vila Brasilândia</t>
  </si>
  <si>
    <t>CE Vila Independência</t>
  </si>
  <si>
    <t>CE Ipiranga</t>
  </si>
  <si>
    <t>CE Vila Santa Catarina</t>
  </si>
  <si>
    <t>CE Vila Carioca</t>
  </si>
  <si>
    <t>CE Vila Guilherme</t>
  </si>
  <si>
    <t>Jd. Celeste</t>
  </si>
  <si>
    <t>CE Campo Limpo</t>
  </si>
  <si>
    <t>CE São Mateus</t>
  </si>
  <si>
    <t>CE Jd. Cabuçu</t>
  </si>
  <si>
    <t>CE Mandaqui</t>
  </si>
  <si>
    <t>CE Jaguaré</t>
  </si>
  <si>
    <t>CE Casa Verde</t>
  </si>
  <si>
    <t>Estádio M. de Beisebol Bom Retiro</t>
  </si>
  <si>
    <t>CERET</t>
  </si>
  <si>
    <t>CEL Perus</t>
  </si>
  <si>
    <t>CEL Modelódromo do Ibirapuera</t>
  </si>
  <si>
    <t>CEL Ermelino Matarazzo</t>
  </si>
  <si>
    <t>Centro de Esportes Radicais</t>
  </si>
  <si>
    <t>CE Náutico Guarapiranga CENG</t>
  </si>
  <si>
    <t xml:space="preserve">CE Tatuapé </t>
  </si>
  <si>
    <t>CEL José Bonifácio</t>
  </si>
  <si>
    <t>CEL Juscelino Kubistchek</t>
  </si>
  <si>
    <t>CEL Tiradentes</t>
  </si>
  <si>
    <t>CEL Teotônio Vilela</t>
  </si>
  <si>
    <t>CE Tietê</t>
  </si>
  <si>
    <t>CE Vila Prudente (Alpina)</t>
  </si>
  <si>
    <t>CEE Salim Farah Maluf</t>
  </si>
  <si>
    <t>CEE Mané Garrincha</t>
  </si>
  <si>
    <t>CEE Joerg Bruder</t>
  </si>
  <si>
    <t>CEE Geraldo Jose de Almeida</t>
  </si>
  <si>
    <t>CEE Vicente Ítalo Feola</t>
  </si>
  <si>
    <t>CEE Arthur Friedenreich</t>
  </si>
  <si>
    <t>CEE Riyuso Ogawa</t>
  </si>
  <si>
    <t>CEE Raul Tabajara</t>
  </si>
  <si>
    <t>CEE Brigadeiro Eduardo Gomes</t>
  </si>
  <si>
    <t>CEE Aurélio de Campos</t>
  </si>
  <si>
    <t>CEE José Ermírio de Moraes</t>
  </si>
  <si>
    <t>CEE Solange Nunes Bibas</t>
  </si>
  <si>
    <t>CEE Oswaldo Brandão</t>
  </si>
  <si>
    <t>CEE Luiz Martinez</t>
  </si>
  <si>
    <t>CEE Flavio Calabresi Conte</t>
  </si>
  <si>
    <t>Balneário Carlos Joel Nelli</t>
  </si>
  <si>
    <t>Balneário Jalisco</t>
  </si>
  <si>
    <t>Balneário Princesa Isabel</t>
  </si>
  <si>
    <t xml:space="preserve">Ginásio Esportivo Darcy Reis </t>
  </si>
  <si>
    <t>Balneário Mário Moraes</t>
  </si>
  <si>
    <t>Mini Balneário Ministro Sinésio Rocha</t>
  </si>
  <si>
    <t xml:space="preserve">Mini Balneário Antônio Carlos de Abreu Sodré </t>
  </si>
  <si>
    <t>Mini Balneário José Maria Whitaker</t>
  </si>
  <si>
    <t>Mini Balneário Irmãos Paolillo</t>
  </si>
  <si>
    <t>Mini Balneário Com. Gastão Moutinho</t>
  </si>
  <si>
    <t>Mini Balneário Espiridião Rosas</t>
  </si>
  <si>
    <t>Mini Balneário Com. Garcia D'Avila</t>
  </si>
  <si>
    <t xml:space="preserve">CEL André Vital Ribeiro Soares </t>
  </si>
  <si>
    <t>CEL Juscelino Kubitschek</t>
  </si>
  <si>
    <t>Estádio Municipal Mie Nishi</t>
  </si>
  <si>
    <t>Centro Esportivo Tietê</t>
  </si>
  <si>
    <t>Centro Esportivo e de Lazer Perus</t>
  </si>
  <si>
    <t>Centro Esportivo e de Lazer Modelódromo do Ibirapuera</t>
  </si>
  <si>
    <t>Centro Esportivo e de Lazer Ermelino Matarazzo</t>
  </si>
  <si>
    <t>Centro de Esportes Radicais José Wilton Oliveira 'DRAC'</t>
  </si>
  <si>
    <t>Guarapiranga</t>
  </si>
  <si>
    <t>RF</t>
  </si>
  <si>
    <t>Ordem</t>
  </si>
  <si>
    <t>Nome 1</t>
  </si>
  <si>
    <t>Nome 2</t>
  </si>
  <si>
    <t>Servidor</t>
  </si>
  <si>
    <t>Cargo</t>
  </si>
  <si>
    <t>Gislene Rocha Amirato</t>
  </si>
  <si>
    <t>Mauro Yukihiro Irizawa</t>
  </si>
  <si>
    <t>Odair Bernardoni</t>
  </si>
  <si>
    <t>Silvia Aparecida de Oliveira</t>
  </si>
  <si>
    <t>Cristina Aparecida dos Reis</t>
  </si>
  <si>
    <t>Marcos Reginaldo de Souza</t>
  </si>
  <si>
    <t>Maria de Lourdes Pirola</t>
  </si>
  <si>
    <t>Moises Almeida Mendes</t>
  </si>
  <si>
    <t>Paulo Roberto Nogueira</t>
  </si>
  <si>
    <t>Paulo Roberto Silva dos Santos</t>
  </si>
  <si>
    <t>Roberto Fonseca Donnes</t>
  </si>
  <si>
    <t>Luiz Gustavo de Oliveira Muniz</t>
  </si>
  <si>
    <t>Rene Rondon</t>
  </si>
  <si>
    <t>Gislaine Suzart dos Santos</t>
  </si>
  <si>
    <t>CE Tiquatira</t>
  </si>
  <si>
    <t>Jorge Andrieta</t>
  </si>
  <si>
    <t>Julio Stancati Filho</t>
  </si>
  <si>
    <t>Marcos de Oliveira</t>
  </si>
  <si>
    <t>Berenice Braga Rangel</t>
  </si>
  <si>
    <t>Marcia Aparecida Pereira Silva</t>
  </si>
  <si>
    <t>Jurandina Bueno Cruz</t>
  </si>
  <si>
    <t>Ricardo Pereira da Silva</t>
  </si>
  <si>
    <t>Armando Sartori Junior</t>
  </si>
  <si>
    <t>Maria Fernanda Teixeira</t>
  </si>
  <si>
    <t>Sonia Maria Pereira de Souza Santos</t>
  </si>
  <si>
    <t>Arnaldo Jonas de Sousa</t>
  </si>
  <si>
    <t>Jorge Paulino da Silva</t>
  </si>
  <si>
    <t>Jose Paulo Ferreira dos Santos</t>
  </si>
  <si>
    <t>Zezito Rodrigues de Souza</t>
  </si>
  <si>
    <t>Alberto de Azevedo Alves Teixeira</t>
  </si>
  <si>
    <t>Ana Paula de Souza Lima</t>
  </si>
  <si>
    <t>Luiz Carlos Alves</t>
  </si>
  <si>
    <t>Edna Camilo de Lira Souza</t>
  </si>
  <si>
    <t>Tania Machado Diniz</t>
  </si>
  <si>
    <t>Elaine Aparecida Monteiro Ferraz Asman</t>
  </si>
  <si>
    <t>Armando Cesar da Silva</t>
  </si>
  <si>
    <t>Oswaldo Domenici Junior</t>
  </si>
  <si>
    <t>Maria Helena Toledo Machado</t>
  </si>
  <si>
    <t>Ronaldo Sorace</t>
  </si>
  <si>
    <t>Edmilson Jacob</t>
  </si>
  <si>
    <t>Erli Soares Pereira</t>
  </si>
  <si>
    <t>Marta Coentro Gomes</t>
  </si>
  <si>
    <t>Carlos Jose Rosa</t>
  </si>
  <si>
    <t>Carlos Alberto de Oliveira</t>
  </si>
  <si>
    <t>Cicero Jorge Cunha</t>
  </si>
  <si>
    <t>Edivan Ribeiro Soares</t>
  </si>
  <si>
    <t>Eduardo de Paula Armond</t>
  </si>
  <si>
    <t>Manoela Aparecida Sanches</t>
  </si>
  <si>
    <t>Yu Chien Fan</t>
  </si>
  <si>
    <t>Marcela Marinho Gomes</t>
  </si>
  <si>
    <t>Ivan Ramos de Lima</t>
  </si>
  <si>
    <t>Osmar Aparecido de Almeida</t>
  </si>
  <si>
    <t>Maria Alice Alves Gama</t>
  </si>
  <si>
    <t>Marcos Aparecido Larcher Pires</t>
  </si>
  <si>
    <t>Eduardo Ferreira dos Santos</t>
  </si>
  <si>
    <t>Milton Barboza da Silva</t>
  </si>
  <si>
    <t>Marisilda Rodrigues Mathias</t>
  </si>
  <si>
    <t>Analista de Saúde - Médico</t>
  </si>
  <si>
    <t>Ana Lucia Anauati Nicolao</t>
  </si>
  <si>
    <t>CE Santana</t>
  </si>
  <si>
    <t>Balneário Geraldo Alonso</t>
  </si>
  <si>
    <t>Tatiane Lopes Vicente</t>
  </si>
  <si>
    <t>Analista de Informações, Cultura e Desporto</t>
  </si>
  <si>
    <t>Analista de Informações, Cultura e Desporto NI</t>
  </si>
  <si>
    <t>Osvaldo Santos de Lima</t>
  </si>
  <si>
    <t>Analista de Informações, Cultura e Desporto NII</t>
  </si>
  <si>
    <t>Aline Caroprese Fontes Cabello</t>
  </si>
  <si>
    <t>Ana Carolina Eleuterio</t>
  </si>
  <si>
    <t>Analista de Saúde - Médico NIII</t>
  </si>
  <si>
    <t>Ana Paula Sartorio</t>
  </si>
  <si>
    <t>Analista de Saúde - Médico NIV</t>
  </si>
  <si>
    <t>Antonio Donizeti de Chico</t>
  </si>
  <si>
    <t>Armando Bergamo Coppi</t>
  </si>
  <si>
    <t>Carlos Alberto Menzel</t>
  </si>
  <si>
    <t>Carlos Roberto da Silva</t>
  </si>
  <si>
    <t>Assistente de Saúde NIII</t>
  </si>
  <si>
    <t>Charlene Angelim Alves dos Santos</t>
  </si>
  <si>
    <t>Claudio Ivanoff Salem</t>
  </si>
  <si>
    <t>Cristiane Mendes de Mattos</t>
  </si>
  <si>
    <t>Daniel Palacio</t>
  </si>
  <si>
    <t>Daphnis Goncalves de Souza</t>
  </si>
  <si>
    <t>Edimar Cesar Giacometto</t>
  </si>
  <si>
    <t>Edson Antunes Kolikauskas</t>
  </si>
  <si>
    <t>Eduardo Alonso Nannini</t>
  </si>
  <si>
    <t>Eliana Carillo Sevo Leitao</t>
  </si>
  <si>
    <t>Elinaldo Vieira dos Santos</t>
  </si>
  <si>
    <t>Elizeu dos Santos Lorena</t>
  </si>
  <si>
    <t>Helio Antonio Mitsui</t>
  </si>
  <si>
    <t>Helio Benedito Fernandes</t>
  </si>
  <si>
    <t>Herik Makoto Hayasaka</t>
  </si>
  <si>
    <t>Joao Batista Gonzaga Silva</t>
  </si>
  <si>
    <t>Assistente de Saúde NI</t>
  </si>
  <si>
    <t>Joao Dias Leao Junior</t>
  </si>
  <si>
    <t>Josivaldo Francisco Barbosa</t>
  </si>
  <si>
    <t>Jurandir Humphreys</t>
  </si>
  <si>
    <t>Lafaiete Artur Aparecido dos Santos</t>
  </si>
  <si>
    <t>Lilian Matos de Lima Fontes</t>
  </si>
  <si>
    <t>Luiz Claudio Rossi</t>
  </si>
  <si>
    <t>Marcia Gomes Mavouchian</t>
  </si>
  <si>
    <t>Marcos Antonio Pereira</t>
  </si>
  <si>
    <t>Assessor I</t>
  </si>
  <si>
    <t>Marta de Arruda</t>
  </si>
  <si>
    <t>Paulo Bispo da Cunha</t>
  </si>
  <si>
    <t>Raimundo Mendes dos Santos</t>
  </si>
  <si>
    <t>Reinaldo Aparecido de Lima</t>
  </si>
  <si>
    <t>Roberto Carlos Barreto</t>
  </si>
  <si>
    <t>Roberto Carlos Quirino</t>
  </si>
  <si>
    <t>Robson Cesar de Souza</t>
  </si>
  <si>
    <t>Rosana Giacomazzi</t>
  </si>
  <si>
    <t>Analista de Informações, Cultura e Desporto NIII</t>
  </si>
  <si>
    <t>CEE Alfredo Ignácio Trindade</t>
  </si>
  <si>
    <t>Auxiliar Desenvolvimento Infantil</t>
  </si>
  <si>
    <t>Teresinha Silva do Amaral Silva</t>
  </si>
  <si>
    <t>Vanessa Gianolli Ferreira</t>
  </si>
  <si>
    <t>Alexandre Figueiredo Soto</t>
  </si>
  <si>
    <t>Decio Laine de Azevedo</t>
  </si>
  <si>
    <t>Carla Barreto Santos</t>
  </si>
  <si>
    <t>Carlos Alberto Vieira de Alencar</t>
  </si>
  <si>
    <t>Marcia Sales Bueno</t>
  </si>
  <si>
    <t>Herminio Aparecido Alves dos Santos</t>
  </si>
  <si>
    <t>Ivair Aparecido da Silva</t>
  </si>
  <si>
    <t>Dorcas dos Santos Neres</t>
  </si>
  <si>
    <t>Maria Lucia Rodrigues</t>
  </si>
  <si>
    <t>Jaime Kwan Aih Wong</t>
  </si>
  <si>
    <t>Reginaldo de Oliveira Ferreira</t>
  </si>
  <si>
    <t>Vania Aparecida Augusto</t>
  </si>
  <si>
    <t>Marcos Aparecido Gouveia</t>
  </si>
  <si>
    <t>Eduardo da Cunha Campello</t>
  </si>
  <si>
    <t>Leandro Brasil Rego</t>
  </si>
  <si>
    <t>Michel Isse Neto</t>
  </si>
  <si>
    <t>Carlos Azevedo de Oliveira</t>
  </si>
  <si>
    <t>Marcelo Ferraz Asman</t>
  </si>
  <si>
    <t>Fernanda Alves</t>
  </si>
  <si>
    <t>Cassio Glauco Tercitano</t>
  </si>
  <si>
    <r>
      <t xml:space="preserve">             RELAÇÃO DE SERVIDORES DOS CENTROS E</t>
    </r>
    <r>
      <rPr>
        <b/>
        <sz val="16"/>
        <color theme="3" tint="0.79998168889431442"/>
        <rFont val="Calibri"/>
        <family val="2"/>
        <scheme val="minor"/>
      </rPr>
      <t>SP</t>
    </r>
    <r>
      <rPr>
        <b/>
        <sz val="16"/>
        <color theme="0"/>
        <rFont val="Calibri"/>
        <family val="2"/>
        <scheme val="minor"/>
      </rPr>
      <t>ORTIVOS</t>
    </r>
  </si>
  <si>
    <r>
      <t xml:space="preserve">             RELAÇÃO DE SERVIDORES DOS CENTROS E</t>
    </r>
    <r>
      <rPr>
        <b/>
        <sz val="16"/>
        <color rgb="FF92D050"/>
        <rFont val="Calibri"/>
        <family val="2"/>
        <scheme val="minor"/>
      </rPr>
      <t>SP</t>
    </r>
    <r>
      <rPr>
        <b/>
        <sz val="16"/>
        <color theme="0"/>
        <rFont val="Calibri"/>
        <family val="2"/>
        <scheme val="minor"/>
      </rPr>
      <t>ORTIVOS</t>
    </r>
  </si>
  <si>
    <r>
      <t xml:space="preserve">             RELAÇÃO DE SERVIDORES DOS CENTROS E</t>
    </r>
    <r>
      <rPr>
        <b/>
        <sz val="16"/>
        <color theme="9" tint="0.79998168889431442"/>
        <rFont val="Calibri"/>
        <family val="2"/>
        <scheme val="minor"/>
      </rPr>
      <t>SP</t>
    </r>
    <r>
      <rPr>
        <b/>
        <sz val="16"/>
        <color theme="0"/>
        <rFont val="Calibri"/>
        <family val="2"/>
        <scheme val="minor"/>
      </rPr>
      <t>ORTIVOS</t>
    </r>
  </si>
  <si>
    <t>Marcelo Manoel de Sousa</t>
  </si>
  <si>
    <t>Soraia de Camargo Oliva Boccia</t>
  </si>
  <si>
    <t>Luciana Maria Ruiz Antunes</t>
  </si>
  <si>
    <t>Jair Jose dos Santos</t>
  </si>
  <si>
    <t>CE Vila Maria</t>
  </si>
  <si>
    <t>CEE Thomaz Mazzoni</t>
  </si>
  <si>
    <t>Camila Vicenzo do Nascimento</t>
  </si>
  <si>
    <t>Assessor II</t>
  </si>
  <si>
    <t>Marcia Aparecida Silva de Castro</t>
  </si>
  <si>
    <t>Assistente de Saúde NII</t>
  </si>
  <si>
    <t>Daniel Carvalho dos Santos</t>
  </si>
  <si>
    <t>Adriana Maia Castilho</t>
  </si>
  <si>
    <t>Helder Moreira Campos</t>
  </si>
  <si>
    <t>Marcela de Souza Gonzaga</t>
  </si>
  <si>
    <t>Sidney Marques de Brito</t>
  </si>
  <si>
    <t>Valesca Garcia Ayres de Morais</t>
  </si>
  <si>
    <t>Andre Luis Branco Faravola</t>
  </si>
  <si>
    <t>CE Jd Sabará</t>
  </si>
  <si>
    <t>Jacqueline de Carvalho Cerqueira Sodre</t>
  </si>
  <si>
    <t>Assistente Administrativo de Gestão NII</t>
  </si>
  <si>
    <t>Assistente Administrativo de Gestão NI</t>
  </si>
  <si>
    <t>Assistente de Suporte Operacional NII</t>
  </si>
  <si>
    <t>Marta Venet Ferreira</t>
  </si>
  <si>
    <t>Ricardo Maciel</t>
  </si>
  <si>
    <t>Cleber Melanias dos Santos</t>
  </si>
  <si>
    <t>Douglas Ferrante de Almeida</t>
  </si>
  <si>
    <t>Daniela Ribeiro Gonzalez Paraluppi</t>
  </si>
  <si>
    <t>Luiz Cesar Rodrigues Alves</t>
  </si>
  <si>
    <t>Paulo Sergio Rodrigues de Almeida</t>
  </si>
  <si>
    <t>Thais Tomazelli Remedi</t>
  </si>
  <si>
    <t>Ana Paula da Silva Luiz</t>
  </si>
  <si>
    <t>Ana Paula Martins de Souza Lima</t>
  </si>
  <si>
    <t>Osvaldo Luis Keller Cesar Longhi</t>
  </si>
  <si>
    <t>Samara Rejane Seiler</t>
  </si>
  <si>
    <t>Jose Raimundo da Silva</t>
  </si>
  <si>
    <t>Maria Cristina Tavares</t>
  </si>
  <si>
    <t>Wellington Quintino de Moraes</t>
  </si>
  <si>
    <t>Roberto Yokomizo</t>
  </si>
  <si>
    <t>Solange Maria Cerqueira de Souza Menzel</t>
  </si>
  <si>
    <t>Emerson Torres do Nascimento</t>
  </si>
  <si>
    <t>Eunice Correa de Mello Nogueira</t>
  </si>
  <si>
    <t>Servio Silva Filho</t>
  </si>
  <si>
    <t>Joel de Jesus Magari</t>
  </si>
  <si>
    <t>Patrick Wender Rodrigues Malta</t>
  </si>
  <si>
    <t>Ediran Dias Ferreira</t>
  </si>
  <si>
    <t>Gerson Santos Cabistany</t>
  </si>
  <si>
    <t>Ronaldo Santiago da Paz</t>
  </si>
  <si>
    <t>Allan Cordeiro dos Santos Silva</t>
  </si>
  <si>
    <t>Leandro Donato Nascimento</t>
  </si>
  <si>
    <t>Fernando de Oliveira Pereira</t>
  </si>
  <si>
    <t>Sergio Coraucci Pranchevicius</t>
  </si>
  <si>
    <t xml:space="preserve">             RELAÇÃO DE SERVIDORES DOS CENTROS ESPORTIVOS</t>
  </si>
  <si>
    <t>CEE Rubens Pecce Lordelo</t>
  </si>
  <si>
    <t>Gestor de Equipamento Público</t>
  </si>
  <si>
    <t>Samuel Mateus Marcelino</t>
  </si>
  <si>
    <t>Estádio Municipal Jack Marin</t>
  </si>
  <si>
    <t>Wesley Aparecido Martins</t>
  </si>
  <si>
    <t>Assistente Administrativo de Gestão</t>
  </si>
  <si>
    <t>Edmilson Goncalves de Lima</t>
  </si>
  <si>
    <t>Simone de Guimaraes Santos</t>
  </si>
  <si>
    <t>Roberto de Souza Ladeira</t>
  </si>
  <si>
    <t>Tabata Vieira de Souza</t>
  </si>
  <si>
    <t>Creso Benedito da Conceicao Oliveira</t>
  </si>
  <si>
    <t>Marcelo Eugenio da Silva</t>
  </si>
  <si>
    <t>CEE Edson Arantes do Nascimento</t>
  </si>
  <si>
    <t>Antonio Pereira Matos</t>
  </si>
  <si>
    <t>Jose Norberto Zampieri</t>
  </si>
  <si>
    <t>Alice Maria Castanheira Cardoso</t>
  </si>
  <si>
    <t>Eduardo Martins Lourencao</t>
  </si>
  <si>
    <t>Laercio Augusto Martins</t>
  </si>
  <si>
    <t>Katty Josepha Alejandra Pinto Passini</t>
  </si>
  <si>
    <t>Marcelo de Jesus Sousa</t>
  </si>
  <si>
    <t>Cleber da Silva Perez</t>
  </si>
  <si>
    <t>Cristovao Trovao</t>
  </si>
  <si>
    <t>Erica Veneziani Leite</t>
  </si>
  <si>
    <t>Fabio Parpineli de Araujo</t>
  </si>
  <si>
    <t>Jaime Roberto Braganca</t>
  </si>
  <si>
    <t>Jose Aparecido Vieira do Carmo</t>
  </si>
  <si>
    <t>Conceicao Aparecida Marchezini</t>
  </si>
  <si>
    <t>Total: 12</t>
  </si>
  <si>
    <t>Roney da Cruz</t>
  </si>
  <si>
    <t>Total: 3</t>
  </si>
  <si>
    <t>Total: 5</t>
  </si>
  <si>
    <t>Margarida Marcia Mendonca</t>
  </si>
  <si>
    <t>Assistente de Suporte Operacional NI</t>
  </si>
  <si>
    <t>Total: 9</t>
  </si>
  <si>
    <t>Maria de Lourdes Lisboa Luciano</t>
  </si>
  <si>
    <t>Total: 4</t>
  </si>
  <si>
    <t>Eunice Gomes Toledo</t>
  </si>
  <si>
    <t>Raquel do Nascimento Silva de Oliveira</t>
  </si>
  <si>
    <t>Assistente de Suporte Operacional</t>
  </si>
  <si>
    <t>CEL Jose de Anchieta</t>
  </si>
  <si>
    <t>Total: 8</t>
  </si>
  <si>
    <t>Rodolfo Alves Rodrigues</t>
  </si>
  <si>
    <t>Antonio Ferreira de Jesus</t>
  </si>
  <si>
    <t>Jose Carlos Nunes</t>
  </si>
  <si>
    <t>Jose Lopes de Almeida</t>
  </si>
  <si>
    <t>Total: 7</t>
  </si>
  <si>
    <t>Total: 10</t>
  </si>
  <si>
    <t>Altair Alves Viana</t>
  </si>
  <si>
    <t>Jose Roberto Pinto da Silva</t>
  </si>
  <si>
    <t>Luiz Carlos Henrique Junior</t>
  </si>
  <si>
    <t>Fernando Costa dos Santos</t>
  </si>
  <si>
    <t>Gustavo Jose Le Senechal Salatino</t>
  </si>
  <si>
    <t>Nelson Lima Cortez</t>
  </si>
  <si>
    <t>Analista de Informações, Cultura e Desporto NIV</t>
  </si>
  <si>
    <t>Total: 15</t>
  </si>
  <si>
    <t>Jair Xavier da Conceicao</t>
  </si>
  <si>
    <t>Celia Regina Raymundo de Souza</t>
  </si>
  <si>
    <t>Sergio Jose Mendes</t>
  </si>
  <si>
    <t>Valdir Paiva da Fonseca</t>
  </si>
  <si>
    <t>Joao Carlos Dias Nogueira</t>
  </si>
  <si>
    <t>Jose Manoel Pires Filho</t>
  </si>
  <si>
    <t>Adilson Heleno Gregorio</t>
  </si>
  <si>
    <t>Fausto Junior de Paschoal</t>
  </si>
  <si>
    <t>Jose Luiz Vergilio</t>
  </si>
  <si>
    <t>Antonio Gilberto Teixeira</t>
  </si>
  <si>
    <t>Christiane Teixeira de Souza Leao</t>
  </si>
  <si>
    <t>Experdito Lopes da Silva</t>
  </si>
  <si>
    <t>Joao Nadoti Neto</t>
  </si>
  <si>
    <t>Jorge Braganca</t>
  </si>
  <si>
    <t>Antonio Carlos Rissetti</t>
  </si>
  <si>
    <t>Juliana Ester de Miranda Santos</t>
  </si>
  <si>
    <t>Total: 6</t>
  </si>
  <si>
    <t>Sergio Antonio Azarias Luiz</t>
  </si>
  <si>
    <t>Anselmo Rodrigo Ricardo</t>
  </si>
  <si>
    <t>Daniel Pinheiro Martins</t>
  </si>
  <si>
    <t>Marcos da Cruz</t>
  </si>
  <si>
    <t>Nilton Rodrigues de Camargo</t>
  </si>
  <si>
    <t>Jose Roberto dos Santos</t>
  </si>
  <si>
    <t>Rogerio Henrique Neves</t>
  </si>
  <si>
    <t>Sergio Oliveira Silva</t>
  </si>
  <si>
    <t>Joao Carlos Giannini</t>
  </si>
  <si>
    <t>Maria Raimunda Goncalves</t>
  </si>
  <si>
    <t>Salomao Macedo da Conceicao</t>
  </si>
  <si>
    <t>Bruno Barbosa de Caldas</t>
  </si>
  <si>
    <t>Jose Luis Ricardo</t>
  </si>
  <si>
    <t>Victor Mateus Leme</t>
  </si>
  <si>
    <t>Rosangela Luengo Blanco Silva</t>
  </si>
  <si>
    <t>Bruno Maranho Cucci</t>
  </si>
  <si>
    <t>Total: 2</t>
  </si>
  <si>
    <t>Fabio Bergstrom Lourenco</t>
  </si>
  <si>
    <t>Luciana Martins Ribeiro</t>
  </si>
  <si>
    <t>Tania Soriano Lopes</t>
  </si>
  <si>
    <t>Angela Leticia Rotta Wczassek</t>
  </si>
  <si>
    <t>Fabio Rodrigo Brandao</t>
  </si>
  <si>
    <t>Joao Batista Ferreira</t>
  </si>
  <si>
    <t>Rafael Amaro</t>
  </si>
  <si>
    <t>Davi de Sousa Conceicao</t>
  </si>
  <si>
    <t>Igor Luiz Ramalho Cavalcante de Albuquerque</t>
  </si>
  <si>
    <t>Debora Kelly Oliveira Souza</t>
  </si>
  <si>
    <t>Jose Roberto de Paula</t>
  </si>
  <si>
    <t>Pista de Skate do Parque Chuvisco</t>
  </si>
  <si>
    <t>Marli Batista de Sousa</t>
  </si>
  <si>
    <t>Rosana Rodrigues Schiavolin</t>
  </si>
  <si>
    <t>Andre Luiz da Silva Prado</t>
  </si>
  <si>
    <t>Alex Sander Nogueira</t>
  </si>
  <si>
    <t>Rodrigo Nuno Peiro Correia</t>
  </si>
  <si>
    <t>Jose Alfredo Bueno</t>
  </si>
  <si>
    <t>Luis Carlos Pereira dos Santos</t>
  </si>
  <si>
    <t>Jose Luiz Antero dos Santos</t>
  </si>
  <si>
    <t>Carlos Eduardo Pacheco Silva</t>
  </si>
  <si>
    <t>Sarah Martins dos Santos</t>
  </si>
  <si>
    <t>Assistente de Suporte Operacional NIII</t>
  </si>
  <si>
    <t>Gregorio Dib Arena</t>
  </si>
  <si>
    <t>Fatima Aparecida Esteves Alves</t>
  </si>
  <si>
    <t>Juraci Jacinto Juvenal</t>
  </si>
  <si>
    <t>Antonio Rafael de Miranda</t>
  </si>
  <si>
    <t>Elisivaldo Fernandes</t>
  </si>
  <si>
    <t>Ana Leticia Bulla</t>
  </si>
  <si>
    <t>Airton Paes de Oliveira</t>
  </si>
  <si>
    <t>Francisco Jose de Paula Costa</t>
  </si>
  <si>
    <t>Sergio Pereira</t>
  </si>
  <si>
    <t>Jurandi de Castro Maropo</t>
  </si>
  <si>
    <t>Assistente Administrativo de Gestão NIII</t>
  </si>
  <si>
    <t>Decio Goncalves</t>
  </si>
  <si>
    <t>Joaquim Manoel de Araujo</t>
  </si>
  <si>
    <t>Daiana Santana Ferreira</t>
  </si>
  <si>
    <t>Ana Claudia Oliveira Lang</t>
  </si>
  <si>
    <t>Cicero Paulo dos Santos</t>
  </si>
  <si>
    <t>Geraldo Teodoro da Silva</t>
  </si>
  <si>
    <t>Julio Cesar Braga da Conceicao</t>
  </si>
  <si>
    <t>Vanderlei Alves da Silva</t>
  </si>
  <si>
    <t>Douglas Paiva Boromelo</t>
  </si>
  <si>
    <t>Maria Aparecida Gaspar Serafim</t>
  </si>
  <si>
    <t>Rodolfo Luiz Sampaio</t>
  </si>
  <si>
    <t>Geriel Pires Francisco</t>
  </si>
  <si>
    <t>Sandra Maria Arruda de Souza</t>
  </si>
  <si>
    <t>Eduardo Adao Rodrigues</t>
  </si>
  <si>
    <t>Valdair Batista do Nascimento</t>
  </si>
  <si>
    <t>R.F.</t>
  </si>
  <si>
    <t>NOME</t>
  </si>
  <si>
    <t>Unid_Ser</t>
  </si>
  <si>
    <t>Ailton Lucio Neres</t>
  </si>
  <si>
    <t>Aline Matos Nascimento de Almeida</t>
  </si>
  <si>
    <t>Antonio Wlademir da Silva</t>
  </si>
  <si>
    <t>Clelia Mariano da Rocha</t>
  </si>
  <si>
    <t>Elias Marques</t>
  </si>
  <si>
    <t>Eneas Cardoso Figueiredo</t>
  </si>
  <si>
    <t>Icaro Andre Souza Rodrigues Coutinho Bandeira</t>
  </si>
  <si>
    <t>Israel Barbosa Dias</t>
  </si>
  <si>
    <t>Jose Eduardo Gomes Figueiredo</t>
  </si>
  <si>
    <t>Jose Tadeu Felix</t>
  </si>
  <si>
    <t>Josias Evangelista dos Santos</t>
  </si>
  <si>
    <t>Kenyson Rodrigo da Silva</t>
  </si>
  <si>
    <t>Marcio Rogerio Aparecido Trindade dos Santos</t>
  </si>
  <si>
    <t>Maxwell Caue de Brito Couto</t>
  </si>
  <si>
    <t>Mirian Muraca Andrade e Silva</t>
  </si>
  <si>
    <t>Neiva Lopes</t>
  </si>
  <si>
    <t>Osmar Espindola Junior</t>
  </si>
  <si>
    <t>Osvaldo Bernardo da Silva</t>
  </si>
  <si>
    <t>Paulo Donizete da Silva</t>
  </si>
  <si>
    <t>Rosimau Alves Rodrigues</t>
  </si>
  <si>
    <t>Sergio Ricardo</t>
  </si>
  <si>
    <t>Solange Nunes de Deus</t>
  </si>
  <si>
    <t>Vanessa Silva Xavier Mubarack</t>
  </si>
  <si>
    <t>Vinicius Akio Shiguematsu</t>
  </si>
  <si>
    <t>CARGO</t>
  </si>
  <si>
    <t>Total: 14</t>
  </si>
  <si>
    <t>CE Vila Manchester</t>
  </si>
  <si>
    <t>Gestor de Equipamento Público I</t>
  </si>
  <si>
    <t>Olivia Natalia Cruz Baptista</t>
  </si>
  <si>
    <t>Silvia Garcia Pinto</t>
  </si>
  <si>
    <t>Abel dos Anjos Costa Junior</t>
  </si>
  <si>
    <t>Adriana Pinto Molina</t>
  </si>
  <si>
    <t>Ailton Alves Borges</t>
  </si>
  <si>
    <t>Ailton Pedro da Silva</t>
  </si>
  <si>
    <t>Alda Regina Batista Molina</t>
  </si>
  <si>
    <t>Alessandra Minati</t>
  </si>
  <si>
    <t>Alessandro Martin Nalini</t>
  </si>
  <si>
    <t>Alexandre Augusto Vilardi</t>
  </si>
  <si>
    <t>Alexandre Herminio Souza</t>
  </si>
  <si>
    <t>Alexandre Moratto</t>
  </si>
  <si>
    <t>Alexandre Regis da Silva</t>
  </si>
  <si>
    <t>Amandio Martins</t>
  </si>
  <si>
    <t>Ana Lucia Emina</t>
  </si>
  <si>
    <t>Ana Paula da Silva Baptista</t>
  </si>
  <si>
    <t>Anderson Della Monica Catozzo</t>
  </si>
  <si>
    <t>Anderson Silva Chuang</t>
  </si>
  <si>
    <t>Anderson Silva Coelho</t>
  </si>
  <si>
    <t xml:space="preserve">Andraos Georges El Ghorayeb Junior </t>
  </si>
  <si>
    <t>Andre Bento dos Reis</t>
  </si>
  <si>
    <t>Andre Correia dos Santos</t>
  </si>
  <si>
    <t>Andre Felipe Kiyota Moraes</t>
  </si>
  <si>
    <t>Andrea Katia Zoccarato Rodriguez</t>
  </si>
  <si>
    <t>Antonia Elizangela de Oliveira</t>
  </si>
  <si>
    <t>Antonio Carlos Camilotti Junior</t>
  </si>
  <si>
    <t>Ariana D Angelo Marques</t>
  </si>
  <si>
    <t>Augusto Rapp de Eston Pinto Coelho</t>
  </si>
  <si>
    <t>Barbara Jordana Geromel de Freitas</t>
  </si>
  <si>
    <t>Beatriz Aparecida Damiani</t>
  </si>
  <si>
    <t>Bianca Batista da Silva</t>
  </si>
  <si>
    <t>Bruno Bockis Giaretta</t>
  </si>
  <si>
    <t>Bruno Mancini</t>
  </si>
  <si>
    <t>Caio Guilherme da Silva</t>
  </si>
  <si>
    <t>Carina Ortiz</t>
  </si>
  <si>
    <t>Carlos Antonio Carvalho de Campos</t>
  </si>
  <si>
    <t>Carlos Eduardo Sabino</t>
  </si>
  <si>
    <t>Carlos Kleber Lemos Marques Junior</t>
  </si>
  <si>
    <t>Carlos Paulino Junior</t>
  </si>
  <si>
    <t>Carolina Lotufo Esvael Rodrigues Hohl</t>
  </si>
  <si>
    <t>Caroline Nogueira</t>
  </si>
  <si>
    <t>Cassia Miashiro</t>
  </si>
  <si>
    <t>Cesar Augusto Fernandes de Souza</t>
  </si>
  <si>
    <t>Cesar Costa Fregonezi</t>
  </si>
  <si>
    <t>Cesar Farid Haddad</t>
  </si>
  <si>
    <t>Cezar Eduardo Ramos Lima</t>
  </si>
  <si>
    <t>Claudemir dos Santos</t>
  </si>
  <si>
    <t>Claudia Finholdt Angelo Tanabe</t>
  </si>
  <si>
    <t>Claudia Martini Brevilieri</t>
  </si>
  <si>
    <t>Claudia Stefanini</t>
  </si>
  <si>
    <t>Claudio Henrique da Silva</t>
  </si>
  <si>
    <t>Claudio Pereira Salgado</t>
  </si>
  <si>
    <t>Cleber Araujo Barbosa</t>
  </si>
  <si>
    <t>Cleusa Harter</t>
  </si>
  <si>
    <t>Cristiane Aparecida das Gracas Mostarda</t>
  </si>
  <si>
    <t>Cristina Tiyomi Yamaki Ogawa</t>
  </si>
  <si>
    <t>Crystiane Pereira de Souza</t>
  </si>
  <si>
    <t>Dalva Costa Guedes</t>
  </si>
  <si>
    <t>Daniel Goncalves Costa</t>
  </si>
  <si>
    <t>Daniel Matteelli Galdino</t>
  </si>
  <si>
    <t>Danilo de Campos Piovezan</t>
  </si>
  <si>
    <t>Daphne Fragoso Camargo</t>
  </si>
  <si>
    <t>Dario Jose Trindade</t>
  </si>
  <si>
    <t>David Fernandes Lacerda</t>
  </si>
  <si>
    <t>Debora Aparecida Ventura Ferreira</t>
  </si>
  <si>
    <t>Debora Rodrigues Portugal</t>
  </si>
  <si>
    <t>Decio Menezes Sampaio</t>
  </si>
  <si>
    <t>Diego Colucci Pelegrina</t>
  </si>
  <si>
    <t>Diego da Silva Lima</t>
  </si>
  <si>
    <t>Dineia Mendes de Araujo Cardoso</t>
  </si>
  <si>
    <t>Djelza Garcia</t>
  </si>
  <si>
    <t>Edineia Aparecida Teles</t>
  </si>
  <si>
    <t>Edmundo Aoyama</t>
  </si>
  <si>
    <t>Edson de Barros Oliveira</t>
  </si>
  <si>
    <t>Eduardo Torzoni</t>
  </si>
  <si>
    <t>Elaine de Cassia Benedito</t>
  </si>
  <si>
    <t>Eliete Rocha Nunes</t>
  </si>
  <si>
    <t>Elisangela Maria Adriano</t>
  </si>
  <si>
    <t>Elizabeth Cristina Nakasato Akamine</t>
  </si>
  <si>
    <t>Emilio Pazzini Neto</t>
  </si>
  <si>
    <t>Erick Pantaleao Carotini</t>
  </si>
  <si>
    <t>Everton Ricardo Domingos dos Santos</t>
  </si>
  <si>
    <t>Fabiana Rodrigues Pimenta</t>
  </si>
  <si>
    <t>Fabio de Oliveira Pereira</t>
  </si>
  <si>
    <t>Fabio Lazzari Junior</t>
  </si>
  <si>
    <t>Fabio Souza Graciano</t>
  </si>
  <si>
    <t>Fabricio Gomes de Oliveira</t>
  </si>
  <si>
    <t>Felipe Silva Santos</t>
  </si>
  <si>
    <t>Fernanda de Oliveira Kesper</t>
  </si>
  <si>
    <t>Fernanda Leite Sena</t>
  </si>
  <si>
    <t>Fernanda Pais dos Santos</t>
  </si>
  <si>
    <t>Fernanda Rodgerio Costa</t>
  </si>
  <si>
    <t>Fernandes José de Oliveira</t>
  </si>
  <si>
    <t>Fernando dos Santos Sousa</t>
  </si>
  <si>
    <t>Fernando Heli Teodoro da Silva</t>
  </si>
  <si>
    <t>Fernando Maiettini Previato</t>
  </si>
  <si>
    <t>Franz Felipe da Luz</t>
  </si>
  <si>
    <t>Gabriel Camacho Litardo</t>
  </si>
  <si>
    <t>Gabriela Caroline Paixao Cavalcante</t>
  </si>
  <si>
    <t>Gabriella Brito Galvao</t>
  </si>
  <si>
    <t>Gerson Alves da Silva Castilho</t>
  </si>
  <si>
    <t>Giana de Souza Schroeder</t>
  </si>
  <si>
    <t>Gilberto Cardoso dos Santos</t>
  </si>
  <si>
    <t>Gilberto Ricciarelli</t>
  </si>
  <si>
    <t>Gisele Regyne Bezerra Paschoal</t>
  </si>
  <si>
    <t>Giselly Cristina Ignacio Lima</t>
  </si>
  <si>
    <t>Giulianna Andrea Croce</t>
  </si>
  <si>
    <t>Glaucie Brasil Fabbrini</t>
  </si>
  <si>
    <t>Guilherme Kolosk do Nascimento</t>
  </si>
  <si>
    <t>Guilherme Rigueti Raffa</t>
  </si>
  <si>
    <t>Gustavo Ardanuy Bueno Sad Pereira</t>
  </si>
  <si>
    <t>Heldio Fortunato Gaspar de Freitas</t>
  </si>
  <si>
    <t>Ilton Soares</t>
  </si>
  <si>
    <t>Isabela Souza Valerio</t>
  </si>
  <si>
    <t>Isis Cecilia Marangoni Lopes</t>
  </si>
  <si>
    <t>Ivone da Costa Lins de Medeiros</t>
  </si>
  <si>
    <t>Jane Aparecida Ortiz</t>
  </si>
  <si>
    <t>Jeane Leme</t>
  </si>
  <si>
    <t>Jems Okada de Sousa Araujo</t>
  </si>
  <si>
    <t>Joana D Arc Pereira</t>
  </si>
  <si>
    <t>Joel Lima do Rosario</t>
  </si>
  <si>
    <t>Jose Luiz Nodar Ribeiro</t>
  </si>
  <si>
    <t>Jose Reinaldo Custodio</t>
  </si>
  <si>
    <t>Joyce de Santana Parra</t>
  </si>
  <si>
    <t>Judite Francisca de Sousa</t>
  </si>
  <si>
    <t>Julia Riverete Souza e Silva</t>
  </si>
  <si>
    <t>Juliana Nemoto Caetano</t>
  </si>
  <si>
    <t>Juliana Rangel Alves</t>
  </si>
  <si>
    <t>Jurema Soares Arrais</t>
  </si>
  <si>
    <t>Karla Patricia Pereira dos Santos</t>
  </si>
  <si>
    <t>Katia de Araujo</t>
  </si>
  <si>
    <t>Kleber Mendonca dos Santos</t>
  </si>
  <si>
    <t>Lais Gabriele Weber</t>
  </si>
  <si>
    <t>Larissa Cristina Alves</t>
  </si>
  <si>
    <t>Larissa Ribeiro Silva</t>
  </si>
  <si>
    <t>Laura Meneghel dos Santos</t>
  </si>
  <si>
    <t>Laureano Alves Raimundo</t>
  </si>
  <si>
    <t>Leandro Diogo Graca</t>
  </si>
  <si>
    <t>Leonardo Simoni Abreu</t>
  </si>
  <si>
    <t>Lidiana Celotti Franco da Rocha</t>
  </si>
  <si>
    <t>Luan Ferraz Chaves</t>
  </si>
  <si>
    <t>Lucas Regis Furquim Tavares</t>
  </si>
  <si>
    <t>Lucas Rocca de Freitas</t>
  </si>
  <si>
    <t>Luciana Araujo Alberto Santana</t>
  </si>
  <si>
    <t>Luciana Dias dos Reis Cruz</t>
  </si>
  <si>
    <t>Luciana Pastore Antonio</t>
  </si>
  <si>
    <t>Lucineia Rezende da Silva Oliveira</t>
  </si>
  <si>
    <t>Luis Alberto Custodio de Freitas</t>
  </si>
  <si>
    <t>Manoel Ferreira do Patrocinio</t>
  </si>
  <si>
    <t>Marcelle Borges Rodrigues Guz</t>
  </si>
  <si>
    <t>Marcelo de Santana Barbosa</t>
  </si>
  <si>
    <t>Marcelo Luiz Mendes dos Santos</t>
  </si>
  <si>
    <t>Marcelo Penha Martins</t>
  </si>
  <si>
    <t>Marcelo Teixeira dos Santos Campos</t>
  </si>
  <si>
    <t>Marcia Aparecida de Oliveira</t>
  </si>
  <si>
    <t>Marcia Regina Martinez Tedeschi</t>
  </si>
  <si>
    <t>Marcia Virice Conceicao</t>
  </si>
  <si>
    <t>Marcio Issa de Oliveira</t>
  </si>
  <si>
    <t>Marcos Antonio Clemente</t>
  </si>
  <si>
    <t>Maria Akiko Tongu Nishida</t>
  </si>
  <si>
    <t>Maria Beatriz Irenio Trindade de Souza</t>
  </si>
  <si>
    <t>Maria da Luz Goncalves Inoue</t>
  </si>
  <si>
    <t>Maria do Rosario Sousa dos Santos</t>
  </si>
  <si>
    <t>Maria Eliza Felipe Ribeiro</t>
  </si>
  <si>
    <t>Maria Helena Vieira dos Santos</t>
  </si>
  <si>
    <t>Maria Luiza da Silva</t>
  </si>
  <si>
    <t>Mariangela Martins Bueno Nery</t>
  </si>
  <si>
    <t>Marisa Fonseca Sena</t>
  </si>
  <si>
    <t>Marlene de Abreu de Araujo</t>
  </si>
  <si>
    <t>Marli Aparecida Goncalves Silva</t>
  </si>
  <si>
    <t>Marli Aparecida Moreira</t>
  </si>
  <si>
    <t>Marli de Aguiar</t>
  </si>
  <si>
    <t>Marli Pereira</t>
  </si>
  <si>
    <t>Marta Cristiane Borges Castelari</t>
  </si>
  <si>
    <t>Matheus Yoshio Gois Sumida</t>
  </si>
  <si>
    <t>Mauricio Ida</t>
  </si>
  <si>
    <t>Mauricio Tadeu Gomes da Silva</t>
  </si>
  <si>
    <t>Mauro Augusto Novais Bianchi</t>
  </si>
  <si>
    <t>Mauro Ferreira</t>
  </si>
  <si>
    <t>Mayara Cristina dos Santos Bezerra</t>
  </si>
  <si>
    <t>Michele Aparecida Antiquera</t>
  </si>
  <si>
    <t>Miguel Raimundo dos Santos Porto</t>
  </si>
  <si>
    <t>Milena Igesca Valverde</t>
  </si>
  <si>
    <t>Milton Felisberto</t>
  </si>
  <si>
    <t>Monica Aparecida do Carmo</t>
  </si>
  <si>
    <t>Monica de Fatima Camargo Nascimento Nader</t>
  </si>
  <si>
    <t>Monica Hanashiro Sakaguchi</t>
  </si>
  <si>
    <t>Monica Rodrigues da Silva</t>
  </si>
  <si>
    <t>Narciso Pinto Serra Junior</t>
  </si>
  <si>
    <t>Neide Martins de Almeida</t>
  </si>
  <si>
    <t>Nicolly Ferreira de Souza</t>
  </si>
  <si>
    <t>Noeme Nascimento Martins</t>
  </si>
  <si>
    <t>Noemia Barbosa da Paixao</t>
  </si>
  <si>
    <t>Olga Gisele Lima Beltrame</t>
  </si>
  <si>
    <t>Olidia Rocha Araujo</t>
  </si>
  <si>
    <t>Paulo Alves Machado</t>
  </si>
  <si>
    <t>Paulo Eduardo Ribeiro</t>
  </si>
  <si>
    <t>Paulo Sergio de Freitas</t>
  </si>
  <si>
    <t>Paulo Sergio de Souza Torres Kawassaki</t>
  </si>
  <si>
    <t>Pedro Ricardo Vieira</t>
  </si>
  <si>
    <t>Priscilla Marassi</t>
  </si>
  <si>
    <t>Rafael da Silva do Nascimento</t>
  </si>
  <si>
    <t>Rafael Luiz Lorenz Teixeira Chiavinato</t>
  </si>
  <si>
    <t>Raimunda Santana Nobre Laskowski</t>
  </si>
  <si>
    <t>Reinaldo Borelli</t>
  </si>
  <si>
    <t>Renata de Godoy</t>
  </si>
  <si>
    <t>Renata Ferreira da Silva</t>
  </si>
  <si>
    <t>Reynaldo Alberto Pinto da Silva Azevedo</t>
  </si>
  <si>
    <t>Ricardo Antonio da Silva</t>
  </si>
  <si>
    <t>Ricardo de Souza Barros</t>
  </si>
  <si>
    <t>Ricardo Elias Haddad</t>
  </si>
  <si>
    <t>Ricardo Fulasi Natali</t>
  </si>
  <si>
    <t>Ricardo Luiz Hellmeister</t>
  </si>
  <si>
    <t>Ricardo Monzillo</t>
  </si>
  <si>
    <t>Ricardo Pires Calciolari</t>
  </si>
  <si>
    <t>Roberto Bistulfi</t>
  </si>
  <si>
    <t>Roberto Carlos Kaydosi</t>
  </si>
  <si>
    <t>Roberto Marcelo Cruz Inoue</t>
  </si>
  <si>
    <t>Roberto Silveira Mellao</t>
  </si>
  <si>
    <t>Rodrigo Garla Jorge</t>
  </si>
  <si>
    <t>Rogerio Setsuo Kowata</t>
  </si>
  <si>
    <t>Ronaldo Batista Mendonca</t>
  </si>
  <si>
    <t>Ronei Pereira Farias</t>
  </si>
  <si>
    <t>Roque Ribeiro dos Santos</t>
  </si>
  <si>
    <t>Rosangela Santos Cavalcante</t>
  </si>
  <si>
    <t>Roselane Dione Roccia</t>
  </si>
  <si>
    <t>Roseli Alcaras</t>
  </si>
  <si>
    <t>Roseli Geraldo</t>
  </si>
  <si>
    <t>Rosely Barbosa Louzada Gimenes</t>
  </si>
  <si>
    <t>Rui Yudi Sato Pereira</t>
  </si>
  <si>
    <t>Sandra Ferreira da Silva Ruiz</t>
  </si>
  <si>
    <t>Sandra Marcia Batista</t>
  </si>
  <si>
    <t>Sandra Maria Carvalho Gomes Cordeiro</t>
  </si>
  <si>
    <t>Sandra Maria de Oliveira Rosa</t>
  </si>
  <si>
    <t>Sandra Maria Leme da Silva</t>
  </si>
  <si>
    <t>Sandra Perez Rosa de Rezende</t>
  </si>
  <si>
    <t>Sebastiao Marciano da Silva</t>
  </si>
  <si>
    <t>Selma Fernandes Silva</t>
  </si>
  <si>
    <t>Sergio Augusto</t>
  </si>
  <si>
    <t>Sergio Francomano</t>
  </si>
  <si>
    <t>Sergio Luis de Paula Lima</t>
  </si>
  <si>
    <t>Sergio Ricardo Rodrigues de Campos</t>
  </si>
  <si>
    <t>Sergio Valerio Kindler</t>
  </si>
  <si>
    <t>Sidnei Cardoso</t>
  </si>
  <si>
    <t>Sidney Gabriel Silva</t>
  </si>
  <si>
    <t>Silvana da Silva Cruz</t>
  </si>
  <si>
    <t>Silvia Conceicao de Oliveira Sabino</t>
  </si>
  <si>
    <t>Silvia Vidor de Sousa Reis</t>
  </si>
  <si>
    <t>Soraia Calderon Fiorotti</t>
  </si>
  <si>
    <t>Soraia Fernandes Martins</t>
  </si>
  <si>
    <t>Tatiana Souza Messeder</t>
  </si>
  <si>
    <t>Thais Pacheco Villas Boas</t>
  </si>
  <si>
    <t>Thiago Wagner dos Reis</t>
  </si>
  <si>
    <t>Tiago Rosa Machado</t>
  </si>
  <si>
    <t>Valquiria de Sena Rosa</t>
  </si>
  <si>
    <t>Valter Pedro</t>
  </si>
  <si>
    <t>Vanda Kretly</t>
  </si>
  <si>
    <t>Vanessa Santos de Oliveira</t>
  </si>
  <si>
    <t>Vanessa Zacarias Pedro</t>
  </si>
  <si>
    <t>Victor Albuquerque Micheletto</t>
  </si>
  <si>
    <t>Victor Mendes Bassi de Jesus</t>
  </si>
  <si>
    <t>Vitor Aragao Caldas</t>
  </si>
  <si>
    <t>Wagner Fragoso Pinto</t>
  </si>
  <si>
    <t>Weber Matias dos Santos</t>
  </si>
  <si>
    <t>Willian Braga Castello Branco</t>
  </si>
  <si>
    <t>Yasmin Paschoal</t>
  </si>
  <si>
    <t>AFASTADO-TCMSP</t>
  </si>
  <si>
    <t>AFASTADO-SUBPREFEITURA DE VILA PRUDENTE</t>
  </si>
  <si>
    <t>AFASTADO-CMSP</t>
  </si>
  <si>
    <t>AFASTADO-SINDICATO</t>
  </si>
  <si>
    <t>CARGO EM COMISSAO</t>
  </si>
  <si>
    <t>Diretor I</t>
  </si>
  <si>
    <t>Assessor V</t>
  </si>
  <si>
    <t>Diretor II</t>
  </si>
  <si>
    <t>Assessor III</t>
  </si>
  <si>
    <t>Secretário Adjunto</t>
  </si>
  <si>
    <t>Coordenador I</t>
  </si>
  <si>
    <t>Assessor IV</t>
  </si>
  <si>
    <t>Chefe de Gabinete</t>
  </si>
  <si>
    <t>Chefe de Assessoria Jurídica I</t>
  </si>
  <si>
    <t>Assessor Jurídico III</t>
  </si>
  <si>
    <t>Secretário Municipal</t>
  </si>
  <si>
    <t>Chefe de Assessoria I</t>
  </si>
  <si>
    <t>Assessor VI</t>
  </si>
  <si>
    <t>CARGO_BASE</t>
  </si>
  <si>
    <t>Analista</t>
  </si>
  <si>
    <t>CE Cambuci (O.S.)</t>
  </si>
  <si>
    <t>CE Pirituba (O.S.)</t>
  </si>
  <si>
    <t>Total: 0</t>
  </si>
  <si>
    <t>Total: 16</t>
  </si>
  <si>
    <t>Willian de Souza Brauna</t>
  </si>
  <si>
    <t>Adair Torres de Oliveira</t>
  </si>
  <si>
    <t>Adriana Almeida Aly</t>
  </si>
  <si>
    <t>Adriano Tomas de Almeida Paim</t>
  </si>
  <si>
    <t>Alexandre de Oliveira Silva</t>
  </si>
  <si>
    <t>Alexandre Turatti</t>
  </si>
  <si>
    <t>Alexandre Vergilio</t>
  </si>
  <si>
    <t>Andrea Ferreira de Lima</t>
  </si>
  <si>
    <t>Antonio Cisterna Neto</t>
  </si>
  <si>
    <t>Carlos Hiroshi Inaba</t>
  </si>
  <si>
    <t>Dagner da Silva Bispo</t>
  </si>
  <si>
    <t>Daniel da Cruz Vieira</t>
  </si>
  <si>
    <t>Devanir Aparecido Jacinto</t>
  </si>
  <si>
    <t>Edicarlos de Oliveira santos</t>
  </si>
  <si>
    <t>Edina Pagliacci Garita</t>
  </si>
  <si>
    <t>Eleni Maria Rampinelli Bozzo</t>
  </si>
  <si>
    <t>Fabiano Oliveira Pinto</t>
  </si>
  <si>
    <t>Fabiano Rezende</t>
  </si>
  <si>
    <t>Fernando Bezerra Pereira</t>
  </si>
  <si>
    <t>Genesis Henrique Tenorio Libano</t>
  </si>
  <si>
    <t>Giomar da Silva</t>
  </si>
  <si>
    <t>Jaquelini Cristina de Godeis</t>
  </si>
  <si>
    <t>Joao Carlos Goncalves da Silva</t>
  </si>
  <si>
    <t>Jorge Braga Sardi</t>
  </si>
  <si>
    <t>Jose Ferreira dos Santos</t>
  </si>
  <si>
    <t>Juliana Goncalves</t>
  </si>
  <si>
    <t>Juliana Uchino Baio</t>
  </si>
  <si>
    <t>Leiciane Reni Viana</t>
  </si>
  <si>
    <t>Lucas Bianchi Galves</t>
  </si>
  <si>
    <t>Lucas Stama</t>
  </si>
  <si>
    <t>Luzia Leontina Boaventura de Almeida</t>
  </si>
  <si>
    <t>Marcelo Peixoto</t>
  </si>
  <si>
    <t>Marcio Jose Machado Oliveira</t>
  </si>
  <si>
    <t>Marcos Ferreira Santos</t>
  </si>
  <si>
    <t>Mario Henrique Costa de Oliveira</t>
  </si>
  <si>
    <t>Paulo Roberto Letizia</t>
  </si>
  <si>
    <t>Regina Maria da Silva</t>
  </si>
  <si>
    <t>Renata Borges Oliveira Vicente</t>
  </si>
  <si>
    <t>Ricardo Gomes Pires</t>
  </si>
  <si>
    <t>Ricardo Pereira Gomes</t>
  </si>
  <si>
    <t>Rogerio Aparecido Gomes Pires</t>
  </si>
  <si>
    <t>Rogerio Lopes Silva</t>
  </si>
  <si>
    <t>Rosangela Rodrigues da Silva</t>
  </si>
  <si>
    <t>Silvio da Costa Antunes</t>
  </si>
  <si>
    <t>Tabita Maria Fernanda Wenckstern Saez Takayama</t>
  </si>
  <si>
    <t>Vinicius Liberato dos Santos</t>
  </si>
  <si>
    <t>Vitoria Regina Cristoni Bernardo</t>
  </si>
  <si>
    <t>Vivian Duarte Rabetti</t>
  </si>
  <si>
    <t>Waldir Octavio Zanon</t>
  </si>
  <si>
    <t>Wellington Pereira da Silva</t>
  </si>
  <si>
    <t>Analista de Saúde NIV</t>
  </si>
  <si>
    <t>Profissional de Eng, Arq, Agronomia, Geologia NIV</t>
  </si>
  <si>
    <t>Profissional de Eng, Arq, Agronomia, Geologia NII</t>
  </si>
  <si>
    <t>Analista de Políticas Públicas e Gestão Governamental NI</t>
  </si>
  <si>
    <t>Analista de Planej e Desenv Organizacional NIV</t>
  </si>
  <si>
    <t>Procurador do Município I</t>
  </si>
  <si>
    <t>Analista de Ordenamento Territorial NIV</t>
  </si>
  <si>
    <t>Residente em Gestão Pública</t>
  </si>
  <si>
    <t>Agente de Apoio NI</t>
  </si>
  <si>
    <t>Analista de Assistência e Desenvolvimento Social NII</t>
  </si>
  <si>
    <t>DGEE-DEED-Balneário Mario Moraes</t>
  </si>
  <si>
    <t>DGEE-DEED-Balneário Carlos Joel Nelli</t>
  </si>
  <si>
    <t>DGEE-DEED-Balneário Jalisco</t>
  </si>
  <si>
    <t>DGEE-DEED-Balneário Princesa Isabel</t>
  </si>
  <si>
    <t>DGEE-DEED-CEE Alfredo Ignácio Trindade</t>
  </si>
  <si>
    <t>DGEE-DEED-CEE Arthur Friedenreich</t>
  </si>
  <si>
    <t>DGEE-DEED-CEE Aurélio Campos</t>
  </si>
  <si>
    <t>DGEE-DEED-CEE Brigadeiro Eduardo Gomes</t>
  </si>
  <si>
    <t>DGEE-DEED-CEE Edson Arantes do Nascimento</t>
  </si>
  <si>
    <t>DGEE-DEED-CEE Flavio Calabresi Conte</t>
  </si>
  <si>
    <t>DGEE-DEED-CEE Geraldo José de Almeida - O.S.</t>
  </si>
  <si>
    <t>DGEE-DEED-CEE Joerg Bruder</t>
  </si>
  <si>
    <t>DGEE-DEED-CEE Senador José Ermirio de Moraes</t>
  </si>
  <si>
    <t>DGEE-DEED-CEE Luiz Martinez</t>
  </si>
  <si>
    <t>DGEE-DEED-CEE Mané Garrincha</t>
  </si>
  <si>
    <t>DGEE-DEED-CEE Oswaldo Brandão</t>
  </si>
  <si>
    <t>DGEE-DEED-CEE Raul Tabajara</t>
  </si>
  <si>
    <t>DGEE-DEED-CEE Riyuso Ogawa</t>
  </si>
  <si>
    <t>DGEE-DEED-CEE Rubens Pecce Lordelo - O.S.</t>
  </si>
  <si>
    <t>DGEE-DEED-CEE Salim Farah Maluf</t>
  </si>
  <si>
    <t>DGEE-DEED-CEE Solange Nunes Bibas</t>
  </si>
  <si>
    <t>DGEE-DEED-CEE Thomaz Mazzoni</t>
  </si>
  <si>
    <t>DGEE-DEED-CEE Vicente Italo Feola</t>
  </si>
  <si>
    <t>DGEE-DEED-CEL André Vital Ribeiro Soares</t>
  </si>
  <si>
    <t>DGEE-DEED-CEL José Bonifácio</t>
  </si>
  <si>
    <t>DGEE-DEED-CEL José de Anchieta</t>
  </si>
  <si>
    <t>DGEE-DEED-CEL Juscelino Kubitschek</t>
  </si>
  <si>
    <t>DGEE-DEED-CEL Teotônio Vilela</t>
  </si>
  <si>
    <t>DGEE-DEED-Centro de Esportes Radicais</t>
  </si>
  <si>
    <t>DGEE-DEED-CEL Modelodromo do Ibirapuera</t>
  </si>
  <si>
    <t>DGEE-DEED-CEL Perus</t>
  </si>
  <si>
    <t>DGEE-DEED-Centro Esportivo Tietê</t>
  </si>
  <si>
    <t>DGEE-DEED-Centro Esp Rec e Educ do Trabalhador-CERET</t>
  </si>
  <si>
    <t>DGEE-DEED-Estádio Municipal Jack Marin</t>
  </si>
  <si>
    <t>DGEE-DEED-Estádio Municipal Mie Nishi</t>
  </si>
  <si>
    <t>DGEE-DEED-Ginasio Esportivo Darcy Reis</t>
  </si>
  <si>
    <t>DGEE-DEED-Clube Esportivo Náutico Guarapiranga</t>
  </si>
  <si>
    <t>DGEE-DEED-Mini Balneário Antonio Carlos de Abreu Sodré</t>
  </si>
  <si>
    <t>DGEE-DEED-Mini Balneário Comandante Garcia D'Avila</t>
  </si>
  <si>
    <t>DGEE-DEED-Mini Balneário Comandante Gastão Moutinho</t>
  </si>
  <si>
    <t>DGEE-DEED-Mini Balneário Marechal Espiridião Rosa</t>
  </si>
  <si>
    <t>DGEE-DEED-Mini Balneário Irmãos Paolillo</t>
  </si>
  <si>
    <t>DGEE-DEED-Mini Balneário José Maria Whitaker</t>
  </si>
  <si>
    <t>DGEE-DEED-Mini Balneário Ministro Sinésio Rocha</t>
  </si>
  <si>
    <t>DGEE-DEED-CEE Pista de Skate Parque do Chuvisco</t>
  </si>
  <si>
    <t>UNID</t>
  </si>
  <si>
    <t>CÓD</t>
  </si>
  <si>
    <t>Total: 11</t>
  </si>
  <si>
    <t>C</t>
  </si>
  <si>
    <t>DGEA-DGME-Divisão de Gestão das Modalidades Esportivas</t>
  </si>
  <si>
    <t>SEME-Gabinete do Secretário</t>
  </si>
  <si>
    <t>DGEE-Departamento de Gestão de Equipamentos Esportivos</t>
  </si>
  <si>
    <t>DGEA-Departamento de Gestão do Esporte de Alto Rendimento</t>
  </si>
  <si>
    <t>CAF-DSI-Divisão de Suporte Interno-Frota</t>
  </si>
  <si>
    <t>DGEE-DEEI-Divisão de Gestão de Equipamentos Esportivos Indiretos</t>
  </si>
  <si>
    <t>DGEA-DGRO-Divisão de Gestão da Rede Olímpica</t>
  </si>
  <si>
    <t>DGPAR-Divisão de Monitoramento</t>
  </si>
  <si>
    <t>CAF-DPC-Divisão de Prestação de Contas</t>
  </si>
  <si>
    <t>CAF-DS-Divisão de Suprimentos-Patrimonio</t>
  </si>
  <si>
    <t>DGPAR-Departamento de Gestão de Parcerias</t>
  </si>
  <si>
    <t>DGEE-DESM-Divisão de Engenharia e Serviços de Manutenção</t>
  </si>
  <si>
    <t>DGPE-Depto de Gestão de Políticas e Programas de Esporte e Lazer</t>
  </si>
  <si>
    <t>CAF-DGP-Divisão de Gestão de Pessoas</t>
  </si>
  <si>
    <t>DGEE-DEED-Divisão de Gestão de Equipamentos Esportivos Diretos</t>
  </si>
  <si>
    <t>CAF-DCL-Divisão de Contratos e Licitações</t>
  </si>
  <si>
    <t>SEME-GAB-Assessoria de Comunicação Social-Imprensa</t>
  </si>
  <si>
    <t>CAF-DPOF- Divisão de Planejamento Orçamentário e Financeiro</t>
  </si>
  <si>
    <t>DGPE-DGPP-Divisão de Gestão de Programas e Projetos</t>
  </si>
  <si>
    <t>SEME-GAB-Assessoria Jurídica</t>
  </si>
  <si>
    <t>CAF-Coordenação de Administração e Finanças</t>
  </si>
  <si>
    <t>CAF-DEOF-Divisão de Execução Orçamentária e Financeira</t>
  </si>
  <si>
    <t>DGPE-DGPEL-Jogos da Cidade</t>
  </si>
  <si>
    <t>CAF-DSI-Divisão de Suporte Interno-Protocolo</t>
  </si>
  <si>
    <t>DGPE-DGPEL-Corrida de Rua</t>
  </si>
  <si>
    <t>CAF-DS-Divisão de Suprimentos-Almoxarifado</t>
  </si>
  <si>
    <t>CAF-DTIC-Divisão de Tecnologia da Informação e Comunicação</t>
  </si>
  <si>
    <t>DGEA-COTP-Centro Olimpico de Treinamento e Pesquisa</t>
  </si>
  <si>
    <t>CAF-DS-Divisão de Suprimentos-Compras</t>
  </si>
  <si>
    <t>DGEE-Divisão de Gestão do Complexo Esportivo do Pacaembu</t>
  </si>
  <si>
    <t>CAF-DSI-Divisão de Suporte Interno</t>
  </si>
  <si>
    <t>TCMSP</t>
  </si>
  <si>
    <t>CMSP</t>
  </si>
  <si>
    <t>SINDICATO</t>
  </si>
  <si>
    <t>PELEZÃO</t>
  </si>
  <si>
    <t>Alinne Rebelo de Abreu Reis</t>
  </si>
  <si>
    <t>Barbara Rebeca Alves Magarian</t>
  </si>
  <si>
    <t>Carlos Alberto Saverio Sakashita</t>
  </si>
  <si>
    <t>Daniel Igor Batista Crispim</t>
  </si>
  <si>
    <t>Danielle Buscaratti de Sales</t>
  </si>
  <si>
    <t xml:space="preserve">Deivid Vieira Barbosa </t>
  </si>
  <si>
    <t>Erika Kelly Pereira Coimbra</t>
  </si>
  <si>
    <t>Gabriela Costa Monteiro</t>
  </si>
  <si>
    <t>Lara Vitoria Nochelli</t>
  </si>
  <si>
    <t>Marcos Vinicius da Silva Garcia</t>
  </si>
  <si>
    <t>Matheus Migliaccio de Carvalho</t>
  </si>
  <si>
    <t>Pedro Basso Pereira</t>
  </si>
  <si>
    <t>Rafaella Monteiro dos Santos</t>
  </si>
  <si>
    <t>Régis Augusto Romualdo</t>
  </si>
  <si>
    <t>Robson Miguel da Silva</t>
  </si>
  <si>
    <t>Vitor de Souza Cavalcante</t>
  </si>
  <si>
    <t>Residente Juridico</t>
  </si>
  <si>
    <t/>
  </si>
  <si>
    <t>OBSERVAÇÕES</t>
  </si>
  <si>
    <t>Plantonista</t>
  </si>
  <si>
    <t>Transferido do Serviço Funerário</t>
  </si>
  <si>
    <t>Jornada base 20h.</t>
  </si>
  <si>
    <t>Jornada base 30h.</t>
  </si>
  <si>
    <t>Lotação efetiva PGM</t>
  </si>
  <si>
    <t>Transferido do Serviço Funerário - LIP até 31/07/2027</t>
  </si>
  <si>
    <t>Cargos do CERET: AD/EF lotados em CERET /  "K" lotados na Divisão do CERET</t>
  </si>
  <si>
    <t>Gestor Técnico - SEI! 6013.2023/0000734-1</t>
  </si>
  <si>
    <t>Gestor Técnico</t>
  </si>
  <si>
    <t>SEI! 6013.2023/0000734-1</t>
  </si>
  <si>
    <t xml:space="preserve">Jornada base 20h. </t>
  </si>
  <si>
    <t>Jornada base 20h - LIP até 02/03/2027</t>
  </si>
  <si>
    <t>Jornada base 24h.</t>
  </si>
  <si>
    <t>Transferido do Serviço Funerário - Cargos do CERET: AD/EF lotados em CERET /  "K" lotados na Divisão do CERET</t>
  </si>
  <si>
    <t>Transferido do Serviço Funerário / SEI! 6013.2023/0000734-1</t>
  </si>
  <si>
    <t>Gestor Técnico - Cargos do CERET: AD/EF lotados em CERET /  "K" lotados na Divisão do CERET</t>
  </si>
  <si>
    <t>Jornada base 20h - Cargos do CERET: AD/EF lotados em CERET /  "K" lotados na Divisão do CERET</t>
  </si>
  <si>
    <t>Lotação efetiva SEGES</t>
  </si>
  <si>
    <t>Designação</t>
  </si>
  <si>
    <t>Afastada para o Sindicato</t>
  </si>
  <si>
    <t>Jornada base 20h - SEI! 6013.2023/0000734-1</t>
  </si>
  <si>
    <t>Reversão de Aposentadoria - SEI! 6013.2021/0004462-6</t>
  </si>
  <si>
    <t>LIP até 20/01/2027</t>
  </si>
  <si>
    <t>Desig. p/resp Imprensa SEI! 6019.2024/0001449-0</t>
  </si>
  <si>
    <t>SEI! 6013.2023/0000734-1 - Cargos do CERET: AD/EF lotados em CERET /  "K" lotados na Divisão do CERET</t>
  </si>
  <si>
    <t>Lotação efetiva SGM</t>
  </si>
  <si>
    <t>SUB. VILA PRUDENTE</t>
  </si>
  <si>
    <t>Qtde.</t>
  </si>
  <si>
    <t>Total: 13</t>
  </si>
  <si>
    <t>Confirmação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</si>
</sst>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&quot;R$ &quot;#,##0_);\(&quot;R$ &quot;#,##0\)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9" tint="0.79998168889431442"/>
      <name val="Calibri"/>
      <family val="2"/>
      <scheme val="minor"/>
    </font>
    <font>
      <b/>
      <sz val="16"/>
      <color theme="3" tint="0.79998168889431442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1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3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23" fillId="0" borderId="0"/>
    <xf numFmtId="165" fontId="16" fillId="0" borderId="0" applyFont="0" applyFill="0" applyBorder="0" applyAlignment="0" applyProtection="0"/>
  </cellStyleXfs>
  <cellXfs count="312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right" vertical="center"/>
    </xf>
    <xf numFmtId="0" fontId="0" fillId="2" borderId="9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2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5" xfId="0" applyBorder="1"/>
    <xf numFmtId="0" fontId="5" fillId="2" borderId="5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right" vertical="center"/>
    </xf>
    <xf numFmtId="0" fontId="5" fillId="8" borderId="1" xfId="0" applyFont="1" applyFill="1" applyBorder="1" applyAlignment="1">
      <alignment horizontal="right" vertical="center"/>
    </xf>
    <xf numFmtId="0" fontId="11" fillId="8" borderId="1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right" vertical="center" wrapText="1"/>
    </xf>
    <xf numFmtId="0" fontId="7" fillId="2" borderId="0" xfId="0" applyFont="1" applyFill="1"/>
    <xf numFmtId="0" fontId="0" fillId="2" borderId="9" xfId="0" applyFill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vertical="center"/>
    </xf>
    <xf numFmtId="0" fontId="0" fillId="0" borderId="0" xfId="0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9" borderId="1" xfId="2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vertical="center"/>
    </xf>
    <xf numFmtId="0" fontId="17" fillId="9" borderId="1" xfId="2" applyFont="1" applyFill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7" fillId="0" borderId="1" xfId="2" applyFont="1" applyBorder="1" applyAlignment="1">
      <alignment horizontal="left" vertical="center"/>
    </xf>
    <xf numFmtId="0" fontId="0" fillId="7" borderId="1" xfId="0" applyFill="1" applyBorder="1" applyAlignment="1">
      <alignment horizontal="right" vertical="center"/>
    </xf>
    <xf numFmtId="0" fontId="5" fillId="7" borderId="1" xfId="0" applyFont="1" applyFill="1" applyBorder="1" applyAlignment="1">
      <alignment horizontal="right" vertical="center"/>
    </xf>
    <xf numFmtId="0" fontId="0" fillId="2" borderId="9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12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17" fillId="16" borderId="1" xfId="2" applyFont="1" applyFill="1" applyBorder="1" applyAlignment="1">
      <alignment horizontal="left" vertical="center"/>
    </xf>
    <xf numFmtId="0" fontId="17" fillId="16" borderId="1" xfId="2" applyFont="1" applyFill="1" applyBorder="1" applyAlignment="1">
      <alignment horizontal="center" vertical="center"/>
    </xf>
    <xf numFmtId="0" fontId="17" fillId="16" borderId="1" xfId="0" applyFont="1" applyFill="1" applyBorder="1" applyAlignment="1">
      <alignment horizontal="center" vertical="center"/>
    </xf>
    <xf numFmtId="0" fontId="17" fillId="16" borderId="1" xfId="2" applyFont="1" applyFill="1" applyBorder="1" applyAlignment="1">
      <alignment vertical="center"/>
    </xf>
    <xf numFmtId="0" fontId="17" fillId="16" borderId="1" xfId="0" applyFont="1" applyFill="1" applyBorder="1" applyAlignment="1">
      <alignment vertical="center"/>
    </xf>
    <xf numFmtId="0" fontId="17" fillId="16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2" borderId="9" xfId="0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right" vertical="center"/>
    </xf>
    <xf numFmtId="0" fontId="1" fillId="10" borderId="1" xfId="0" applyFont="1" applyFill="1" applyBorder="1" applyAlignment="1">
      <alignment horizontal="right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/>
    </xf>
    <xf numFmtId="0" fontId="14" fillId="2" borderId="1" xfId="1" applyNumberFormat="1" applyFont="1" applyFill="1" applyBorder="1" applyAlignment="1">
      <alignment horizontal="left" vertical="center"/>
    </xf>
    <xf numFmtId="0" fontId="1" fillId="17" borderId="7" xfId="0" applyFont="1" applyFill="1" applyBorder="1" applyAlignment="1">
      <alignment horizontal="right" vertical="center"/>
    </xf>
    <xf numFmtId="0" fontId="1" fillId="17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17" borderId="8" xfId="0" applyFont="1" applyFill="1" applyBorder="1" applyAlignment="1">
      <alignment horizontal="right" vertical="center"/>
    </xf>
    <xf numFmtId="0" fontId="0" fillId="4" borderId="2" xfId="0" applyFill="1" applyBorder="1" applyAlignment="1">
      <alignment horizontal="center" vertical="center"/>
    </xf>
    <xf numFmtId="0" fontId="17" fillId="0" borderId="5" xfId="2" applyFont="1" applyBorder="1" applyAlignment="1">
      <alignment vertic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9" fillId="0" borderId="1" xfId="0" applyFont="1" applyBorder="1"/>
    <xf numFmtId="0" fontId="14" fillId="0" borderId="1" xfId="0" applyFont="1" applyBorder="1"/>
    <xf numFmtId="0" fontId="14" fillId="9" borderId="1" xfId="0" applyFont="1" applyFill="1" applyBorder="1"/>
    <xf numFmtId="0" fontId="14" fillId="9" borderId="1" xfId="0" applyFont="1" applyFill="1" applyBorder="1" applyAlignment="1">
      <alignment horizontal="center"/>
    </xf>
    <xf numFmtId="0" fontId="19" fillId="9" borderId="1" xfId="0" applyFont="1" applyFill="1" applyBorder="1"/>
    <xf numFmtId="0" fontId="14" fillId="12" borderId="1" xfId="0" applyFont="1" applyFill="1" applyBorder="1" applyAlignment="1">
      <alignment horizontal="left"/>
    </xf>
    <xf numFmtId="0" fontId="14" fillId="12" borderId="1" xfId="0" applyFont="1" applyFill="1" applyBorder="1" applyAlignment="1">
      <alignment horizontal="center"/>
    </xf>
    <xf numFmtId="0" fontId="14" fillId="12" borderId="1" xfId="0" applyFont="1" applyFill="1" applyBorder="1"/>
    <xf numFmtId="0" fontId="14" fillId="5" borderId="1" xfId="0" applyFont="1" applyFill="1" applyBorder="1"/>
    <xf numFmtId="0" fontId="1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4" fillId="15" borderId="1" xfId="0" applyFont="1" applyFill="1" applyBorder="1"/>
    <xf numFmtId="0" fontId="14" fillId="15" borderId="1" xfId="0" applyFont="1" applyFill="1" applyBorder="1" applyAlignment="1">
      <alignment horizontal="center"/>
    </xf>
    <xf numFmtId="0" fontId="20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16" fillId="0" borderId="1" xfId="2" applyBorder="1" applyAlignment="1">
      <alignment horizontal="center" vertical="center"/>
    </xf>
    <xf numFmtId="0" fontId="16" fillId="0" borderId="1" xfId="2" applyBorder="1" applyAlignment="1">
      <alignment vertical="center"/>
    </xf>
    <xf numFmtId="0" fontId="22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4" applyFont="1" applyBorder="1" applyAlignment="1">
      <alignment horizontal="center" vertical="center"/>
    </xf>
    <xf numFmtId="0" fontId="16" fillId="0" borderId="1" xfId="4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24" fillId="0" borderId="1" xfId="4" applyFont="1" applyBorder="1" applyAlignment="1">
      <alignment horizontal="center" vertical="center"/>
    </xf>
    <xf numFmtId="0" fontId="24" fillId="0" borderId="1" xfId="4" applyFont="1" applyBorder="1" applyAlignment="1">
      <alignment vertical="center"/>
    </xf>
    <xf numFmtId="0" fontId="24" fillId="0" borderId="1" xfId="2" applyFont="1" applyBorder="1" applyAlignment="1">
      <alignment horizontal="center" vertical="center"/>
    </xf>
    <xf numFmtId="0" fontId="24" fillId="0" borderId="1" xfId="2" applyFont="1" applyBorder="1" applyAlignment="1">
      <alignment vertical="center"/>
    </xf>
    <xf numFmtId="0" fontId="16" fillId="0" borderId="1" xfId="5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0" fillId="0" borderId="1" xfId="4" applyFont="1" applyBorder="1" applyAlignment="1">
      <alignment vertical="center"/>
    </xf>
    <xf numFmtId="0" fontId="21" fillId="0" borderId="1" xfId="4" applyFont="1" applyBorder="1" applyAlignment="1">
      <alignment vertical="center"/>
    </xf>
    <xf numFmtId="0" fontId="23" fillId="0" borderId="1" xfId="4" applyBorder="1" applyAlignment="1">
      <alignment vertical="center"/>
    </xf>
    <xf numFmtId="0" fontId="21" fillId="0" borderId="1" xfId="0" applyFont="1" applyBorder="1" applyAlignment="1">
      <alignment vertical="center"/>
    </xf>
    <xf numFmtId="0" fontId="25" fillId="0" borderId="1" xfId="4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1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left" vertical="center"/>
    </xf>
    <xf numFmtId="1" fontId="24" fillId="0" borderId="0" xfId="0" applyNumberFormat="1" applyFont="1" applyAlignment="1">
      <alignment horizontal="center" vertical="center"/>
    </xf>
    <xf numFmtId="164" fontId="1" fillId="7" borderId="1" xfId="1" applyFont="1" applyFill="1" applyBorder="1" applyAlignment="1">
      <alignment horizontal="right" vertical="center"/>
    </xf>
    <xf numFmtId="0" fontId="0" fillId="2" borderId="2" xfId="0" applyFill="1" applyBorder="1" applyAlignment="1">
      <alignment vertical="center"/>
    </xf>
    <xf numFmtId="0" fontId="0" fillId="2" borderId="9" xfId="0" applyFill="1" applyBorder="1"/>
    <xf numFmtId="0" fontId="0" fillId="2" borderId="7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6" xfId="0" applyFill="1" applyBorder="1"/>
    <xf numFmtId="0" fontId="18" fillId="0" borderId="1" xfId="0" applyFont="1" applyBorder="1" applyAlignment="1">
      <alignment horizontal="center" vertical="center" wrapText="1"/>
    </xf>
    <xf numFmtId="0" fontId="16" fillId="2" borderId="1" xfId="2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2" borderId="1" xfId="2" applyFill="1" applyBorder="1" applyAlignment="1">
      <alignment vertical="center"/>
    </xf>
    <xf numFmtId="0" fontId="16" fillId="0" borderId="1" xfId="2" applyBorder="1" applyAlignment="1">
      <alignment horizontal="left" vertical="center"/>
    </xf>
    <xf numFmtId="0" fontId="6" fillId="0" borderId="1" xfId="0" applyFont="1" applyBorder="1"/>
    <xf numFmtId="0" fontId="6" fillId="0" borderId="0" xfId="0" applyFont="1"/>
    <xf numFmtId="0" fontId="6" fillId="0" borderId="1" xfId="4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4" fillId="0" borderId="3" xfId="4" applyFont="1" applyBorder="1" applyAlignment="1">
      <alignment vertical="center"/>
    </xf>
    <xf numFmtId="0" fontId="6" fillId="2" borderId="9" xfId="0" applyFont="1" applyFill="1" applyBorder="1"/>
    <xf numFmtId="0" fontId="6" fillId="2" borderId="0" xfId="0" applyFont="1" applyFill="1"/>
    <xf numFmtId="0" fontId="6" fillId="2" borderId="9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10" xfId="0" applyFont="1" applyFill="1" applyBorder="1"/>
    <xf numFmtId="0" fontId="6" fillId="2" borderId="5" xfId="0" applyFont="1" applyFill="1" applyBorder="1"/>
    <xf numFmtId="0" fontId="6" fillId="2" borderId="13" xfId="0" applyFont="1" applyFill="1" applyBorder="1"/>
    <xf numFmtId="0" fontId="6" fillId="2" borderId="1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8" fillId="7" borderId="7" xfId="0" applyFont="1" applyFill="1" applyBorder="1" applyAlignment="1">
      <alignment vertical="center"/>
    </xf>
    <xf numFmtId="0" fontId="2" fillId="14" borderId="0" xfId="0" applyFont="1" applyFill="1" applyAlignment="1">
      <alignment vertical="center"/>
    </xf>
    <xf numFmtId="0" fontId="5" fillId="8" borderId="7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12" fillId="0" borderId="0" xfId="0" applyFont="1"/>
    <xf numFmtId="0" fontId="0" fillId="0" borderId="1" xfId="0" applyBorder="1"/>
    <xf numFmtId="0" fontId="12" fillId="0" borderId="1" xfId="0" applyFont="1" applyBorder="1" applyAlignment="1">
      <alignment horizontal="center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0" fontId="14" fillId="15" borderId="7" xfId="0" applyFont="1" applyFill="1" applyBorder="1"/>
    <xf numFmtId="0" fontId="14" fillId="15" borderId="7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1" fillId="4" borderId="7" xfId="0" applyFont="1" applyFill="1" applyBorder="1" applyAlignment="1">
      <alignment horizontal="right" vertical="center"/>
    </xf>
    <xf numFmtId="0" fontId="4" fillId="15" borderId="1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12" fillId="15" borderId="7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0" fillId="17" borderId="6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17" borderId="10" xfId="0" applyFill="1" applyBorder="1" applyAlignment="1">
      <alignment horizontal="center" vertical="center" wrapText="1"/>
    </xf>
    <xf numFmtId="0" fontId="0" fillId="17" borderId="9" xfId="0" applyFill="1" applyBorder="1" applyAlignment="1">
      <alignment horizontal="center" vertical="center" wrapText="1"/>
    </xf>
    <xf numFmtId="0" fontId="0" fillId="17" borderId="11" xfId="0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center" vertical="center"/>
    </xf>
    <xf numFmtId="0" fontId="7" fillId="17" borderId="2" xfId="0" applyFont="1" applyFill="1" applyBorder="1" applyAlignment="1">
      <alignment horizontal="center" vertical="center" wrapText="1"/>
    </xf>
    <xf numFmtId="0" fontId="7" fillId="17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12" fillId="18" borderId="7" xfId="0" applyFont="1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/>
    </xf>
    <xf numFmtId="0" fontId="0" fillId="17" borderId="7" xfId="0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/>
    </xf>
    <xf numFmtId="0" fontId="0" fillId="17" borderId="6" xfId="0" applyFill="1" applyBorder="1" applyAlignment="1">
      <alignment horizontal="center"/>
    </xf>
    <xf numFmtId="0" fontId="0" fillId="17" borderId="7" xfId="0" applyFill="1" applyBorder="1" applyAlignment="1">
      <alignment horizontal="center"/>
    </xf>
    <xf numFmtId="0" fontId="4" fillId="15" borderId="6" xfId="0" applyFont="1" applyFill="1" applyBorder="1" applyAlignment="1">
      <alignment horizontal="center" vertical="center" wrapText="1"/>
    </xf>
    <xf numFmtId="0" fontId="12" fillId="18" borderId="6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4" fillId="15" borderId="0" xfId="0" applyFont="1" applyFill="1" applyAlignment="1">
      <alignment horizontal="center" vertical="center" wrapText="1"/>
    </xf>
    <xf numFmtId="0" fontId="4" fillId="15" borderId="4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2" fillId="12" borderId="0" xfId="0" applyFont="1" applyFill="1" applyAlignment="1">
      <alignment horizontal="center" vertical="center" wrapText="1"/>
    </xf>
    <xf numFmtId="0" fontId="12" fillId="12" borderId="4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2" xfId="0" applyFill="1" applyBorder="1" applyAlignment="1">
      <alignment horizontal="center"/>
    </xf>
    <xf numFmtId="0" fontId="12" fillId="9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6" fillId="7" borderId="2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12" fillId="16" borderId="2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 wrapText="1"/>
    </xf>
    <xf numFmtId="0" fontId="1" fillId="16" borderId="7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/>
    </xf>
    <xf numFmtId="0" fontId="4" fillId="16" borderId="2" xfId="0" applyFont="1" applyFill="1" applyBorder="1" applyAlignment="1">
      <alignment horizontal="center" vertical="center" wrapText="1"/>
    </xf>
    <xf numFmtId="0" fontId="4" fillId="16" borderId="6" xfId="0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18" fillId="16" borderId="2" xfId="0" applyFont="1" applyFill="1" applyBorder="1" applyAlignment="1">
      <alignment horizontal="center" vertical="center" wrapText="1"/>
    </xf>
    <xf numFmtId="0" fontId="18" fillId="16" borderId="6" xfId="0" applyFont="1" applyFill="1" applyBorder="1" applyAlignment="1">
      <alignment horizontal="center" vertical="center" wrapText="1"/>
    </xf>
    <xf numFmtId="0" fontId="18" fillId="16" borderId="7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6">
    <cellStyle name="Moeda 2" xfId="5" xr:uid="{07EA5E1C-5CC4-4D33-A7C5-EADEDF33059C}"/>
    <cellStyle name="Moeda 6" xfId="3" xr:uid="{00000000-0005-0000-0000-000000000000}"/>
    <cellStyle name="Normal" xfId="0" builtinId="0"/>
    <cellStyle name="Normal 8" xfId="2" xr:uid="{00000000-0005-0000-0000-000002000000}"/>
    <cellStyle name="Normal_Plan1" xfId="4" xr:uid="{EAB4E1A2-5D85-45C8-A25D-7FE599D37A5A}"/>
    <cellStyle name="Vírgula" xfId="1" builtinId="3"/>
  </cellStyles>
  <dxfs count="328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colors>
    <mruColors>
      <color rgb="FFFFFFCC"/>
      <color rgb="FF33CCCC"/>
      <color rgb="FF003300"/>
      <color rgb="FFBDEEF9"/>
      <color rgb="FF99FFCC"/>
      <color rgb="FFCCCC0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270"/>
  <sheetViews>
    <sheetView tabSelected="1" workbookViewId="0">
      <pane ySplit="1" topLeftCell="A2" activePane="bottomLeft" state="frozen"/>
      <selection pane="bottomLeft" activeCell="G4" sqref="G4"/>
    </sheetView>
  </sheetViews>
  <sheetFormatPr defaultRowHeight="15" x14ac:dyDescent="0.25"/>
  <cols>
    <col min="1" max="1" width="45.140625" style="97" bestFit="1" customWidth="1"/>
    <col min="2" max="2" width="8" style="96" bestFit="1" customWidth="1"/>
    <col min="3" max="3" width="50.42578125" style="96" bestFit="1" customWidth="1"/>
    <col min="4" max="4" width="60.28515625" style="97" bestFit="1" customWidth="1"/>
  </cols>
  <sheetData>
    <row r="1" spans="1:9" x14ac:dyDescent="0.25">
      <c r="A1" s="81" t="s">
        <v>406</v>
      </c>
      <c r="B1" s="80" t="s">
        <v>72</v>
      </c>
      <c r="C1" s="98" t="s">
        <v>432</v>
      </c>
      <c r="D1" s="98" t="s">
        <v>407</v>
      </c>
      <c r="E1" s="148"/>
      <c r="F1" s="148"/>
      <c r="G1" s="148"/>
      <c r="H1" s="148"/>
      <c r="I1" s="148"/>
    </row>
    <row r="2" spans="1:9" x14ac:dyDescent="0.25">
      <c r="A2" s="99" t="s">
        <v>470</v>
      </c>
      <c r="B2" s="146">
        <v>9207058</v>
      </c>
      <c r="C2" s="86" t="s">
        <v>710</v>
      </c>
      <c r="D2" s="86" t="s">
        <v>855</v>
      </c>
    </row>
    <row r="3" spans="1:9" x14ac:dyDescent="0.25">
      <c r="A3" s="99" t="s">
        <v>471</v>
      </c>
      <c r="B3" s="82">
        <v>9310835</v>
      </c>
      <c r="C3" s="88" t="s">
        <v>712</v>
      </c>
      <c r="D3" s="86" t="s">
        <v>855</v>
      </c>
    </row>
    <row r="4" spans="1:9" x14ac:dyDescent="0.25">
      <c r="A4" s="92" t="s">
        <v>527</v>
      </c>
      <c r="B4" s="82">
        <v>7102291</v>
      </c>
      <c r="C4" s="88" t="s">
        <v>222</v>
      </c>
      <c r="D4" s="86" t="s">
        <v>855</v>
      </c>
    </row>
    <row r="5" spans="1:9" x14ac:dyDescent="0.25">
      <c r="A5" s="83" t="s">
        <v>636</v>
      </c>
      <c r="B5" s="82">
        <v>8144575</v>
      </c>
      <c r="C5" s="92" t="s">
        <v>710</v>
      </c>
      <c r="D5" s="86" t="s">
        <v>855</v>
      </c>
    </row>
    <row r="6" spans="1:9" x14ac:dyDescent="0.25">
      <c r="A6" s="83" t="s">
        <v>460</v>
      </c>
      <c r="B6" s="82">
        <v>8800740</v>
      </c>
      <c r="C6" s="92" t="s">
        <v>222</v>
      </c>
      <c r="D6" s="86" t="s">
        <v>850</v>
      </c>
    </row>
    <row r="7" spans="1:9" x14ac:dyDescent="0.25">
      <c r="A7" s="83" t="s">
        <v>465</v>
      </c>
      <c r="B7" s="82">
        <v>5915040</v>
      </c>
      <c r="C7" s="92" t="s">
        <v>222</v>
      </c>
      <c r="D7" s="86" t="s">
        <v>850</v>
      </c>
    </row>
    <row r="8" spans="1:9" x14ac:dyDescent="0.25">
      <c r="A8" s="83" t="s">
        <v>497</v>
      </c>
      <c r="B8" s="82">
        <v>5085276</v>
      </c>
      <c r="C8" s="92" t="s">
        <v>222</v>
      </c>
      <c r="D8" s="86" t="s">
        <v>850</v>
      </c>
    </row>
    <row r="9" spans="1:9" x14ac:dyDescent="0.25">
      <c r="A9" s="83" t="s">
        <v>503</v>
      </c>
      <c r="B9" s="82">
        <v>8811644</v>
      </c>
      <c r="C9" s="92" t="s">
        <v>178</v>
      </c>
      <c r="D9" s="86" t="s">
        <v>850</v>
      </c>
    </row>
    <row r="10" spans="1:9" x14ac:dyDescent="0.25">
      <c r="A10" s="102" t="s">
        <v>573</v>
      </c>
      <c r="B10" s="82">
        <v>8587817</v>
      </c>
      <c r="C10" s="92" t="s">
        <v>707</v>
      </c>
      <c r="D10" s="86" t="s">
        <v>850</v>
      </c>
    </row>
    <row r="11" spans="1:9" x14ac:dyDescent="0.25">
      <c r="A11" s="83" t="s">
        <v>634</v>
      </c>
      <c r="B11" s="82">
        <v>6350755</v>
      </c>
      <c r="C11" s="99" t="s">
        <v>222</v>
      </c>
      <c r="D11" s="86" t="s">
        <v>850</v>
      </c>
    </row>
    <row r="12" spans="1:9" x14ac:dyDescent="0.25">
      <c r="A12" s="83" t="s">
        <v>679</v>
      </c>
      <c r="B12" s="82">
        <v>5797489</v>
      </c>
      <c r="C12" s="92" t="s">
        <v>178</v>
      </c>
      <c r="D12" s="86" t="s">
        <v>850</v>
      </c>
    </row>
    <row r="13" spans="1:9" x14ac:dyDescent="0.25">
      <c r="A13" s="83" t="s">
        <v>687</v>
      </c>
      <c r="B13" s="82">
        <v>7742177</v>
      </c>
      <c r="C13" s="92" t="s">
        <v>235</v>
      </c>
      <c r="D13" s="86" t="s">
        <v>850</v>
      </c>
    </row>
    <row r="14" spans="1:9" x14ac:dyDescent="0.25">
      <c r="A14" s="83" t="s">
        <v>581</v>
      </c>
      <c r="B14" s="82">
        <v>9154639</v>
      </c>
      <c r="C14" s="92" t="s">
        <v>235</v>
      </c>
      <c r="D14" s="86" t="s">
        <v>856</v>
      </c>
    </row>
    <row r="15" spans="1:9" x14ac:dyDescent="0.25">
      <c r="A15" s="83" t="s">
        <v>605</v>
      </c>
      <c r="B15" s="82">
        <v>6169929</v>
      </c>
      <c r="C15" s="92" t="s">
        <v>707</v>
      </c>
      <c r="D15" s="86" t="s">
        <v>856</v>
      </c>
    </row>
    <row r="16" spans="1:9" x14ac:dyDescent="0.25">
      <c r="A16" s="83" t="s">
        <v>623</v>
      </c>
      <c r="B16" s="82">
        <v>6490051</v>
      </c>
      <c r="C16" s="92" t="s">
        <v>234</v>
      </c>
      <c r="D16" s="86" t="s">
        <v>856</v>
      </c>
    </row>
    <row r="17" spans="1:4" x14ac:dyDescent="0.25">
      <c r="A17" s="83" t="s">
        <v>639</v>
      </c>
      <c r="B17" s="82">
        <v>6316671</v>
      </c>
      <c r="C17" s="92" t="s">
        <v>234</v>
      </c>
      <c r="D17" s="86" t="s">
        <v>856</v>
      </c>
    </row>
    <row r="18" spans="1:4" x14ac:dyDescent="0.25">
      <c r="A18" s="83" t="s">
        <v>458</v>
      </c>
      <c r="B18" s="82">
        <v>9179208</v>
      </c>
      <c r="C18" s="92" t="s">
        <v>235</v>
      </c>
      <c r="D18" s="86" t="s">
        <v>848</v>
      </c>
    </row>
    <row r="19" spans="1:4" x14ac:dyDescent="0.25">
      <c r="A19" s="94" t="s">
        <v>501</v>
      </c>
      <c r="B19" s="93">
        <v>9281843</v>
      </c>
      <c r="C19" s="92" t="s">
        <v>235</v>
      </c>
      <c r="D19" s="86" t="s">
        <v>848</v>
      </c>
    </row>
    <row r="20" spans="1:4" x14ac:dyDescent="0.25">
      <c r="A20" s="83" t="s">
        <v>506</v>
      </c>
      <c r="B20" s="82">
        <v>6099441</v>
      </c>
      <c r="C20" s="99" t="s">
        <v>222</v>
      </c>
      <c r="D20" s="86" t="s">
        <v>848</v>
      </c>
    </row>
    <row r="21" spans="1:4" x14ac:dyDescent="0.25">
      <c r="A21" s="83" t="s">
        <v>512</v>
      </c>
      <c r="B21" s="82">
        <v>7334427</v>
      </c>
      <c r="C21" s="92" t="s">
        <v>178</v>
      </c>
      <c r="D21" s="86" t="s">
        <v>848</v>
      </c>
    </row>
    <row r="22" spans="1:4" x14ac:dyDescent="0.25">
      <c r="A22" s="83" t="s">
        <v>538</v>
      </c>
      <c r="B22" s="82">
        <v>5710022</v>
      </c>
      <c r="C22" s="102" t="s">
        <v>378</v>
      </c>
      <c r="D22" s="86" t="s">
        <v>848</v>
      </c>
    </row>
    <row r="23" spans="1:4" x14ac:dyDescent="0.25">
      <c r="A23" s="83" t="s">
        <v>555</v>
      </c>
      <c r="B23" s="82">
        <v>9476041</v>
      </c>
      <c r="C23" s="92" t="s">
        <v>707</v>
      </c>
      <c r="D23" s="86" t="s">
        <v>848</v>
      </c>
    </row>
    <row r="24" spans="1:4" x14ac:dyDescent="0.25">
      <c r="A24" s="83" t="s">
        <v>567</v>
      </c>
      <c r="B24" s="82">
        <v>7312857</v>
      </c>
      <c r="C24" s="99" t="s">
        <v>178</v>
      </c>
      <c r="D24" s="86" t="s">
        <v>848</v>
      </c>
    </row>
    <row r="25" spans="1:4" x14ac:dyDescent="0.25">
      <c r="A25" s="83" t="s">
        <v>575</v>
      </c>
      <c r="B25" s="82">
        <v>5224098</v>
      </c>
      <c r="C25" s="102" t="s">
        <v>776</v>
      </c>
      <c r="D25" s="86" t="s">
        <v>848</v>
      </c>
    </row>
    <row r="26" spans="1:4" x14ac:dyDescent="0.25">
      <c r="A26" s="83" t="s">
        <v>578</v>
      </c>
      <c r="B26" s="82">
        <v>8066507</v>
      </c>
      <c r="C26" s="92" t="s">
        <v>222</v>
      </c>
      <c r="D26" s="86" t="s">
        <v>848</v>
      </c>
    </row>
    <row r="27" spans="1:4" x14ac:dyDescent="0.25">
      <c r="A27" s="83" t="s">
        <v>585</v>
      </c>
      <c r="B27" s="82">
        <v>8050511</v>
      </c>
      <c r="C27" s="92" t="s">
        <v>235</v>
      </c>
      <c r="D27" s="86" t="s">
        <v>848</v>
      </c>
    </row>
    <row r="28" spans="1:4" x14ac:dyDescent="0.25">
      <c r="A28" s="92" t="s">
        <v>598</v>
      </c>
      <c r="B28" s="82">
        <v>5906512</v>
      </c>
      <c r="C28" s="92" t="s">
        <v>178</v>
      </c>
      <c r="D28" s="86" t="s">
        <v>848</v>
      </c>
    </row>
    <row r="29" spans="1:4" x14ac:dyDescent="0.25">
      <c r="A29" s="83" t="s">
        <v>600</v>
      </c>
      <c r="B29" s="82">
        <v>6437931</v>
      </c>
      <c r="C29" s="92" t="s">
        <v>378</v>
      </c>
      <c r="D29" s="86" t="s">
        <v>848</v>
      </c>
    </row>
    <row r="30" spans="1:4" x14ac:dyDescent="0.25">
      <c r="A30" s="84" t="s">
        <v>615</v>
      </c>
      <c r="B30" s="146">
        <v>9406671</v>
      </c>
      <c r="C30" s="86" t="s">
        <v>178</v>
      </c>
      <c r="D30" s="86" t="s">
        <v>848</v>
      </c>
    </row>
    <row r="31" spans="1:4" x14ac:dyDescent="0.25">
      <c r="A31" s="83" t="s">
        <v>620</v>
      </c>
      <c r="B31" s="82">
        <v>7473346</v>
      </c>
      <c r="C31" s="92" t="s">
        <v>222</v>
      </c>
      <c r="D31" s="86" t="s">
        <v>848</v>
      </c>
    </row>
    <row r="32" spans="1:4" x14ac:dyDescent="0.25">
      <c r="A32" s="83" t="s">
        <v>631</v>
      </c>
      <c r="B32" s="82">
        <v>8961476</v>
      </c>
      <c r="C32" s="92" t="s">
        <v>235</v>
      </c>
      <c r="D32" s="86" t="s">
        <v>848</v>
      </c>
    </row>
    <row r="33" spans="1:4" x14ac:dyDescent="0.25">
      <c r="A33" s="83" t="s">
        <v>882</v>
      </c>
      <c r="B33" s="82">
        <v>9559647</v>
      </c>
      <c r="C33" s="92" t="s">
        <v>222</v>
      </c>
      <c r="D33" s="86" t="s">
        <v>848</v>
      </c>
    </row>
    <row r="34" spans="1:4" x14ac:dyDescent="0.25">
      <c r="A34" s="84" t="s">
        <v>642</v>
      </c>
      <c r="B34" s="146">
        <v>5125014</v>
      </c>
      <c r="C34" s="86" t="s">
        <v>222</v>
      </c>
      <c r="D34" s="86" t="s">
        <v>848</v>
      </c>
    </row>
    <row r="35" spans="1:4" x14ac:dyDescent="0.25">
      <c r="A35" s="83" t="s">
        <v>682</v>
      </c>
      <c r="B35" s="82">
        <v>5825458</v>
      </c>
      <c r="C35" s="99" t="s">
        <v>378</v>
      </c>
      <c r="D35" s="86" t="s">
        <v>848</v>
      </c>
    </row>
    <row r="36" spans="1:4" x14ac:dyDescent="0.25">
      <c r="A36" s="83" t="s">
        <v>445</v>
      </c>
      <c r="B36" s="82">
        <v>9282351</v>
      </c>
      <c r="C36" s="92" t="s">
        <v>235</v>
      </c>
      <c r="D36" s="86" t="s">
        <v>843</v>
      </c>
    </row>
    <row r="37" spans="1:4" x14ac:dyDescent="0.25">
      <c r="A37" s="83" t="s">
        <v>462</v>
      </c>
      <c r="B37" s="82">
        <v>8787221</v>
      </c>
      <c r="C37" s="92" t="s">
        <v>707</v>
      </c>
      <c r="D37" s="86" t="s">
        <v>843</v>
      </c>
    </row>
    <row r="38" spans="1:4" x14ac:dyDescent="0.25">
      <c r="A38" s="83" t="s">
        <v>518</v>
      </c>
      <c r="B38" s="82">
        <v>9281126</v>
      </c>
      <c r="C38" s="92" t="s">
        <v>235</v>
      </c>
      <c r="D38" s="86" t="s">
        <v>843</v>
      </c>
    </row>
    <row r="39" spans="1:4" x14ac:dyDescent="0.25">
      <c r="A39" s="83" t="s">
        <v>536</v>
      </c>
      <c r="B39" s="82">
        <v>9278591</v>
      </c>
      <c r="C39" s="92" t="s">
        <v>222</v>
      </c>
      <c r="D39" s="86" t="s">
        <v>843</v>
      </c>
    </row>
    <row r="40" spans="1:4" x14ac:dyDescent="0.25">
      <c r="A40" s="83" t="s">
        <v>688</v>
      </c>
      <c r="B40" s="82">
        <v>9207015</v>
      </c>
      <c r="C40" s="92" t="s">
        <v>710</v>
      </c>
      <c r="D40" s="86" t="s">
        <v>843</v>
      </c>
    </row>
    <row r="41" spans="1:4" x14ac:dyDescent="0.25">
      <c r="A41" s="83" t="s">
        <v>464</v>
      </c>
      <c r="B41" s="82">
        <v>9299327</v>
      </c>
      <c r="C41" s="92" t="s">
        <v>235</v>
      </c>
      <c r="D41" s="86" t="s">
        <v>852</v>
      </c>
    </row>
    <row r="42" spans="1:4" x14ac:dyDescent="0.25">
      <c r="A42" s="83" t="s">
        <v>515</v>
      </c>
      <c r="B42" s="82">
        <v>4799941</v>
      </c>
      <c r="C42" s="92" t="s">
        <v>707</v>
      </c>
      <c r="D42" s="86" t="s">
        <v>852</v>
      </c>
    </row>
    <row r="43" spans="1:4" x14ac:dyDescent="0.25">
      <c r="A43" s="83" t="s">
        <v>559</v>
      </c>
      <c r="B43" s="82">
        <v>8078432</v>
      </c>
      <c r="C43" s="92" t="s">
        <v>710</v>
      </c>
      <c r="D43" s="86" t="s">
        <v>852</v>
      </c>
    </row>
    <row r="44" spans="1:4" x14ac:dyDescent="0.25">
      <c r="A44" s="92" t="s">
        <v>572</v>
      </c>
      <c r="B44" s="82">
        <v>6335411</v>
      </c>
      <c r="C44" s="92" t="s">
        <v>178</v>
      </c>
      <c r="D44" s="86" t="s">
        <v>852</v>
      </c>
    </row>
    <row r="45" spans="1:4" x14ac:dyDescent="0.25">
      <c r="A45" s="92" t="s">
        <v>494</v>
      </c>
      <c r="B45" s="82">
        <v>6489851</v>
      </c>
      <c r="C45" s="102" t="s">
        <v>378</v>
      </c>
      <c r="D45" s="86" t="s">
        <v>860</v>
      </c>
    </row>
    <row r="46" spans="1:4" x14ac:dyDescent="0.25">
      <c r="A46" s="92" t="s">
        <v>562</v>
      </c>
      <c r="B46" s="82">
        <v>7958501</v>
      </c>
      <c r="C46" s="92" t="s">
        <v>222</v>
      </c>
      <c r="D46" s="86" t="s">
        <v>860</v>
      </c>
    </row>
    <row r="47" spans="1:4" x14ac:dyDescent="0.25">
      <c r="A47" s="83" t="s">
        <v>579</v>
      </c>
      <c r="B47" s="82">
        <v>6489729</v>
      </c>
      <c r="C47" s="92" t="s">
        <v>378</v>
      </c>
      <c r="D47" s="86" t="s">
        <v>860</v>
      </c>
    </row>
    <row r="48" spans="1:4" x14ac:dyDescent="0.25">
      <c r="A48" s="83" t="s">
        <v>533</v>
      </c>
      <c r="B48" s="82">
        <v>9316621</v>
      </c>
      <c r="C48" s="92" t="s">
        <v>235</v>
      </c>
      <c r="D48" s="86" t="s">
        <v>863</v>
      </c>
    </row>
    <row r="49" spans="1:4" x14ac:dyDescent="0.25">
      <c r="A49" s="83" t="s">
        <v>563</v>
      </c>
      <c r="B49" s="82">
        <v>9284109</v>
      </c>
      <c r="C49" s="92" t="s">
        <v>222</v>
      </c>
      <c r="D49" s="86" t="s">
        <v>863</v>
      </c>
    </row>
    <row r="50" spans="1:4" x14ac:dyDescent="0.25">
      <c r="A50" s="83" t="s">
        <v>565</v>
      </c>
      <c r="B50" s="82">
        <v>8860041</v>
      </c>
      <c r="C50" s="92" t="s">
        <v>707</v>
      </c>
      <c r="D50" s="86" t="s">
        <v>863</v>
      </c>
    </row>
    <row r="51" spans="1:4" x14ac:dyDescent="0.25">
      <c r="A51" s="84" t="s">
        <v>616</v>
      </c>
      <c r="B51" s="146">
        <v>7507364</v>
      </c>
      <c r="C51" s="92" t="s">
        <v>222</v>
      </c>
      <c r="D51" s="86" t="s">
        <v>863</v>
      </c>
    </row>
    <row r="52" spans="1:4" x14ac:dyDescent="0.25">
      <c r="A52" s="83" t="s">
        <v>446</v>
      </c>
      <c r="B52" s="82">
        <v>9476032</v>
      </c>
      <c r="C52" s="92" t="s">
        <v>178</v>
      </c>
      <c r="D52" s="86" t="s">
        <v>844</v>
      </c>
    </row>
    <row r="53" spans="1:4" x14ac:dyDescent="0.25">
      <c r="A53" s="83" t="s">
        <v>560</v>
      </c>
      <c r="B53" s="82">
        <v>5926335</v>
      </c>
      <c r="C53" s="92" t="s">
        <v>378</v>
      </c>
      <c r="D53" s="86" t="s">
        <v>865</v>
      </c>
    </row>
    <row r="54" spans="1:4" x14ac:dyDescent="0.25">
      <c r="A54" s="90" t="s">
        <v>607</v>
      </c>
      <c r="B54" s="89">
        <v>5573718</v>
      </c>
      <c r="C54" s="102" t="s">
        <v>378</v>
      </c>
      <c r="D54" s="86" t="s">
        <v>865</v>
      </c>
    </row>
    <row r="55" spans="1:4" x14ac:dyDescent="0.25">
      <c r="A55" s="92" t="s">
        <v>609</v>
      </c>
      <c r="B55" s="82">
        <v>8076618</v>
      </c>
      <c r="C55" s="92" t="s">
        <v>178</v>
      </c>
      <c r="D55" s="86" t="s">
        <v>865</v>
      </c>
    </row>
    <row r="56" spans="1:4" x14ac:dyDescent="0.25">
      <c r="A56" s="83" t="s">
        <v>625</v>
      </c>
      <c r="B56" s="82">
        <v>6450601</v>
      </c>
      <c r="C56" s="92" t="s">
        <v>378</v>
      </c>
      <c r="D56" s="86" t="s">
        <v>865</v>
      </c>
    </row>
    <row r="57" spans="1:4" x14ac:dyDescent="0.25">
      <c r="A57" s="83" t="s">
        <v>635</v>
      </c>
      <c r="B57" s="82">
        <v>5873975</v>
      </c>
      <c r="C57" s="92" t="s">
        <v>305</v>
      </c>
      <c r="D57" s="86" t="s">
        <v>865</v>
      </c>
    </row>
    <row r="58" spans="1:4" x14ac:dyDescent="0.25">
      <c r="A58" s="83" t="s">
        <v>696</v>
      </c>
      <c r="B58" s="82">
        <v>8800774</v>
      </c>
      <c r="C58" s="92" t="s">
        <v>707</v>
      </c>
      <c r="D58" s="86" t="s">
        <v>865</v>
      </c>
    </row>
    <row r="59" spans="1:4" x14ac:dyDescent="0.25">
      <c r="A59" s="92" t="s">
        <v>440</v>
      </c>
      <c r="B59" s="82">
        <v>5842026</v>
      </c>
      <c r="C59" s="92" t="s">
        <v>378</v>
      </c>
      <c r="D59" s="86" t="s">
        <v>839</v>
      </c>
    </row>
    <row r="60" spans="1:4" x14ac:dyDescent="0.25">
      <c r="A60" s="83" t="s">
        <v>452</v>
      </c>
      <c r="B60" s="82">
        <v>9184031</v>
      </c>
      <c r="C60" s="92" t="s">
        <v>222</v>
      </c>
      <c r="D60" s="86" t="s">
        <v>839</v>
      </c>
    </row>
    <row r="61" spans="1:4" x14ac:dyDescent="0.25">
      <c r="A61" s="83" t="s">
        <v>479</v>
      </c>
      <c r="B61" s="82">
        <v>6214304</v>
      </c>
      <c r="C61" s="92" t="s">
        <v>236</v>
      </c>
      <c r="D61" s="86" t="s">
        <v>839</v>
      </c>
    </row>
    <row r="62" spans="1:4" x14ac:dyDescent="0.25">
      <c r="A62" s="83" t="s">
        <v>490</v>
      </c>
      <c r="B62" s="82">
        <v>6308813</v>
      </c>
      <c r="C62" s="92" t="s">
        <v>378</v>
      </c>
      <c r="D62" s="86" t="s">
        <v>839</v>
      </c>
    </row>
    <row r="63" spans="1:4" x14ac:dyDescent="0.25">
      <c r="A63" s="83" t="s">
        <v>594</v>
      </c>
      <c r="B63" s="82">
        <v>6306004</v>
      </c>
      <c r="C63" s="92" t="s">
        <v>222</v>
      </c>
      <c r="D63" s="86" t="s">
        <v>839</v>
      </c>
    </row>
    <row r="64" spans="1:4" x14ac:dyDescent="0.25">
      <c r="A64" s="83" t="s">
        <v>619</v>
      </c>
      <c r="B64" s="82">
        <v>5807280</v>
      </c>
      <c r="C64" s="92" t="s">
        <v>378</v>
      </c>
      <c r="D64" s="86" t="s">
        <v>839</v>
      </c>
    </row>
    <row r="65" spans="1:4" x14ac:dyDescent="0.25">
      <c r="A65" s="83" t="s">
        <v>659</v>
      </c>
      <c r="B65" s="82">
        <v>6399754</v>
      </c>
      <c r="C65" s="92" t="s">
        <v>378</v>
      </c>
      <c r="D65" s="86" t="s">
        <v>839</v>
      </c>
    </row>
    <row r="66" spans="1:4" x14ac:dyDescent="0.25">
      <c r="A66" s="83" t="s">
        <v>482</v>
      </c>
      <c r="B66" s="82">
        <v>5444004</v>
      </c>
      <c r="C66" s="92" t="s">
        <v>236</v>
      </c>
      <c r="D66" s="86" t="s">
        <v>858</v>
      </c>
    </row>
    <row r="67" spans="1:4" x14ac:dyDescent="0.25">
      <c r="A67" s="83" t="s">
        <v>548</v>
      </c>
      <c r="B67" s="82">
        <v>6502083</v>
      </c>
      <c r="C67" s="92" t="s">
        <v>236</v>
      </c>
      <c r="D67" s="86" t="s">
        <v>858</v>
      </c>
    </row>
    <row r="68" spans="1:4" x14ac:dyDescent="0.25">
      <c r="A68" s="83" t="s">
        <v>633</v>
      </c>
      <c r="B68" s="82">
        <v>6162461</v>
      </c>
      <c r="C68" s="92" t="s">
        <v>378</v>
      </c>
      <c r="D68" s="86" t="s">
        <v>858</v>
      </c>
    </row>
    <row r="69" spans="1:4" x14ac:dyDescent="0.25">
      <c r="A69" s="86" t="s">
        <v>680</v>
      </c>
      <c r="B69" s="85">
        <v>5885361</v>
      </c>
      <c r="C69" s="92" t="s">
        <v>378</v>
      </c>
      <c r="D69" s="86" t="s">
        <v>858</v>
      </c>
    </row>
    <row r="70" spans="1:4" x14ac:dyDescent="0.25">
      <c r="A70" s="92" t="s">
        <v>508</v>
      </c>
      <c r="B70" s="82">
        <v>6508936</v>
      </c>
      <c r="C70" s="92" t="s">
        <v>777</v>
      </c>
      <c r="D70" s="86" t="s">
        <v>861</v>
      </c>
    </row>
    <row r="71" spans="1:4" x14ac:dyDescent="0.25">
      <c r="A71" s="83" t="s">
        <v>554</v>
      </c>
      <c r="B71" s="82">
        <v>8385947</v>
      </c>
      <c r="C71" s="92" t="s">
        <v>222</v>
      </c>
      <c r="D71" s="86" t="s">
        <v>861</v>
      </c>
    </row>
    <row r="72" spans="1:4" x14ac:dyDescent="0.25">
      <c r="A72" s="83" t="s">
        <v>878</v>
      </c>
      <c r="B72" s="82">
        <v>9542817</v>
      </c>
      <c r="C72" s="92" t="s">
        <v>178</v>
      </c>
      <c r="D72" s="86" t="s">
        <v>861</v>
      </c>
    </row>
    <row r="73" spans="1:4" x14ac:dyDescent="0.25">
      <c r="A73" s="83" t="s">
        <v>883</v>
      </c>
      <c r="B73" s="82">
        <v>7334397</v>
      </c>
      <c r="C73" s="92" t="s">
        <v>222</v>
      </c>
      <c r="D73" s="86" t="s">
        <v>861</v>
      </c>
    </row>
    <row r="74" spans="1:4" x14ac:dyDescent="0.25">
      <c r="A74" s="83" t="s">
        <v>770</v>
      </c>
      <c r="B74" s="82">
        <v>9532951</v>
      </c>
      <c r="C74" s="92" t="s">
        <v>707</v>
      </c>
      <c r="D74" s="86" t="s">
        <v>861</v>
      </c>
    </row>
    <row r="75" spans="1:4" x14ac:dyDescent="0.25">
      <c r="A75" s="83" t="s">
        <v>741</v>
      </c>
      <c r="B75" s="82">
        <v>9521801</v>
      </c>
      <c r="C75" s="102" t="s">
        <v>222</v>
      </c>
      <c r="D75" s="86" t="s">
        <v>862</v>
      </c>
    </row>
    <row r="76" spans="1:4" x14ac:dyDescent="0.25">
      <c r="A76" s="83" t="s">
        <v>593</v>
      </c>
      <c r="B76" s="82">
        <v>7098766</v>
      </c>
      <c r="C76" s="102" t="s">
        <v>710</v>
      </c>
      <c r="D76" s="86" t="s">
        <v>862</v>
      </c>
    </row>
    <row r="77" spans="1:4" x14ac:dyDescent="0.25">
      <c r="A77" s="92" t="s">
        <v>729</v>
      </c>
      <c r="B77" s="91">
        <v>8908567</v>
      </c>
      <c r="C77" s="92" t="s">
        <v>222</v>
      </c>
      <c r="D77" s="86" t="s">
        <v>838</v>
      </c>
    </row>
    <row r="78" spans="1:4" x14ac:dyDescent="0.25">
      <c r="A78" s="83" t="s">
        <v>448</v>
      </c>
      <c r="B78" s="82">
        <v>7363991</v>
      </c>
      <c r="C78" s="92" t="s">
        <v>141</v>
      </c>
      <c r="D78" s="86" t="s">
        <v>838</v>
      </c>
    </row>
    <row r="79" spans="1:4" x14ac:dyDescent="0.25">
      <c r="A79" s="83" t="s">
        <v>450</v>
      </c>
      <c r="B79" s="82">
        <v>5761085</v>
      </c>
      <c r="C79" s="92" t="s">
        <v>222</v>
      </c>
      <c r="D79" s="86" t="s">
        <v>838</v>
      </c>
    </row>
    <row r="80" spans="1:4" x14ac:dyDescent="0.25">
      <c r="A80" s="83" t="s">
        <v>451</v>
      </c>
      <c r="B80" s="82">
        <v>8796041</v>
      </c>
      <c r="C80" s="92" t="s">
        <v>222</v>
      </c>
      <c r="D80" s="86" t="s">
        <v>838</v>
      </c>
    </row>
    <row r="81" spans="1:4" x14ac:dyDescent="0.25">
      <c r="A81" s="83" t="s">
        <v>473</v>
      </c>
      <c r="B81" s="82">
        <v>7577711</v>
      </c>
      <c r="C81" s="92" t="s">
        <v>707</v>
      </c>
      <c r="D81" s="86" t="s">
        <v>838</v>
      </c>
    </row>
    <row r="82" spans="1:4" x14ac:dyDescent="0.25">
      <c r="A82" s="83" t="s">
        <v>483</v>
      </c>
      <c r="B82" s="82">
        <v>9123971</v>
      </c>
      <c r="C82" s="92" t="s">
        <v>235</v>
      </c>
      <c r="D82" s="86" t="s">
        <v>838</v>
      </c>
    </row>
    <row r="83" spans="1:4" x14ac:dyDescent="0.25">
      <c r="A83" s="83" t="s">
        <v>489</v>
      </c>
      <c r="B83" s="82">
        <v>5058732</v>
      </c>
      <c r="C83" s="92" t="s">
        <v>389</v>
      </c>
      <c r="D83" s="86" t="s">
        <v>838</v>
      </c>
    </row>
    <row r="84" spans="1:4" x14ac:dyDescent="0.25">
      <c r="A84" s="83" t="s">
        <v>874</v>
      </c>
      <c r="B84" s="82">
        <v>9564578</v>
      </c>
      <c r="C84" s="92" t="s">
        <v>222</v>
      </c>
      <c r="D84" s="86" t="s">
        <v>838</v>
      </c>
    </row>
    <row r="85" spans="1:4" x14ac:dyDescent="0.25">
      <c r="A85" s="83" t="s">
        <v>498</v>
      </c>
      <c r="B85" s="82">
        <v>8400580</v>
      </c>
      <c r="C85" s="92" t="s">
        <v>178</v>
      </c>
      <c r="D85" s="86" t="s">
        <v>838</v>
      </c>
    </row>
    <row r="86" spans="1:4" x14ac:dyDescent="0.25">
      <c r="A86" s="102" t="s">
        <v>509</v>
      </c>
      <c r="B86" s="82">
        <v>9412034</v>
      </c>
      <c r="C86" s="99" t="s">
        <v>779</v>
      </c>
      <c r="D86" s="86" t="s">
        <v>838</v>
      </c>
    </row>
    <row r="87" spans="1:4" x14ac:dyDescent="0.25">
      <c r="A87" s="83" t="s">
        <v>513</v>
      </c>
      <c r="B87" s="82">
        <v>7932162</v>
      </c>
      <c r="C87" s="92" t="s">
        <v>143</v>
      </c>
      <c r="D87" s="86" t="s">
        <v>838</v>
      </c>
    </row>
    <row r="88" spans="1:4" x14ac:dyDescent="0.25">
      <c r="A88" s="92" t="s">
        <v>526</v>
      </c>
      <c r="B88" s="82">
        <v>7439041</v>
      </c>
      <c r="C88" s="92" t="s">
        <v>187</v>
      </c>
      <c r="D88" s="86" t="s">
        <v>838</v>
      </c>
    </row>
    <row r="89" spans="1:4" x14ac:dyDescent="0.25">
      <c r="A89" s="83" t="s">
        <v>552</v>
      </c>
      <c r="B89" s="82">
        <v>6424236</v>
      </c>
      <c r="C89" s="92" t="s">
        <v>378</v>
      </c>
      <c r="D89" s="86" t="s">
        <v>838</v>
      </c>
    </row>
    <row r="90" spans="1:4" x14ac:dyDescent="0.25">
      <c r="A90" s="83" t="s">
        <v>570</v>
      </c>
      <c r="B90" s="82">
        <v>9435972</v>
      </c>
      <c r="C90" s="92" t="s">
        <v>783</v>
      </c>
      <c r="D90" s="86" t="s">
        <v>838</v>
      </c>
    </row>
    <row r="91" spans="1:4" x14ac:dyDescent="0.25">
      <c r="A91" s="83" t="s">
        <v>576</v>
      </c>
      <c r="B91" s="82">
        <v>8358869</v>
      </c>
      <c r="C91" s="92" t="s">
        <v>707</v>
      </c>
      <c r="D91" s="86" t="s">
        <v>838</v>
      </c>
    </row>
    <row r="92" spans="1:4" x14ac:dyDescent="0.25">
      <c r="A92" s="99" t="s">
        <v>599</v>
      </c>
      <c r="B92" s="82">
        <v>5073928</v>
      </c>
      <c r="C92" s="92" t="s">
        <v>178</v>
      </c>
      <c r="D92" s="86" t="s">
        <v>838</v>
      </c>
    </row>
    <row r="93" spans="1:4" x14ac:dyDescent="0.25">
      <c r="A93" s="83" t="s">
        <v>608</v>
      </c>
      <c r="B93" s="82">
        <v>6269125</v>
      </c>
      <c r="C93" s="92" t="s">
        <v>378</v>
      </c>
      <c r="D93" s="86" t="s">
        <v>838</v>
      </c>
    </row>
    <row r="94" spans="1:4" x14ac:dyDescent="0.25">
      <c r="A94" s="83" t="s">
        <v>627</v>
      </c>
      <c r="B94" s="82">
        <v>5465834</v>
      </c>
      <c r="C94" s="92" t="s">
        <v>378</v>
      </c>
      <c r="D94" s="86" t="s">
        <v>838</v>
      </c>
    </row>
    <row r="95" spans="1:4" x14ac:dyDescent="0.25">
      <c r="A95" s="83" t="s">
        <v>657</v>
      </c>
      <c r="B95" s="82">
        <v>5948037</v>
      </c>
      <c r="C95" s="92" t="s">
        <v>378</v>
      </c>
      <c r="D95" s="86" t="s">
        <v>838</v>
      </c>
    </row>
    <row r="96" spans="1:4" x14ac:dyDescent="0.25">
      <c r="A96" s="83" t="s">
        <v>676</v>
      </c>
      <c r="B96" s="82">
        <v>6465749</v>
      </c>
      <c r="C96" s="102" t="s">
        <v>234</v>
      </c>
      <c r="D96" s="86" t="s">
        <v>838</v>
      </c>
    </row>
    <row r="97" spans="1:4" x14ac:dyDescent="0.25">
      <c r="A97" s="83" t="s">
        <v>438</v>
      </c>
      <c r="B97" s="82">
        <v>7568983</v>
      </c>
      <c r="C97" s="92" t="s">
        <v>143</v>
      </c>
      <c r="D97" s="86" t="s">
        <v>835</v>
      </c>
    </row>
    <row r="98" spans="1:4" x14ac:dyDescent="0.25">
      <c r="A98" s="83" t="s">
        <v>443</v>
      </c>
      <c r="B98" s="82">
        <v>7452951</v>
      </c>
      <c r="C98" s="92" t="s">
        <v>187</v>
      </c>
      <c r="D98" s="86" t="s">
        <v>835</v>
      </c>
    </row>
    <row r="99" spans="1:4" x14ac:dyDescent="0.25">
      <c r="A99" s="83" t="s">
        <v>447</v>
      </c>
      <c r="B99" s="82">
        <v>7705557</v>
      </c>
      <c r="C99" s="92" t="s">
        <v>143</v>
      </c>
      <c r="D99" s="86" t="s">
        <v>835</v>
      </c>
    </row>
    <row r="100" spans="1:4" x14ac:dyDescent="0.25">
      <c r="A100" s="83" t="s">
        <v>469</v>
      </c>
      <c r="B100" s="82">
        <v>7569891</v>
      </c>
      <c r="C100" s="92" t="s">
        <v>143</v>
      </c>
      <c r="D100" s="86" t="s">
        <v>835</v>
      </c>
    </row>
    <row r="101" spans="1:4" x14ac:dyDescent="0.25">
      <c r="A101" s="83" t="s">
        <v>500</v>
      </c>
      <c r="B101" s="82">
        <v>7570911</v>
      </c>
      <c r="C101" s="92" t="s">
        <v>143</v>
      </c>
      <c r="D101" s="86" t="s">
        <v>835</v>
      </c>
    </row>
    <row r="102" spans="1:4" x14ac:dyDescent="0.25">
      <c r="A102" s="83" t="s">
        <v>638</v>
      </c>
      <c r="B102" s="82">
        <v>7440162</v>
      </c>
      <c r="C102" s="92" t="s">
        <v>187</v>
      </c>
      <c r="D102" s="86" t="s">
        <v>835</v>
      </c>
    </row>
    <row r="103" spans="1:4" x14ac:dyDescent="0.25">
      <c r="A103" s="86" t="s">
        <v>645</v>
      </c>
      <c r="B103" s="85">
        <v>5199093</v>
      </c>
      <c r="C103" s="92" t="s">
        <v>320</v>
      </c>
      <c r="D103" s="86" t="s">
        <v>835</v>
      </c>
    </row>
    <row r="104" spans="1:4" x14ac:dyDescent="0.25">
      <c r="A104" s="83" t="s">
        <v>668</v>
      </c>
      <c r="B104" s="82">
        <v>6752055</v>
      </c>
      <c r="C104" s="92" t="s">
        <v>143</v>
      </c>
      <c r="D104" s="86" t="s">
        <v>835</v>
      </c>
    </row>
    <row r="105" spans="1:4" x14ac:dyDescent="0.25">
      <c r="A105" s="83" t="s">
        <v>442</v>
      </c>
      <c r="B105" s="82">
        <v>6415539</v>
      </c>
      <c r="C105" s="92" t="s">
        <v>776</v>
      </c>
      <c r="D105" s="86" t="s">
        <v>841</v>
      </c>
    </row>
    <row r="106" spans="1:4" x14ac:dyDescent="0.25">
      <c r="A106" s="83" t="s">
        <v>491</v>
      </c>
      <c r="B106" s="82">
        <v>6555748</v>
      </c>
      <c r="C106" s="92" t="s">
        <v>222</v>
      </c>
      <c r="D106" s="86" t="s">
        <v>841</v>
      </c>
    </row>
    <row r="107" spans="1:4" x14ac:dyDescent="0.25">
      <c r="A107" s="83" t="s">
        <v>499</v>
      </c>
      <c r="B107" s="82">
        <v>6247504</v>
      </c>
      <c r="C107" s="92" t="s">
        <v>148</v>
      </c>
      <c r="D107" s="86" t="s">
        <v>841</v>
      </c>
    </row>
    <row r="108" spans="1:4" x14ac:dyDescent="0.25">
      <c r="A108" s="83" t="s">
        <v>553</v>
      </c>
      <c r="B108" s="82">
        <v>5550548</v>
      </c>
      <c r="C108" s="92" t="s">
        <v>776</v>
      </c>
      <c r="D108" s="86" t="s">
        <v>841</v>
      </c>
    </row>
    <row r="109" spans="1:4" x14ac:dyDescent="0.25">
      <c r="A109" s="83" t="s">
        <v>651</v>
      </c>
      <c r="B109" s="82">
        <v>5746892</v>
      </c>
      <c r="C109" s="92" t="s">
        <v>776</v>
      </c>
      <c r="D109" s="86" t="s">
        <v>841</v>
      </c>
    </row>
    <row r="110" spans="1:4" x14ac:dyDescent="0.25">
      <c r="A110" s="86" t="s">
        <v>681</v>
      </c>
      <c r="B110" s="85">
        <v>8266824</v>
      </c>
      <c r="C110" s="102" t="s">
        <v>222</v>
      </c>
      <c r="D110" s="86" t="s">
        <v>841</v>
      </c>
    </row>
    <row r="111" spans="1:4" x14ac:dyDescent="0.25">
      <c r="A111" s="83" t="s">
        <v>441</v>
      </c>
      <c r="B111" s="82">
        <v>6341586</v>
      </c>
      <c r="C111" s="102" t="s">
        <v>234</v>
      </c>
      <c r="D111" s="86" t="s">
        <v>840</v>
      </c>
    </row>
    <row r="112" spans="1:4" x14ac:dyDescent="0.25">
      <c r="A112" s="83" t="s">
        <v>456</v>
      </c>
      <c r="B112" s="82">
        <v>8254591</v>
      </c>
      <c r="C112" s="102" t="s">
        <v>713</v>
      </c>
      <c r="D112" s="86" t="s">
        <v>840</v>
      </c>
    </row>
    <row r="113" spans="1:4" x14ac:dyDescent="0.25">
      <c r="A113" s="84" t="s">
        <v>475</v>
      </c>
      <c r="B113" s="146">
        <v>7932171</v>
      </c>
      <c r="C113" s="86" t="s">
        <v>235</v>
      </c>
      <c r="D113" s="86" t="s">
        <v>840</v>
      </c>
    </row>
    <row r="114" spans="1:4" x14ac:dyDescent="0.25">
      <c r="A114" s="83" t="s">
        <v>478</v>
      </c>
      <c r="B114" s="82">
        <v>7439971</v>
      </c>
      <c r="C114" s="99" t="s">
        <v>187</v>
      </c>
      <c r="D114" s="86" t="s">
        <v>840</v>
      </c>
    </row>
    <row r="115" spans="1:4" x14ac:dyDescent="0.25">
      <c r="A115" s="92" t="s">
        <v>510</v>
      </c>
      <c r="B115" s="82">
        <v>5873622</v>
      </c>
      <c r="C115" s="92" t="s">
        <v>222</v>
      </c>
      <c r="D115" s="86" t="s">
        <v>840</v>
      </c>
    </row>
    <row r="116" spans="1:4" x14ac:dyDescent="0.25">
      <c r="A116" s="83" t="s">
        <v>516</v>
      </c>
      <c r="B116" s="82">
        <v>7287631</v>
      </c>
      <c r="C116" s="92" t="s">
        <v>178</v>
      </c>
      <c r="D116" s="86" t="s">
        <v>840</v>
      </c>
    </row>
    <row r="117" spans="1:4" x14ac:dyDescent="0.25">
      <c r="A117" s="83" t="s">
        <v>531</v>
      </c>
      <c r="B117" s="82">
        <v>6467679</v>
      </c>
      <c r="C117" s="92" t="s">
        <v>234</v>
      </c>
      <c r="D117" s="86" t="s">
        <v>840</v>
      </c>
    </row>
    <row r="118" spans="1:4" x14ac:dyDescent="0.25">
      <c r="A118" s="83" t="s">
        <v>537</v>
      </c>
      <c r="B118" s="82">
        <v>7121849</v>
      </c>
      <c r="C118" s="92" t="s">
        <v>178</v>
      </c>
      <c r="D118" s="86" t="s">
        <v>840</v>
      </c>
    </row>
    <row r="119" spans="1:4" x14ac:dyDescent="0.25">
      <c r="A119" s="83" t="s">
        <v>539</v>
      </c>
      <c r="B119" s="82">
        <v>6030866</v>
      </c>
      <c r="C119" s="92" t="s">
        <v>234</v>
      </c>
      <c r="D119" s="86" t="s">
        <v>840</v>
      </c>
    </row>
    <row r="120" spans="1:4" x14ac:dyDescent="0.25">
      <c r="A120" s="84" t="s">
        <v>564</v>
      </c>
      <c r="B120" s="146">
        <v>5849802</v>
      </c>
      <c r="C120" s="86" t="s">
        <v>178</v>
      </c>
      <c r="D120" s="86" t="s">
        <v>840</v>
      </c>
    </row>
    <row r="121" spans="1:4" x14ac:dyDescent="0.25">
      <c r="A121" s="83" t="s">
        <v>584</v>
      </c>
      <c r="B121" s="82">
        <v>6436102</v>
      </c>
      <c r="C121" s="88" t="s">
        <v>178</v>
      </c>
      <c r="D121" s="86" t="s">
        <v>840</v>
      </c>
    </row>
    <row r="122" spans="1:4" x14ac:dyDescent="0.25">
      <c r="A122" s="83" t="s">
        <v>637</v>
      </c>
      <c r="B122" s="82">
        <v>8955409</v>
      </c>
      <c r="C122" s="92" t="s">
        <v>178</v>
      </c>
      <c r="D122" s="86" t="s">
        <v>840</v>
      </c>
    </row>
    <row r="123" spans="1:4" x14ac:dyDescent="0.25">
      <c r="A123" s="83" t="s">
        <v>766</v>
      </c>
      <c r="B123" s="82">
        <v>9509399</v>
      </c>
      <c r="C123" s="92" t="s">
        <v>707</v>
      </c>
      <c r="D123" s="86" t="s">
        <v>840</v>
      </c>
    </row>
    <row r="124" spans="1:4" x14ac:dyDescent="0.25">
      <c r="A124" s="83" t="s">
        <v>690</v>
      </c>
      <c r="B124" s="82">
        <v>6307078</v>
      </c>
      <c r="C124" s="86" t="s">
        <v>222</v>
      </c>
      <c r="D124" s="86" t="s">
        <v>840</v>
      </c>
    </row>
    <row r="125" spans="1:4" x14ac:dyDescent="0.25">
      <c r="A125" s="83" t="s">
        <v>695</v>
      </c>
      <c r="B125" s="82">
        <v>8259780</v>
      </c>
      <c r="C125" s="102" t="s">
        <v>235</v>
      </c>
      <c r="D125" s="86" t="s">
        <v>840</v>
      </c>
    </row>
    <row r="126" spans="1:4" x14ac:dyDescent="0.25">
      <c r="A126" s="83" t="s">
        <v>476</v>
      </c>
      <c r="B126" s="82">
        <v>8376042</v>
      </c>
      <c r="C126" s="92" t="s">
        <v>710</v>
      </c>
      <c r="D126" s="86" t="s">
        <v>837</v>
      </c>
    </row>
    <row r="127" spans="1:4" x14ac:dyDescent="0.25">
      <c r="A127" s="99" t="s">
        <v>486</v>
      </c>
      <c r="B127" s="82">
        <v>8590311</v>
      </c>
      <c r="C127" s="92" t="s">
        <v>222</v>
      </c>
      <c r="D127" s="86" t="s">
        <v>837</v>
      </c>
    </row>
    <row r="128" spans="1:4" x14ac:dyDescent="0.25">
      <c r="A128" s="83" t="s">
        <v>495</v>
      </c>
      <c r="B128" s="82">
        <v>7996438</v>
      </c>
      <c r="C128" s="92" t="s">
        <v>709</v>
      </c>
      <c r="D128" s="86" t="s">
        <v>837</v>
      </c>
    </row>
    <row r="129" spans="1:4" x14ac:dyDescent="0.25">
      <c r="A129" s="92" t="s">
        <v>549</v>
      </c>
      <c r="B129" s="82">
        <v>8564761</v>
      </c>
      <c r="C129" s="92" t="s">
        <v>222</v>
      </c>
      <c r="D129" s="86" t="s">
        <v>837</v>
      </c>
    </row>
    <row r="130" spans="1:4" x14ac:dyDescent="0.25">
      <c r="A130" s="83" t="s">
        <v>583</v>
      </c>
      <c r="B130" s="82">
        <v>7947909</v>
      </c>
      <c r="C130" s="92" t="s">
        <v>713</v>
      </c>
      <c r="D130" s="86" t="s">
        <v>837</v>
      </c>
    </row>
    <row r="131" spans="1:4" x14ac:dyDescent="0.25">
      <c r="A131" s="83" t="s">
        <v>421</v>
      </c>
      <c r="B131" s="82">
        <v>9299394</v>
      </c>
      <c r="C131" s="92" t="s">
        <v>235</v>
      </c>
      <c r="D131" s="86" t="s">
        <v>837</v>
      </c>
    </row>
    <row r="132" spans="1:4" x14ac:dyDescent="0.25">
      <c r="A132" s="83" t="s">
        <v>628</v>
      </c>
      <c r="B132" s="82">
        <v>6491791</v>
      </c>
      <c r="C132" s="92" t="s">
        <v>222</v>
      </c>
      <c r="D132" s="86" t="s">
        <v>837</v>
      </c>
    </row>
    <row r="133" spans="1:4" x14ac:dyDescent="0.25">
      <c r="A133" s="83" t="s">
        <v>667</v>
      </c>
      <c r="B133" s="82">
        <v>7767412</v>
      </c>
      <c r="C133" s="92" t="s">
        <v>268</v>
      </c>
      <c r="D133" s="86" t="s">
        <v>837</v>
      </c>
    </row>
    <row r="134" spans="1:4" x14ac:dyDescent="0.25">
      <c r="A134" s="83" t="s">
        <v>229</v>
      </c>
      <c r="B134" s="82">
        <v>8071756</v>
      </c>
      <c r="C134" s="92" t="s">
        <v>708</v>
      </c>
      <c r="D134" s="86" t="s">
        <v>837</v>
      </c>
    </row>
    <row r="135" spans="1:4" x14ac:dyDescent="0.25">
      <c r="A135" s="99" t="s">
        <v>453</v>
      </c>
      <c r="B135" s="82">
        <v>9401318</v>
      </c>
      <c r="C135" s="92" t="s">
        <v>222</v>
      </c>
      <c r="D135" s="86" t="s">
        <v>846</v>
      </c>
    </row>
    <row r="136" spans="1:4" x14ac:dyDescent="0.25">
      <c r="A136" s="83" t="s">
        <v>457</v>
      </c>
      <c r="B136" s="82">
        <v>9153446</v>
      </c>
      <c r="C136" s="92" t="s">
        <v>222</v>
      </c>
      <c r="D136" s="86" t="s">
        <v>846</v>
      </c>
    </row>
    <row r="137" spans="1:4" x14ac:dyDescent="0.25">
      <c r="A137" s="83" t="s">
        <v>734</v>
      </c>
      <c r="B137" s="82">
        <v>9532862</v>
      </c>
      <c r="C137" s="102" t="s">
        <v>713</v>
      </c>
      <c r="D137" s="86" t="s">
        <v>846</v>
      </c>
    </row>
    <row r="138" spans="1:4" x14ac:dyDescent="0.25">
      <c r="A138" s="83" t="s">
        <v>481</v>
      </c>
      <c r="B138" s="82">
        <v>7778511</v>
      </c>
      <c r="C138" s="92" t="s">
        <v>778</v>
      </c>
      <c r="D138" s="86" t="s">
        <v>846</v>
      </c>
    </row>
    <row r="139" spans="1:4" x14ac:dyDescent="0.25">
      <c r="A139" s="83" t="s">
        <v>484</v>
      </c>
      <c r="B139" s="82">
        <v>5847222</v>
      </c>
      <c r="C139" s="102" t="s">
        <v>222</v>
      </c>
      <c r="D139" s="86" t="s">
        <v>846</v>
      </c>
    </row>
    <row r="140" spans="1:4" x14ac:dyDescent="0.25">
      <c r="A140" s="83" t="s">
        <v>487</v>
      </c>
      <c r="B140" s="82">
        <v>5313333</v>
      </c>
      <c r="C140" s="92" t="s">
        <v>378</v>
      </c>
      <c r="D140" s="86" t="s">
        <v>846</v>
      </c>
    </row>
    <row r="141" spans="1:4" x14ac:dyDescent="0.25">
      <c r="A141" s="83" t="s">
        <v>521</v>
      </c>
      <c r="B141" s="82">
        <v>8832072</v>
      </c>
      <c r="C141" s="92" t="s">
        <v>178</v>
      </c>
      <c r="D141" s="86" t="s">
        <v>846</v>
      </c>
    </row>
    <row r="142" spans="1:4" x14ac:dyDescent="0.25">
      <c r="A142" s="83" t="s">
        <v>530</v>
      </c>
      <c r="B142" s="82">
        <v>8878145</v>
      </c>
      <c r="C142" s="102" t="s">
        <v>707</v>
      </c>
      <c r="D142" s="86" t="s">
        <v>846</v>
      </c>
    </row>
    <row r="143" spans="1:4" x14ac:dyDescent="0.25">
      <c r="A143" s="83" t="s">
        <v>534</v>
      </c>
      <c r="B143" s="82">
        <v>9120815</v>
      </c>
      <c r="C143" s="86" t="s">
        <v>710</v>
      </c>
      <c r="D143" s="86" t="s">
        <v>846</v>
      </c>
    </row>
    <row r="144" spans="1:4" x14ac:dyDescent="0.25">
      <c r="A144" s="83" t="s">
        <v>747</v>
      </c>
      <c r="B144" s="82">
        <v>9524193</v>
      </c>
      <c r="C144" s="102" t="s">
        <v>713</v>
      </c>
      <c r="D144" s="86" t="s">
        <v>846</v>
      </c>
    </row>
    <row r="145" spans="1:4" x14ac:dyDescent="0.25">
      <c r="A145" s="83" t="s">
        <v>558</v>
      </c>
      <c r="B145" s="82">
        <v>5829216</v>
      </c>
      <c r="C145" s="92" t="s">
        <v>782</v>
      </c>
      <c r="D145" s="86" t="s">
        <v>846</v>
      </c>
    </row>
    <row r="146" spans="1:4" x14ac:dyDescent="0.25">
      <c r="A146" s="83" t="s">
        <v>577</v>
      </c>
      <c r="B146" s="82">
        <v>9179224</v>
      </c>
      <c r="C146" s="92" t="s">
        <v>235</v>
      </c>
      <c r="D146" s="86" t="s">
        <v>846</v>
      </c>
    </row>
    <row r="147" spans="1:4" x14ac:dyDescent="0.25">
      <c r="A147" s="83" t="s">
        <v>755</v>
      </c>
      <c r="B147" s="82">
        <v>9163735</v>
      </c>
      <c r="C147" s="92" t="s">
        <v>178</v>
      </c>
      <c r="D147" s="86" t="s">
        <v>846</v>
      </c>
    </row>
    <row r="148" spans="1:4" x14ac:dyDescent="0.25">
      <c r="A148" s="83" t="s">
        <v>588</v>
      </c>
      <c r="B148" s="82">
        <v>6262473</v>
      </c>
      <c r="C148" s="92" t="s">
        <v>778</v>
      </c>
      <c r="D148" s="86" t="s">
        <v>846</v>
      </c>
    </row>
    <row r="149" spans="1:4" x14ac:dyDescent="0.25">
      <c r="A149" s="83" t="s">
        <v>612</v>
      </c>
      <c r="B149" s="82">
        <v>7803419</v>
      </c>
      <c r="C149" s="92" t="s">
        <v>710</v>
      </c>
      <c r="D149" s="86" t="s">
        <v>846</v>
      </c>
    </row>
    <row r="150" spans="1:4" x14ac:dyDescent="0.25">
      <c r="A150" s="83" t="s">
        <v>617</v>
      </c>
      <c r="B150" s="82">
        <v>9489967</v>
      </c>
      <c r="C150" s="92" t="s">
        <v>710</v>
      </c>
      <c r="D150" s="86" t="s">
        <v>846</v>
      </c>
    </row>
    <row r="151" spans="1:4" x14ac:dyDescent="0.25">
      <c r="A151" s="83" t="s">
        <v>640</v>
      </c>
      <c r="B151" s="82">
        <v>5750610</v>
      </c>
      <c r="C151" s="92" t="s">
        <v>777</v>
      </c>
      <c r="D151" s="86" t="s">
        <v>846</v>
      </c>
    </row>
    <row r="152" spans="1:4" x14ac:dyDescent="0.25">
      <c r="A152" s="83" t="s">
        <v>643</v>
      </c>
      <c r="B152" s="82">
        <v>6399312</v>
      </c>
      <c r="C152" s="92" t="s">
        <v>777</v>
      </c>
      <c r="D152" s="86" t="s">
        <v>846</v>
      </c>
    </row>
    <row r="153" spans="1:4" x14ac:dyDescent="0.25">
      <c r="A153" s="83" t="s">
        <v>646</v>
      </c>
      <c r="B153" s="82">
        <v>7880472</v>
      </c>
      <c r="C153" s="102" t="s">
        <v>222</v>
      </c>
      <c r="D153" s="86" t="s">
        <v>846</v>
      </c>
    </row>
    <row r="154" spans="1:4" x14ac:dyDescent="0.25">
      <c r="A154" s="83" t="s">
        <v>647</v>
      </c>
      <c r="B154" s="82">
        <v>9141626</v>
      </c>
      <c r="C154" s="92" t="s">
        <v>710</v>
      </c>
      <c r="D154" s="86" t="s">
        <v>846</v>
      </c>
    </row>
    <row r="155" spans="1:4" x14ac:dyDescent="0.25">
      <c r="A155" s="83" t="s">
        <v>648</v>
      </c>
      <c r="B155" s="82">
        <v>9494804</v>
      </c>
      <c r="C155" s="92" t="s">
        <v>710</v>
      </c>
      <c r="D155" s="86" t="s">
        <v>846</v>
      </c>
    </row>
    <row r="156" spans="1:4" x14ac:dyDescent="0.25">
      <c r="A156" s="83" t="s">
        <v>652</v>
      </c>
      <c r="B156" s="82">
        <v>8811571</v>
      </c>
      <c r="C156" s="99" t="s">
        <v>222</v>
      </c>
      <c r="D156" s="86" t="s">
        <v>846</v>
      </c>
    </row>
    <row r="157" spans="1:4" x14ac:dyDescent="0.25">
      <c r="A157" s="102" t="s">
        <v>672</v>
      </c>
      <c r="B157" s="82">
        <v>6264557</v>
      </c>
      <c r="C157" s="92" t="s">
        <v>378</v>
      </c>
      <c r="D157" s="86" t="s">
        <v>846</v>
      </c>
    </row>
    <row r="158" spans="1:4" x14ac:dyDescent="0.25">
      <c r="A158" s="83" t="s">
        <v>697</v>
      </c>
      <c r="B158" s="82">
        <v>9488871</v>
      </c>
      <c r="C158" s="92" t="s">
        <v>710</v>
      </c>
      <c r="D158" s="86" t="s">
        <v>846</v>
      </c>
    </row>
    <row r="159" spans="1:4" x14ac:dyDescent="0.25">
      <c r="A159" s="84" t="s">
        <v>772</v>
      </c>
      <c r="B159" s="146">
        <v>9531271</v>
      </c>
      <c r="C159" s="86" t="s">
        <v>222</v>
      </c>
      <c r="D159" s="86" t="s">
        <v>846</v>
      </c>
    </row>
    <row r="160" spans="1:4" x14ac:dyDescent="0.25">
      <c r="A160" s="83" t="s">
        <v>701</v>
      </c>
      <c r="B160" s="82">
        <v>9152571</v>
      </c>
      <c r="C160" s="92" t="s">
        <v>178</v>
      </c>
      <c r="D160" s="86" t="s">
        <v>846</v>
      </c>
    </row>
    <row r="161" spans="1:4" x14ac:dyDescent="0.25">
      <c r="A161" s="83" t="s">
        <v>416</v>
      </c>
      <c r="B161" s="82">
        <v>6460801</v>
      </c>
      <c r="C161" s="92" t="s">
        <v>234</v>
      </c>
      <c r="D161" s="86" t="s">
        <v>864</v>
      </c>
    </row>
    <row r="162" spans="1:4" x14ac:dyDescent="0.25">
      <c r="A162" s="83" t="s">
        <v>732</v>
      </c>
      <c r="B162" s="82">
        <v>9502327</v>
      </c>
      <c r="C162" s="92" t="s">
        <v>222</v>
      </c>
      <c r="D162" s="86" t="s">
        <v>845</v>
      </c>
    </row>
    <row r="163" spans="1:4" x14ac:dyDescent="0.25">
      <c r="A163" s="83" t="s">
        <v>733</v>
      </c>
      <c r="B163" s="82">
        <v>9504834</v>
      </c>
      <c r="C163" s="92" t="s">
        <v>222</v>
      </c>
      <c r="D163" s="86" t="s">
        <v>845</v>
      </c>
    </row>
    <row r="164" spans="1:4" x14ac:dyDescent="0.25">
      <c r="A164" s="83" t="s">
        <v>535</v>
      </c>
      <c r="B164" s="82">
        <v>9288597</v>
      </c>
      <c r="C164" s="92" t="s">
        <v>222</v>
      </c>
      <c r="D164" s="86" t="s">
        <v>845</v>
      </c>
    </row>
    <row r="165" spans="1:4" x14ac:dyDescent="0.25">
      <c r="A165" s="83" t="s">
        <v>557</v>
      </c>
      <c r="B165" s="82">
        <v>9241167</v>
      </c>
      <c r="C165" s="92" t="s">
        <v>222</v>
      </c>
      <c r="D165" s="86" t="s">
        <v>845</v>
      </c>
    </row>
    <row r="166" spans="1:4" x14ac:dyDescent="0.25">
      <c r="A166" s="83" t="s">
        <v>752</v>
      </c>
      <c r="B166" s="82">
        <v>9531572</v>
      </c>
      <c r="C166" s="92" t="s">
        <v>222</v>
      </c>
      <c r="D166" s="86" t="s">
        <v>845</v>
      </c>
    </row>
    <row r="167" spans="1:4" x14ac:dyDescent="0.25">
      <c r="A167" s="83" t="s">
        <v>753</v>
      </c>
      <c r="B167" s="82">
        <v>9531394</v>
      </c>
      <c r="C167" s="86" t="s">
        <v>222</v>
      </c>
      <c r="D167" s="86" t="s">
        <v>845</v>
      </c>
    </row>
    <row r="168" spans="1:4" x14ac:dyDescent="0.25">
      <c r="A168" s="83" t="s">
        <v>580</v>
      </c>
      <c r="B168" s="82">
        <v>9150285</v>
      </c>
      <c r="C168" s="92" t="s">
        <v>707</v>
      </c>
      <c r="D168" s="86" t="s">
        <v>845</v>
      </c>
    </row>
    <row r="169" spans="1:4" x14ac:dyDescent="0.25">
      <c r="A169" s="83" t="s">
        <v>760</v>
      </c>
      <c r="B169" s="82">
        <v>9531939</v>
      </c>
      <c r="C169" s="92" t="s">
        <v>178</v>
      </c>
      <c r="D169" s="86" t="s">
        <v>845</v>
      </c>
    </row>
    <row r="170" spans="1:4" x14ac:dyDescent="0.25">
      <c r="A170" s="83" t="s">
        <v>773</v>
      </c>
      <c r="B170" s="82">
        <v>9531289</v>
      </c>
      <c r="C170" s="92" t="s">
        <v>222</v>
      </c>
      <c r="D170" s="86" t="s">
        <v>845</v>
      </c>
    </row>
    <row r="171" spans="1:4" x14ac:dyDescent="0.25">
      <c r="A171" s="83" t="s">
        <v>371</v>
      </c>
      <c r="B171" s="82">
        <v>7565836</v>
      </c>
      <c r="C171" s="92" t="s">
        <v>709</v>
      </c>
      <c r="D171" s="86" t="s">
        <v>842</v>
      </c>
    </row>
    <row r="172" spans="1:4" x14ac:dyDescent="0.25">
      <c r="A172" s="83" t="s">
        <v>454</v>
      </c>
      <c r="B172" s="82">
        <v>7595140</v>
      </c>
      <c r="C172" s="92" t="s">
        <v>143</v>
      </c>
      <c r="D172" s="86" t="s">
        <v>847</v>
      </c>
    </row>
    <row r="173" spans="1:4" x14ac:dyDescent="0.25">
      <c r="A173" s="83" t="s">
        <v>472</v>
      </c>
      <c r="B173" s="82">
        <v>6483291</v>
      </c>
      <c r="C173" s="92" t="s">
        <v>378</v>
      </c>
      <c r="D173" s="86" t="s">
        <v>847</v>
      </c>
    </row>
    <row r="174" spans="1:4" x14ac:dyDescent="0.25">
      <c r="A174" s="102" t="s">
        <v>493</v>
      </c>
      <c r="B174" s="82">
        <v>6433545</v>
      </c>
      <c r="C174" s="92" t="s">
        <v>378</v>
      </c>
      <c r="D174" s="86" t="s">
        <v>847</v>
      </c>
    </row>
    <row r="175" spans="1:4" x14ac:dyDescent="0.25">
      <c r="A175" s="83" t="s">
        <v>511</v>
      </c>
      <c r="B175" s="82">
        <v>7364121</v>
      </c>
      <c r="C175" s="92" t="s">
        <v>143</v>
      </c>
      <c r="D175" s="86" t="s">
        <v>847</v>
      </c>
    </row>
    <row r="176" spans="1:4" x14ac:dyDescent="0.25">
      <c r="A176" s="84" t="s">
        <v>524</v>
      </c>
      <c r="B176" s="146">
        <v>7425244</v>
      </c>
      <c r="C176" s="92" t="s">
        <v>709</v>
      </c>
      <c r="D176" s="86" t="s">
        <v>847</v>
      </c>
    </row>
    <row r="177" spans="1:4" x14ac:dyDescent="0.25">
      <c r="A177" s="83" t="s">
        <v>606</v>
      </c>
      <c r="B177" s="82">
        <v>6038182</v>
      </c>
      <c r="C177" s="147" t="s">
        <v>222</v>
      </c>
      <c r="D177" s="86" t="s">
        <v>847</v>
      </c>
    </row>
    <row r="178" spans="1:4" x14ac:dyDescent="0.25">
      <c r="A178" s="83" t="s">
        <v>630</v>
      </c>
      <c r="B178" s="82">
        <v>6428312</v>
      </c>
      <c r="C178" s="92" t="s">
        <v>378</v>
      </c>
      <c r="D178" s="86" t="s">
        <v>847</v>
      </c>
    </row>
    <row r="179" spans="1:4" x14ac:dyDescent="0.25">
      <c r="A179" s="83" t="s">
        <v>656</v>
      </c>
      <c r="B179" s="82">
        <v>8964394</v>
      </c>
      <c r="C179" s="92" t="s">
        <v>710</v>
      </c>
      <c r="D179" s="86" t="s">
        <v>847</v>
      </c>
    </row>
    <row r="180" spans="1:4" x14ac:dyDescent="0.25">
      <c r="A180" s="83" t="s">
        <v>671</v>
      </c>
      <c r="B180" s="82">
        <v>3181383</v>
      </c>
      <c r="C180" s="92" t="s">
        <v>272</v>
      </c>
      <c r="D180" s="86" t="s">
        <v>847</v>
      </c>
    </row>
    <row r="181" spans="1:4" x14ac:dyDescent="0.25">
      <c r="A181" s="102" t="s">
        <v>674</v>
      </c>
      <c r="B181" s="82">
        <v>5733448</v>
      </c>
      <c r="C181" s="92" t="s">
        <v>178</v>
      </c>
      <c r="D181" s="86" t="s">
        <v>847</v>
      </c>
    </row>
    <row r="182" spans="1:4" x14ac:dyDescent="0.25">
      <c r="A182" s="92" t="s">
        <v>675</v>
      </c>
      <c r="B182" s="82">
        <v>9478680</v>
      </c>
      <c r="C182" s="92" t="s">
        <v>222</v>
      </c>
      <c r="D182" s="86" t="s">
        <v>847</v>
      </c>
    </row>
    <row r="183" spans="1:4" x14ac:dyDescent="0.25">
      <c r="A183" s="83" t="s">
        <v>691</v>
      </c>
      <c r="B183" s="82">
        <v>5846188</v>
      </c>
      <c r="C183" s="102" t="s">
        <v>378</v>
      </c>
      <c r="D183" s="86" t="s">
        <v>847</v>
      </c>
    </row>
    <row r="184" spans="1:4" x14ac:dyDescent="0.25">
      <c r="A184" s="83" t="s">
        <v>698</v>
      </c>
      <c r="B184" s="82">
        <v>7304285</v>
      </c>
      <c r="C184" s="92" t="s">
        <v>710</v>
      </c>
      <c r="D184" s="86" t="s">
        <v>847</v>
      </c>
    </row>
    <row r="185" spans="1:4" x14ac:dyDescent="0.25">
      <c r="A185" s="83" t="s">
        <v>492</v>
      </c>
      <c r="B185" s="82">
        <v>9306919</v>
      </c>
      <c r="C185" s="92" t="s">
        <v>222</v>
      </c>
      <c r="D185" s="86" t="s">
        <v>859</v>
      </c>
    </row>
    <row r="186" spans="1:4" x14ac:dyDescent="0.25">
      <c r="A186" s="83" t="s">
        <v>519</v>
      </c>
      <c r="B186" s="82">
        <v>8125431</v>
      </c>
      <c r="C186" s="92" t="s">
        <v>222</v>
      </c>
      <c r="D186" s="86" t="s">
        <v>859</v>
      </c>
    </row>
    <row r="187" spans="1:4" x14ac:dyDescent="0.25">
      <c r="A187" s="83" t="s">
        <v>662</v>
      </c>
      <c r="B187" s="82">
        <v>5849951</v>
      </c>
      <c r="C187" s="92" t="s">
        <v>234</v>
      </c>
      <c r="D187" s="86" t="s">
        <v>859</v>
      </c>
    </row>
    <row r="188" spans="1:4" x14ac:dyDescent="0.25">
      <c r="A188" s="83" t="s">
        <v>474</v>
      </c>
      <c r="B188" s="82">
        <v>5206618</v>
      </c>
      <c r="C188" s="92" t="s">
        <v>320</v>
      </c>
      <c r="D188" s="86" t="s">
        <v>857</v>
      </c>
    </row>
    <row r="189" spans="1:4" x14ac:dyDescent="0.25">
      <c r="A189" s="83" t="s">
        <v>505</v>
      </c>
      <c r="B189" s="82">
        <v>5251711</v>
      </c>
      <c r="C189" s="92" t="s">
        <v>222</v>
      </c>
      <c r="D189" s="86" t="s">
        <v>857</v>
      </c>
    </row>
    <row r="190" spans="1:4" x14ac:dyDescent="0.25">
      <c r="A190" s="83" t="s">
        <v>541</v>
      </c>
      <c r="B190" s="82">
        <v>9440178</v>
      </c>
      <c r="C190" s="92" t="s">
        <v>222</v>
      </c>
      <c r="D190" s="86" t="s">
        <v>857</v>
      </c>
    </row>
    <row r="191" spans="1:4" x14ac:dyDescent="0.25">
      <c r="A191" s="83" t="s">
        <v>589</v>
      </c>
      <c r="B191" s="82">
        <v>8126143</v>
      </c>
      <c r="C191" s="102" t="s">
        <v>222</v>
      </c>
      <c r="D191" s="86" t="s">
        <v>857</v>
      </c>
    </row>
    <row r="192" spans="1:4" x14ac:dyDescent="0.25">
      <c r="A192" s="83" t="s">
        <v>601</v>
      </c>
      <c r="B192" s="82">
        <v>5439507</v>
      </c>
      <c r="C192" s="92" t="s">
        <v>222</v>
      </c>
      <c r="D192" s="86" t="s">
        <v>857</v>
      </c>
    </row>
    <row r="193" spans="1:4" x14ac:dyDescent="0.25">
      <c r="A193" s="83" t="s">
        <v>629</v>
      </c>
      <c r="B193" s="82">
        <v>7571461</v>
      </c>
      <c r="C193" s="92" t="s">
        <v>222</v>
      </c>
      <c r="D193" s="86" t="s">
        <v>857</v>
      </c>
    </row>
    <row r="194" spans="1:4" x14ac:dyDescent="0.25">
      <c r="A194" s="86" t="s">
        <v>693</v>
      </c>
      <c r="B194" s="85">
        <v>7569475</v>
      </c>
      <c r="C194" s="92" t="s">
        <v>222</v>
      </c>
      <c r="D194" s="86" t="s">
        <v>857</v>
      </c>
    </row>
    <row r="195" spans="1:4" x14ac:dyDescent="0.25">
      <c r="A195" s="83" t="s">
        <v>700</v>
      </c>
      <c r="B195" s="82">
        <v>7576269</v>
      </c>
      <c r="C195" s="92" t="s">
        <v>222</v>
      </c>
      <c r="D195" s="86" t="s">
        <v>857</v>
      </c>
    </row>
    <row r="196" spans="1:4" x14ac:dyDescent="0.25">
      <c r="A196" s="83" t="s">
        <v>467</v>
      </c>
      <c r="B196" s="82">
        <v>8227683</v>
      </c>
      <c r="C196" s="92" t="s">
        <v>235</v>
      </c>
      <c r="D196" s="86" t="s">
        <v>853</v>
      </c>
    </row>
    <row r="197" spans="1:4" x14ac:dyDescent="0.25">
      <c r="A197" s="86" t="s">
        <v>480</v>
      </c>
      <c r="B197" s="85">
        <v>5648009</v>
      </c>
      <c r="C197" s="92" t="s">
        <v>222</v>
      </c>
      <c r="D197" s="86" t="s">
        <v>853</v>
      </c>
    </row>
    <row r="198" spans="1:4" x14ac:dyDescent="0.25">
      <c r="A198" s="83" t="s">
        <v>485</v>
      </c>
      <c r="B198" s="82">
        <v>5858623</v>
      </c>
      <c r="C198" s="92" t="s">
        <v>222</v>
      </c>
      <c r="D198" s="86" t="s">
        <v>853</v>
      </c>
    </row>
    <row r="199" spans="1:4" x14ac:dyDescent="0.25">
      <c r="A199" s="83" t="s">
        <v>517</v>
      </c>
      <c r="B199" s="82">
        <v>7568665</v>
      </c>
      <c r="C199" s="99" t="s">
        <v>222</v>
      </c>
      <c r="D199" s="86" t="s">
        <v>853</v>
      </c>
    </row>
    <row r="200" spans="1:4" x14ac:dyDescent="0.25">
      <c r="A200" s="83" t="s">
        <v>522</v>
      </c>
      <c r="B200" s="82">
        <v>7569858</v>
      </c>
      <c r="C200" s="92" t="s">
        <v>222</v>
      </c>
      <c r="D200" s="86" t="s">
        <v>853</v>
      </c>
    </row>
    <row r="201" spans="1:4" x14ac:dyDescent="0.25">
      <c r="A201" s="83" t="s">
        <v>556</v>
      </c>
      <c r="B201" s="82">
        <v>6314449</v>
      </c>
      <c r="C201" s="92" t="s">
        <v>222</v>
      </c>
      <c r="D201" s="86" t="s">
        <v>853</v>
      </c>
    </row>
    <row r="202" spans="1:4" x14ac:dyDescent="0.25">
      <c r="A202" s="83" t="s">
        <v>569</v>
      </c>
      <c r="B202" s="82">
        <v>7436378</v>
      </c>
      <c r="C202" s="92" t="s">
        <v>143</v>
      </c>
      <c r="D202" s="86" t="s">
        <v>853</v>
      </c>
    </row>
    <row r="203" spans="1:4" x14ac:dyDescent="0.25">
      <c r="A203" s="83" t="s">
        <v>582</v>
      </c>
      <c r="B203" s="82">
        <v>7569483</v>
      </c>
      <c r="C203" s="102" t="s">
        <v>222</v>
      </c>
      <c r="D203" s="86" t="s">
        <v>853</v>
      </c>
    </row>
    <row r="204" spans="1:4" x14ac:dyDescent="0.25">
      <c r="A204" s="84" t="s">
        <v>586</v>
      </c>
      <c r="B204" s="146">
        <v>7569386</v>
      </c>
      <c r="C204" s="86" t="s">
        <v>710</v>
      </c>
      <c r="D204" s="86" t="s">
        <v>853</v>
      </c>
    </row>
    <row r="205" spans="1:4" x14ac:dyDescent="0.25">
      <c r="A205" s="83" t="s">
        <v>587</v>
      </c>
      <c r="B205" s="82">
        <v>9257292</v>
      </c>
      <c r="C205" s="92" t="s">
        <v>707</v>
      </c>
      <c r="D205" s="86" t="s">
        <v>853</v>
      </c>
    </row>
    <row r="206" spans="1:4" x14ac:dyDescent="0.25">
      <c r="A206" s="83" t="s">
        <v>591</v>
      </c>
      <c r="B206" s="82">
        <v>5269431</v>
      </c>
      <c r="C206" s="102" t="s">
        <v>320</v>
      </c>
      <c r="D206" s="86" t="s">
        <v>853</v>
      </c>
    </row>
    <row r="207" spans="1:4" x14ac:dyDescent="0.25">
      <c r="A207" s="83" t="s">
        <v>614</v>
      </c>
      <c r="B207" s="82">
        <v>6389872</v>
      </c>
      <c r="C207" s="92" t="s">
        <v>320</v>
      </c>
      <c r="D207" s="86" t="s">
        <v>853</v>
      </c>
    </row>
    <row r="208" spans="1:4" x14ac:dyDescent="0.25">
      <c r="A208" s="83" t="s">
        <v>632</v>
      </c>
      <c r="B208" s="82">
        <v>7585781</v>
      </c>
      <c r="C208" s="92" t="s">
        <v>222</v>
      </c>
      <c r="D208" s="86" t="s">
        <v>853</v>
      </c>
    </row>
    <row r="209" spans="1:4" x14ac:dyDescent="0.25">
      <c r="A209" s="83" t="s">
        <v>685</v>
      </c>
      <c r="B209" s="82">
        <v>7569840</v>
      </c>
      <c r="C209" s="92" t="s">
        <v>222</v>
      </c>
      <c r="D209" s="86" t="s">
        <v>853</v>
      </c>
    </row>
    <row r="210" spans="1:4" x14ac:dyDescent="0.25">
      <c r="A210" s="92" t="s">
        <v>542</v>
      </c>
      <c r="B210" s="82">
        <v>9403361</v>
      </c>
      <c r="C210" s="92" t="s">
        <v>222</v>
      </c>
      <c r="D210" s="86" t="s">
        <v>851</v>
      </c>
    </row>
    <row r="211" spans="1:4" x14ac:dyDescent="0.25">
      <c r="A211" s="83" t="s">
        <v>546</v>
      </c>
      <c r="B211" s="82">
        <v>9118586</v>
      </c>
      <c r="C211" s="92" t="s">
        <v>710</v>
      </c>
      <c r="D211" s="86" t="s">
        <v>851</v>
      </c>
    </row>
    <row r="212" spans="1:4" x14ac:dyDescent="0.25">
      <c r="A212" s="92" t="s">
        <v>880</v>
      </c>
      <c r="B212" s="82">
        <v>9537040</v>
      </c>
      <c r="C212" s="92" t="s">
        <v>222</v>
      </c>
      <c r="D212" s="86" t="s">
        <v>851</v>
      </c>
    </row>
    <row r="213" spans="1:4" x14ac:dyDescent="0.25">
      <c r="A213" s="83" t="s">
        <v>626</v>
      </c>
      <c r="B213" s="82">
        <v>9307583</v>
      </c>
      <c r="C213" s="92" t="s">
        <v>713</v>
      </c>
      <c r="D213" s="86" t="s">
        <v>851</v>
      </c>
    </row>
    <row r="214" spans="1:4" x14ac:dyDescent="0.25">
      <c r="A214" s="83" t="s">
        <v>649</v>
      </c>
      <c r="B214" s="82">
        <v>5214807</v>
      </c>
      <c r="C214" s="92" t="s">
        <v>378</v>
      </c>
      <c r="D214" s="86" t="s">
        <v>851</v>
      </c>
    </row>
    <row r="215" spans="1:4" x14ac:dyDescent="0.25">
      <c r="A215" s="83" t="s">
        <v>654</v>
      </c>
      <c r="B215" s="82">
        <v>9384090</v>
      </c>
      <c r="C215" s="92" t="s">
        <v>707</v>
      </c>
      <c r="D215" s="86" t="s">
        <v>851</v>
      </c>
    </row>
    <row r="216" spans="1:4" x14ac:dyDescent="0.25">
      <c r="A216" s="83" t="s">
        <v>660</v>
      </c>
      <c r="B216" s="82">
        <v>9367969</v>
      </c>
      <c r="C216" s="92" t="s">
        <v>222</v>
      </c>
      <c r="D216" s="86" t="s">
        <v>851</v>
      </c>
    </row>
    <row r="217" spans="1:4" x14ac:dyDescent="0.25">
      <c r="A217" s="83" t="s">
        <v>664</v>
      </c>
      <c r="B217" s="82">
        <v>6115250</v>
      </c>
      <c r="C217" s="92" t="s">
        <v>234</v>
      </c>
      <c r="D217" s="86" t="s">
        <v>851</v>
      </c>
    </row>
    <row r="218" spans="1:4" x14ac:dyDescent="0.25">
      <c r="A218" s="83" t="s">
        <v>870</v>
      </c>
      <c r="B218" s="82">
        <v>9404414</v>
      </c>
      <c r="C218" s="92" t="s">
        <v>781</v>
      </c>
      <c r="D218" s="86" t="s">
        <v>854</v>
      </c>
    </row>
    <row r="219" spans="1:4" x14ac:dyDescent="0.25">
      <c r="A219" s="83" t="s">
        <v>871</v>
      </c>
      <c r="B219" s="82">
        <v>9145443</v>
      </c>
      <c r="C219" s="92" t="s">
        <v>222</v>
      </c>
      <c r="D219" s="86" t="s">
        <v>854</v>
      </c>
    </row>
    <row r="220" spans="1:4" x14ac:dyDescent="0.25">
      <c r="A220" s="83" t="s">
        <v>477</v>
      </c>
      <c r="B220" s="82">
        <v>7741618</v>
      </c>
      <c r="C220" s="92" t="s">
        <v>222</v>
      </c>
      <c r="D220" s="86" t="s">
        <v>854</v>
      </c>
    </row>
    <row r="221" spans="1:4" x14ac:dyDescent="0.25">
      <c r="A221" s="83" t="s">
        <v>875</v>
      </c>
      <c r="B221" s="82">
        <v>9543783</v>
      </c>
      <c r="C221" s="92" t="s">
        <v>886</v>
      </c>
      <c r="D221" s="86" t="s">
        <v>854</v>
      </c>
    </row>
    <row r="222" spans="1:4" x14ac:dyDescent="0.25">
      <c r="A222" s="92" t="s">
        <v>525</v>
      </c>
      <c r="B222" s="82">
        <v>8982686</v>
      </c>
      <c r="C222" s="99" t="s">
        <v>710</v>
      </c>
      <c r="D222" s="86" t="s">
        <v>854</v>
      </c>
    </row>
    <row r="223" spans="1:4" x14ac:dyDescent="0.25">
      <c r="A223" s="83" t="s">
        <v>545</v>
      </c>
      <c r="B223" s="82">
        <v>8261733</v>
      </c>
      <c r="C223" s="92" t="s">
        <v>715</v>
      </c>
      <c r="D223" s="86" t="s">
        <v>854</v>
      </c>
    </row>
    <row r="224" spans="1:4" x14ac:dyDescent="0.25">
      <c r="A224" s="83" t="s">
        <v>561</v>
      </c>
      <c r="B224" s="82">
        <v>8908702</v>
      </c>
      <c r="C224" s="92" t="s">
        <v>710</v>
      </c>
      <c r="D224" s="86" t="s">
        <v>854</v>
      </c>
    </row>
    <row r="225" spans="1:4" x14ac:dyDescent="0.25">
      <c r="A225" s="83" t="s">
        <v>592</v>
      </c>
      <c r="B225" s="82">
        <v>5708796</v>
      </c>
      <c r="C225" s="92" t="s">
        <v>234</v>
      </c>
      <c r="D225" s="86" t="s">
        <v>854</v>
      </c>
    </row>
    <row r="226" spans="1:4" x14ac:dyDescent="0.25">
      <c r="A226" s="83" t="s">
        <v>610</v>
      </c>
      <c r="B226" s="82">
        <v>9392556</v>
      </c>
      <c r="C226" s="92" t="s">
        <v>716</v>
      </c>
      <c r="D226" s="86" t="s">
        <v>854</v>
      </c>
    </row>
    <row r="227" spans="1:4" x14ac:dyDescent="0.25">
      <c r="A227" s="84" t="s">
        <v>655</v>
      </c>
      <c r="B227" s="146">
        <v>8175322</v>
      </c>
      <c r="C227" s="86" t="s">
        <v>781</v>
      </c>
      <c r="D227" s="86" t="s">
        <v>854</v>
      </c>
    </row>
    <row r="228" spans="1:4" x14ac:dyDescent="0.25">
      <c r="A228" s="83" t="s">
        <v>661</v>
      </c>
      <c r="B228" s="82">
        <v>5829267</v>
      </c>
      <c r="C228" s="99" t="s">
        <v>710</v>
      </c>
      <c r="D228" s="86" t="s">
        <v>854</v>
      </c>
    </row>
    <row r="229" spans="1:4" x14ac:dyDescent="0.25">
      <c r="A229" s="83" t="s">
        <v>669</v>
      </c>
      <c r="B229" s="82">
        <v>9300660</v>
      </c>
      <c r="C229" s="92" t="s">
        <v>235</v>
      </c>
      <c r="D229" s="86" t="s">
        <v>854</v>
      </c>
    </row>
    <row r="230" spans="1:4" x14ac:dyDescent="0.25">
      <c r="A230" s="83" t="s">
        <v>885</v>
      </c>
      <c r="B230" s="82">
        <v>9542469</v>
      </c>
      <c r="C230" s="92" t="s">
        <v>886</v>
      </c>
      <c r="D230" s="86" t="s">
        <v>854</v>
      </c>
    </row>
    <row r="231" spans="1:4" x14ac:dyDescent="0.25">
      <c r="A231" s="83" t="s">
        <v>727</v>
      </c>
      <c r="B231" s="82">
        <v>9501622</v>
      </c>
      <c r="C231" s="92" t="s">
        <v>713</v>
      </c>
      <c r="D231" s="86" t="s">
        <v>836</v>
      </c>
    </row>
    <row r="232" spans="1:4" x14ac:dyDescent="0.25">
      <c r="A232" s="83" t="s">
        <v>455</v>
      </c>
      <c r="B232" s="82">
        <v>5694655</v>
      </c>
      <c r="C232" s="92" t="s">
        <v>222</v>
      </c>
      <c r="D232" s="86" t="s">
        <v>836</v>
      </c>
    </row>
    <row r="233" spans="1:4" x14ac:dyDescent="0.25">
      <c r="A233" s="83" t="s">
        <v>461</v>
      </c>
      <c r="B233" s="82">
        <v>9476512</v>
      </c>
      <c r="C233" s="92" t="s">
        <v>708</v>
      </c>
      <c r="D233" s="86" t="s">
        <v>836</v>
      </c>
    </row>
    <row r="234" spans="1:4" x14ac:dyDescent="0.25">
      <c r="A234" s="83" t="s">
        <v>463</v>
      </c>
      <c r="B234" s="82">
        <v>8978701</v>
      </c>
      <c r="C234" s="92" t="s">
        <v>710</v>
      </c>
      <c r="D234" s="86" t="s">
        <v>836</v>
      </c>
    </row>
    <row r="235" spans="1:4" x14ac:dyDescent="0.25">
      <c r="A235" s="83" t="s">
        <v>468</v>
      </c>
      <c r="B235" s="82">
        <v>9485856</v>
      </c>
      <c r="C235" s="92" t="s">
        <v>711</v>
      </c>
      <c r="D235" s="86" t="s">
        <v>836</v>
      </c>
    </row>
    <row r="236" spans="1:4" x14ac:dyDescent="0.25">
      <c r="A236" s="83" t="s">
        <v>488</v>
      </c>
      <c r="B236" s="82">
        <v>9157981</v>
      </c>
      <c r="C236" s="92" t="s">
        <v>710</v>
      </c>
      <c r="D236" s="86" t="s">
        <v>836</v>
      </c>
    </row>
    <row r="237" spans="1:4" x14ac:dyDescent="0.25">
      <c r="A237" s="83" t="s">
        <v>873</v>
      </c>
      <c r="B237" s="82">
        <v>9541853</v>
      </c>
      <c r="C237" s="92" t="s">
        <v>783</v>
      </c>
      <c r="D237" s="86" t="s">
        <v>836</v>
      </c>
    </row>
    <row r="238" spans="1:4" x14ac:dyDescent="0.25">
      <c r="A238" s="83" t="s">
        <v>496</v>
      </c>
      <c r="B238" s="82">
        <v>9218793</v>
      </c>
      <c r="C238" s="99" t="s">
        <v>222</v>
      </c>
      <c r="D238" s="86" t="s">
        <v>836</v>
      </c>
    </row>
    <row r="239" spans="1:4" x14ac:dyDescent="0.25">
      <c r="A239" s="83" t="s">
        <v>504</v>
      </c>
      <c r="B239" s="82">
        <v>9479121</v>
      </c>
      <c r="C239" s="92" t="s">
        <v>713</v>
      </c>
      <c r="D239" s="86" t="s">
        <v>836</v>
      </c>
    </row>
    <row r="240" spans="1:4" x14ac:dyDescent="0.25">
      <c r="A240" s="84" t="s">
        <v>739</v>
      </c>
      <c r="B240" s="146">
        <v>9509763</v>
      </c>
      <c r="C240" s="86" t="s">
        <v>268</v>
      </c>
      <c r="D240" s="86" t="s">
        <v>836</v>
      </c>
    </row>
    <row r="241" spans="1:4" x14ac:dyDescent="0.25">
      <c r="A241" s="92" t="s">
        <v>507</v>
      </c>
      <c r="B241" s="82">
        <v>7794304</v>
      </c>
      <c r="C241" s="92" t="s">
        <v>178</v>
      </c>
      <c r="D241" s="86" t="s">
        <v>836</v>
      </c>
    </row>
    <row r="242" spans="1:4" x14ac:dyDescent="0.25">
      <c r="A242" s="83" t="s">
        <v>514</v>
      </c>
      <c r="B242" s="82">
        <v>7565682</v>
      </c>
      <c r="C242" s="102" t="s">
        <v>713</v>
      </c>
      <c r="D242" s="86" t="s">
        <v>836</v>
      </c>
    </row>
    <row r="243" spans="1:4" x14ac:dyDescent="0.25">
      <c r="A243" s="88" t="s">
        <v>876</v>
      </c>
      <c r="B243" s="87">
        <v>9538712</v>
      </c>
      <c r="C243" s="92" t="s">
        <v>717</v>
      </c>
      <c r="D243" s="86" t="s">
        <v>836</v>
      </c>
    </row>
    <row r="244" spans="1:4" x14ac:dyDescent="0.25">
      <c r="A244" s="83" t="s">
        <v>742</v>
      </c>
      <c r="B244" s="82">
        <v>9500723</v>
      </c>
      <c r="C244" s="92" t="s">
        <v>222</v>
      </c>
      <c r="D244" s="86" t="s">
        <v>836</v>
      </c>
    </row>
    <row r="245" spans="1:4" x14ac:dyDescent="0.25">
      <c r="A245" s="83" t="s">
        <v>523</v>
      </c>
      <c r="B245" s="82">
        <v>8588937</v>
      </c>
      <c r="C245" s="92" t="s">
        <v>222</v>
      </c>
      <c r="D245" s="86" t="s">
        <v>836</v>
      </c>
    </row>
    <row r="246" spans="1:4" x14ac:dyDescent="0.25">
      <c r="A246" s="83" t="s">
        <v>532</v>
      </c>
      <c r="B246" s="82">
        <v>9306315</v>
      </c>
      <c r="C246" s="92" t="s">
        <v>714</v>
      </c>
      <c r="D246" s="86" t="s">
        <v>836</v>
      </c>
    </row>
    <row r="247" spans="1:4" x14ac:dyDescent="0.25">
      <c r="A247" s="92" t="s">
        <v>877</v>
      </c>
      <c r="B247" s="82">
        <v>9537562</v>
      </c>
      <c r="C247" s="92" t="s">
        <v>713</v>
      </c>
      <c r="D247" s="86" t="s">
        <v>836</v>
      </c>
    </row>
    <row r="248" spans="1:4" x14ac:dyDescent="0.25">
      <c r="A248" s="86" t="s">
        <v>547</v>
      </c>
      <c r="B248" s="85">
        <v>6546196</v>
      </c>
      <c r="C248" s="92" t="s">
        <v>222</v>
      </c>
      <c r="D248" s="86" t="s">
        <v>836</v>
      </c>
    </row>
    <row r="249" spans="1:4" x14ac:dyDescent="0.25">
      <c r="A249" s="83" t="s">
        <v>364</v>
      </c>
      <c r="B249" s="82">
        <v>9184775</v>
      </c>
      <c r="C249" s="92" t="s">
        <v>222</v>
      </c>
      <c r="D249" s="86" t="s">
        <v>836</v>
      </c>
    </row>
    <row r="250" spans="1:4" x14ac:dyDescent="0.25">
      <c r="A250" s="99" t="s">
        <v>550</v>
      </c>
      <c r="B250" s="82">
        <v>9141715</v>
      </c>
      <c r="C250" s="99" t="s">
        <v>713</v>
      </c>
      <c r="D250" s="86" t="s">
        <v>836</v>
      </c>
    </row>
    <row r="251" spans="1:4" x14ac:dyDescent="0.25">
      <c r="A251" s="83" t="s">
        <v>749</v>
      </c>
      <c r="B251" s="82">
        <v>9502611</v>
      </c>
      <c r="C251" s="92" t="s">
        <v>710</v>
      </c>
      <c r="D251" s="86" t="s">
        <v>836</v>
      </c>
    </row>
    <row r="252" spans="1:4" x14ac:dyDescent="0.25">
      <c r="A252" s="83" t="s">
        <v>568</v>
      </c>
      <c r="B252" s="82">
        <v>9306277</v>
      </c>
      <c r="C252" s="92" t="s">
        <v>713</v>
      </c>
      <c r="D252" s="86" t="s">
        <v>836</v>
      </c>
    </row>
    <row r="253" spans="1:4" x14ac:dyDescent="0.25">
      <c r="A253" s="92" t="s">
        <v>571</v>
      </c>
      <c r="B253" s="82">
        <v>9411836</v>
      </c>
      <c r="C253" s="92" t="s">
        <v>779</v>
      </c>
      <c r="D253" s="86" t="s">
        <v>836</v>
      </c>
    </row>
    <row r="254" spans="1:4" x14ac:dyDescent="0.25">
      <c r="A254" s="83" t="s">
        <v>574</v>
      </c>
      <c r="B254" s="82">
        <v>9477993</v>
      </c>
      <c r="C254" s="92" t="s">
        <v>707</v>
      </c>
      <c r="D254" s="86" t="s">
        <v>836</v>
      </c>
    </row>
    <row r="255" spans="1:4" x14ac:dyDescent="0.25">
      <c r="A255" s="83" t="s">
        <v>758</v>
      </c>
      <c r="B255" s="82">
        <v>9527222</v>
      </c>
      <c r="C255" s="92" t="s">
        <v>713</v>
      </c>
      <c r="D255" s="86" t="s">
        <v>836</v>
      </c>
    </row>
    <row r="256" spans="1:4" x14ac:dyDescent="0.25">
      <c r="A256" s="83" t="s">
        <v>596</v>
      </c>
      <c r="B256" s="82">
        <v>9317848</v>
      </c>
      <c r="C256" s="92" t="s">
        <v>710</v>
      </c>
      <c r="D256" s="86" t="s">
        <v>836</v>
      </c>
    </row>
    <row r="257" spans="1:4" x14ac:dyDescent="0.25">
      <c r="A257" s="83" t="s">
        <v>603</v>
      </c>
      <c r="B257" s="82">
        <v>5822050</v>
      </c>
      <c r="C257" s="92" t="s">
        <v>710</v>
      </c>
      <c r="D257" s="86" t="s">
        <v>836</v>
      </c>
    </row>
    <row r="258" spans="1:4" x14ac:dyDescent="0.25">
      <c r="A258" s="83" t="s">
        <v>613</v>
      </c>
      <c r="B258" s="82">
        <v>9478647</v>
      </c>
      <c r="C258" s="92" t="s">
        <v>222</v>
      </c>
      <c r="D258" s="86" t="s">
        <v>836</v>
      </c>
    </row>
    <row r="259" spans="1:4" x14ac:dyDescent="0.25">
      <c r="A259" s="83" t="s">
        <v>618</v>
      </c>
      <c r="B259" s="82">
        <v>9207571</v>
      </c>
      <c r="C259" s="92" t="s">
        <v>710</v>
      </c>
      <c r="D259" s="86" t="s">
        <v>836</v>
      </c>
    </row>
    <row r="260" spans="1:4" x14ac:dyDescent="0.25">
      <c r="A260" s="83" t="s">
        <v>881</v>
      </c>
      <c r="B260" s="82">
        <v>9548106</v>
      </c>
      <c r="C260" s="92" t="s">
        <v>783</v>
      </c>
      <c r="D260" s="86" t="s">
        <v>836</v>
      </c>
    </row>
    <row r="261" spans="1:4" x14ac:dyDescent="0.25">
      <c r="A261" s="83" t="s">
        <v>644</v>
      </c>
      <c r="B261" s="82">
        <v>5851025</v>
      </c>
      <c r="C261" s="92" t="s">
        <v>236</v>
      </c>
      <c r="D261" s="86" t="s">
        <v>836</v>
      </c>
    </row>
    <row r="262" spans="1:4" x14ac:dyDescent="0.25">
      <c r="A262" s="92" t="s">
        <v>650</v>
      </c>
      <c r="B262" s="82">
        <v>8958785</v>
      </c>
      <c r="C262" s="92" t="s">
        <v>713</v>
      </c>
      <c r="D262" s="86" t="s">
        <v>836</v>
      </c>
    </row>
    <row r="263" spans="1:4" x14ac:dyDescent="0.25">
      <c r="A263" s="83" t="s">
        <v>767</v>
      </c>
      <c r="B263" s="82">
        <v>9501240</v>
      </c>
      <c r="C263" s="102" t="s">
        <v>222</v>
      </c>
      <c r="D263" s="86" t="s">
        <v>836</v>
      </c>
    </row>
    <row r="264" spans="1:4" x14ac:dyDescent="0.25">
      <c r="A264" s="83" t="s">
        <v>658</v>
      </c>
      <c r="B264" s="82">
        <v>8860106</v>
      </c>
      <c r="C264" s="92" t="s">
        <v>710</v>
      </c>
      <c r="D264" s="86" t="s">
        <v>836</v>
      </c>
    </row>
    <row r="265" spans="1:4" x14ac:dyDescent="0.25">
      <c r="A265" s="83" t="s">
        <v>663</v>
      </c>
      <c r="B265" s="82">
        <v>8386668</v>
      </c>
      <c r="C265" s="99" t="s">
        <v>718</v>
      </c>
      <c r="D265" s="86" t="s">
        <v>836</v>
      </c>
    </row>
    <row r="266" spans="1:4" x14ac:dyDescent="0.25">
      <c r="A266" s="92" t="s">
        <v>673</v>
      </c>
      <c r="B266" s="82">
        <v>9476733</v>
      </c>
      <c r="C266" s="99" t="s">
        <v>710</v>
      </c>
      <c r="D266" s="86" t="s">
        <v>836</v>
      </c>
    </row>
    <row r="267" spans="1:4" x14ac:dyDescent="0.25">
      <c r="A267" s="83" t="s">
        <v>689</v>
      </c>
      <c r="B267" s="82">
        <v>7794720</v>
      </c>
      <c r="C267" s="92" t="s">
        <v>710</v>
      </c>
      <c r="D267" s="86" t="s">
        <v>836</v>
      </c>
    </row>
    <row r="268" spans="1:4" x14ac:dyDescent="0.25">
      <c r="A268" s="83" t="s">
        <v>692</v>
      </c>
      <c r="B268" s="82">
        <v>3185231</v>
      </c>
      <c r="C268" s="92" t="s">
        <v>222</v>
      </c>
      <c r="D268" s="86" t="s">
        <v>836</v>
      </c>
    </row>
    <row r="269" spans="1:4" x14ac:dyDescent="0.25">
      <c r="A269" s="83" t="s">
        <v>699</v>
      </c>
      <c r="B269" s="82">
        <v>8851450</v>
      </c>
      <c r="C269" s="92" t="s">
        <v>719</v>
      </c>
      <c r="D269" s="86" t="s">
        <v>836</v>
      </c>
    </row>
    <row r="270" spans="1:4" x14ac:dyDescent="0.25">
      <c r="A270" s="83" t="s">
        <v>775</v>
      </c>
      <c r="B270" s="85">
        <v>9502289</v>
      </c>
      <c r="C270" s="92" t="s">
        <v>713</v>
      </c>
      <c r="D270" s="86" t="s">
        <v>836</v>
      </c>
    </row>
  </sheetData>
  <sortState xmlns:xlrd2="http://schemas.microsoft.com/office/spreadsheetml/2017/richdata2" ref="A2:I270">
    <sortCondition ref="D2:D270"/>
    <sortCondition ref="A2:A270"/>
  </sortState>
  <conditionalFormatting sqref="A2">
    <cfRule type="expression" dxfId="327" priority="1018" stopIfTrue="1">
      <formula>AND(COUNTIF($A$69:$A$72, A2)+COUNTIF($A$83:$B$85, A2)+COUNTIF(#REF!, A2)+COUNTIF($A$75:$A$75, A2)+COUNTIF($A$2:$A$2, A2)+COUNTIF($A$78:$A$81, A2)+COUNTIF($A$73:$A$73, A2)+COUNTIF($A$3:$A$66, A2)&gt;1,NOT(ISBLANK(A2)))</formula>
    </cfRule>
    <cfRule type="expression" dxfId="326" priority="1116" stopIfTrue="1">
      <formula>AND(COUNTIF(#REF!, A2)+COUNTIF($A$69:$A$72, A2)+COUNTIF($A$83:$B$85, A2)+COUNTIF(#REF!, A2)+COUNTIF($A$75:$A$75, A2)+COUNTIF($A$2:$A$2, A2)+COUNTIF($A$78:$A$81, A2)+COUNTIF($A$73:$A$73, A2)+COUNTIF($A$3:$A$66, A2)&gt;1,NOT(ISBLANK(A2)))</formula>
    </cfRule>
  </conditionalFormatting>
  <conditionalFormatting sqref="A5">
    <cfRule type="expression" dxfId="325" priority="1017" stopIfTrue="1">
      <formula>AND(COUNTIF($A$69:$A$72, A5)+COUNTIF($A$82:$B$84, A5)+COUNTIF(#REF!, A5)+COUNTIF($A$74:$A$74, A5)+COUNTIF($A$2:$A$2, A5)+COUNTIF($A$77:$A$80, A5)+COUNTIF(#REF!, A5)+COUNTIF($A$3:$A$66, A5)&gt;1,NOT(ISBLANK(A5)))</formula>
    </cfRule>
    <cfRule type="expression" dxfId="324" priority="1115" stopIfTrue="1">
      <formula>AND(COUNTIF(#REF!, A5)+COUNTIF($A$69:$A$72, A5)+COUNTIF($A$82:$B$84, A5)+COUNTIF(#REF!, A5)+COUNTIF($A$74:$A$74, A5)+COUNTIF($A$2:$A$2, A5)+COUNTIF($A$77:$A$80, A5)+COUNTIF(#REF!, A5)+COUNTIF($A$3:$A$66, A5)&gt;1,NOT(ISBLANK(A5)))</formula>
    </cfRule>
  </conditionalFormatting>
  <conditionalFormatting sqref="A17">
    <cfRule type="expression" dxfId="323" priority="952" stopIfTrue="1">
      <formula>AND(COUNTIF($A$71:$A$73, A17)+COUNTIF($A$87:$B$89, A17)+COUNTIF(#REF!, A17)+COUNTIF($A$77:$A$77, A17)+COUNTIF($A$2:$A$2, A17)+COUNTIF($A$80:$A$84, A17)+COUNTIF($A$75:$A$75, A17)+COUNTIF($A$3:$A$69, A17)&gt;1,NOT(ISBLANK(A17)))</formula>
    </cfRule>
    <cfRule type="expression" dxfId="322" priority="1114" stopIfTrue="1">
      <formula>AND(COUNTIF(#REF!, A17)+COUNTIF($A$71:$A$73, A17)+COUNTIF($A$87:$B$89, A17)+COUNTIF(#REF!, A17)+COUNTIF($A$77:$A$77, A17)+COUNTIF($A$2:$A$2, A17)+COUNTIF($A$80:$A$84, A17)+COUNTIF($A$75:$A$75, A17)+COUNTIF($A$3:$A$69, A17)&gt;1,NOT(ISBLANK(A17)))</formula>
    </cfRule>
  </conditionalFormatting>
  <conditionalFormatting sqref="A32">
    <cfRule type="expression" dxfId="321" priority="951" stopIfTrue="1">
      <formula>AND(COUNTIF($A$72:$A$73, A32)+COUNTIF($A$85:$B$88, A32)+COUNTIF(#REF!, A32)+COUNTIF($A$77:$A$77, A32)+COUNTIF($A$2:$A$2, A32)+COUNTIF($A$80:$A$84, A32)+COUNTIF($A$75:$A$75, A32)+COUNTIF($A$3:$A$70, A32)&gt;1,NOT(ISBLANK(A32)))</formula>
    </cfRule>
    <cfRule type="expression" dxfId="320" priority="1113" stopIfTrue="1">
      <formula>AND(COUNTIF(#REF!, A32)+COUNTIF($A$72:$A$73, A32)+COUNTIF($A$85:$B$88, A32)+COUNTIF(#REF!, A32)+COUNTIF($A$77:$A$77, A32)+COUNTIF($A$2:$A$2, A32)+COUNTIF($A$80:$A$84, A32)+COUNTIF($A$75:$A$75, A32)+COUNTIF($A$3:$A$70, A32)&gt;1,NOT(ISBLANK(A32)))</formula>
    </cfRule>
  </conditionalFormatting>
  <conditionalFormatting sqref="B12">
    <cfRule type="duplicateValues" dxfId="319" priority="83" stopIfTrue="1"/>
    <cfRule type="duplicateValues" dxfId="318" priority="84" stopIfTrue="1"/>
  </conditionalFormatting>
  <conditionalFormatting sqref="B13:B45 B216:B260 B90:B124 B47:B88 B262:B270 B1:B11 B126:B214">
    <cfRule type="duplicateValues" dxfId="317" priority="1565" stopIfTrue="1"/>
  </conditionalFormatting>
  <conditionalFormatting sqref="B46">
    <cfRule type="duplicateValues" dxfId="316" priority="39" stopIfTrue="1"/>
    <cfRule type="duplicateValues" dxfId="315" priority="40" stopIfTrue="1"/>
  </conditionalFormatting>
  <conditionalFormatting sqref="B89">
    <cfRule type="duplicateValues" dxfId="314" priority="43" stopIfTrue="1"/>
    <cfRule type="duplicateValues" dxfId="313" priority="44" stopIfTrue="1"/>
  </conditionalFormatting>
  <conditionalFormatting sqref="B126:B168 B13:B45 B216:B260 B90:B124 B47:B88 B262:B270 B1:B11 B170:B214">
    <cfRule type="duplicateValues" dxfId="312" priority="1572" stopIfTrue="1"/>
  </conditionalFormatting>
  <conditionalFormatting sqref="B169">
    <cfRule type="duplicateValues" dxfId="311" priority="117" stopIfTrue="1"/>
  </conditionalFormatting>
  <conditionalFormatting sqref="B215">
    <cfRule type="duplicateValues" dxfId="310" priority="37" stopIfTrue="1"/>
  </conditionalFormatting>
  <conditionalFormatting sqref="B216:B260 B90:B124 B47:B88 B262:B270 B1:B45 B126:B214">
    <cfRule type="duplicateValues" dxfId="309" priority="1580" stopIfTrue="1"/>
  </conditionalFormatting>
  <conditionalFormatting sqref="B261:C261">
    <cfRule type="expression" dxfId="308" priority="1586" stopIfTrue="1">
      <formula>AND(COUNTIF(#REF!, B261)+COUNTIF($B$56:$B$61, B261)+COUNTIF(#REF!, B261)+COUNTIF(#REF!, B261)+COUNTIF($B$37:$B$54, B261)+COUNTIF($B$3:$B$18, B261)+COUNTIF($B$21:$B$35, B261)+COUNTIF(#REF!, B261)+COUNTIF($B$223:$B$264, B261)+COUNTIF(#REF!, B261)+COUNTIF(#REF!, B261)+COUNTIF(#REF!, B261)+COUNTIF($B$192:$B$218, B261)+COUNTIF(#REF!, B261)+COUNTIF($B$265:$B$270, B261)+COUNTIF($B$63:$B$105, B261)+COUNTIF($B$107:$B$190, B261)+COUNTIF(#REF!, B261)+COUNTIF(#REF!, B261)&gt;1,NOT(ISBLANK(B261)))</formula>
    </cfRule>
  </conditionalFormatting>
  <conditionalFormatting sqref="C22">
    <cfRule type="expression" dxfId="307" priority="22" stopIfTrue="1">
      <formula>AND(COUNTIF($B$72:$B$74, C22)+COUNTIF($B$88:$B$90, C22)+COUNTIF(#REF!, C22)+COUNTIF($B$78:$B$78, C22)+COUNTIF($B$2:$B$2, C22)+COUNTIF($B$82:$B$86, C22)+COUNTIF($B$76:$B$76, C22)+COUNTIF($B$3:$B$70, C22)&gt;1,NOT(ISBLANK(C22)))</formula>
    </cfRule>
    <cfRule type="expression" dxfId="306" priority="1112" stopIfTrue="1">
      <formula>AND(COUNTIF(#REF!, C22)+COUNTIF($B$72:$B$74, C22)+COUNTIF($B$88:$B$90, C22)+COUNTIF(#REF!, C22)+COUNTIF($B$78:$B$78, C22)+COUNTIF($B$2:$B$2, C22)+COUNTIF($B$82:$B$86, C22)+COUNTIF($B$76:$B$76, C22)+COUNTIF($B$3:$B$70, C22)&gt;1,NOT(ISBLANK(C22)))</formula>
    </cfRule>
  </conditionalFormatting>
  <conditionalFormatting sqref="C56 C134 C141">
    <cfRule type="expression" dxfId="305" priority="1099" stopIfTrue="1">
      <formula>AND(COUNTIF($B$70:$B$72, C56)+COUNTIF($B$85:$B$87, C56)+COUNTIF(#REF!, C56)+COUNTIF($B$76:$B$76, C56)+COUNTIF($B$2:$B$2, C56)+COUNTIF($B$79:$B$83, C56)+COUNTIF($B$74:$B$74, C56)+COUNTIF($B$3:$B$68, C56)&gt;1,NOT(ISBLANK(C56)))</formula>
    </cfRule>
    <cfRule type="expression" dxfId="304" priority="1100" stopIfTrue="1">
      <formula>AND(COUNTIF(#REF!, C56)+COUNTIF($B$70:$B$72, C56)+COUNTIF($B$85:$B$87, C56)+COUNTIF(#REF!, C56)+COUNTIF($B$76:$B$76, C56)+COUNTIF($B$2:$B$2, C56)+COUNTIF($B$79:$B$83, C56)+COUNTIF($B$74:$B$74, C56)+COUNTIF($B$3:$B$68, C56)&gt;1,NOT(ISBLANK(C56)))</formula>
    </cfRule>
  </conditionalFormatting>
  <conditionalFormatting sqref="C72 C219">
    <cfRule type="expression" dxfId="303" priority="18" stopIfTrue="1">
      <formula>AND(COUNTIF($B$69:$B$72, C72)+COUNTIF($B$84:$B$86, C72)+COUNTIF(#REF!, C72)+COUNTIF($B$75:$B$75, C72)+COUNTIF($B$2:$B$2, C72)+COUNTIF($B$78:$B$82, C72)+COUNTIF($B$73:$B$73, C72)+COUNTIF($B$3:$B$67, C72)&gt;1,NOT(ISBLANK(C72)))</formula>
    </cfRule>
    <cfRule type="expression" dxfId="302" priority="1105" stopIfTrue="1">
      <formula>AND(COUNTIF(#REF!, C72)+COUNTIF($B$69:$B$72, C72)+COUNTIF($B$84:$B$86, C72)+COUNTIF(#REF!, C72)+COUNTIF($B$75:$B$75, C72)+COUNTIF($B$2:$B$2, C72)+COUNTIF($B$78:$B$82, C72)+COUNTIF($B$73:$B$73, C72)+COUNTIF($B$3:$B$67, C72)&gt;1,NOT(ISBLANK(C72)))</formula>
    </cfRule>
  </conditionalFormatting>
  <conditionalFormatting sqref="C86 C146 C215">
    <cfRule type="expression" dxfId="301" priority="19" stopIfTrue="1">
      <formula>AND(COUNTIF($B$70:$B$72, C86)+COUNTIF($B$86:$B$88, C86)+COUNTIF(#REF!, C86)+COUNTIF($B$76:$B$76, C86)+COUNTIF($B$2:$B$2, C86)+COUNTIF($B$79:$B$84, C86)+COUNTIF($B$74:$B$74, C86)+COUNTIF($B$3:$B$68, C86)&gt;1,NOT(ISBLANK(C86)))</formula>
    </cfRule>
    <cfRule type="expression" dxfId="300" priority="1106" stopIfTrue="1">
      <formula>AND(COUNTIF(#REF!, C86)+COUNTIF($B$70:$B$72, C86)+COUNTIF($B$86:$B$88, C86)+COUNTIF(#REF!, C86)+COUNTIF($B$76:$B$76, C86)+COUNTIF($B$2:$B$2, C86)+COUNTIF($B$79:$B$84, C86)+COUNTIF($B$74:$B$74, C86)+COUNTIF($B$3:$B$68, C86)&gt;1,NOT(ISBLANK(C86)))</formula>
    </cfRule>
  </conditionalFormatting>
  <conditionalFormatting sqref="C96">
    <cfRule type="expression" dxfId="299" priority="21" stopIfTrue="1">
      <formula>AND(COUNTIF($B$73:$B$75, C96)+COUNTIF($B$89:$B$91, C96)+COUNTIF(#REF!, C96)+COUNTIF($B$79:$B$79, C96)+COUNTIF($B$2:$B$2, C96)+COUNTIF($B$83:$B$87, C96)+COUNTIF($B$77:$B$77, C96)+COUNTIF($B$3:$B$71, C96)&gt;1,NOT(ISBLANK(C96)))</formula>
    </cfRule>
    <cfRule type="expression" dxfId="298" priority="1110" stopIfTrue="1">
      <formula>AND(COUNTIF(#REF!, C96)+COUNTIF($B$73:$B$75, C96)+COUNTIF($B$89:$B$91, C96)+COUNTIF(#REF!, C96)+COUNTIF($B$79:$B$79, C96)+COUNTIF($B$2:$B$2, C96)+COUNTIF($B$83:$B$87, C96)+COUNTIF($B$77:$B$77, C96)+COUNTIF($B$3:$B$71, C96)&gt;1,NOT(ISBLANK(C96)))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DEF6F-310A-4BFF-9ACB-CB913C462630}">
  <dimension ref="A1:D15"/>
  <sheetViews>
    <sheetView workbookViewId="0">
      <selection activeCell="G12" sqref="G12"/>
    </sheetView>
  </sheetViews>
  <sheetFormatPr defaultRowHeight="15" x14ac:dyDescent="0.25"/>
  <cols>
    <col min="1" max="1" width="28.42578125" bestFit="1" customWidth="1"/>
    <col min="2" max="2" width="8" bestFit="1" customWidth="1"/>
    <col min="3" max="3" width="44.140625" bestFit="1" customWidth="1"/>
    <col min="4" max="4" width="20.85546875" bestFit="1" customWidth="1"/>
  </cols>
  <sheetData>
    <row r="1" spans="1:4" x14ac:dyDescent="0.25">
      <c r="A1" s="81" t="s">
        <v>406</v>
      </c>
      <c r="B1" s="80" t="s">
        <v>72</v>
      </c>
      <c r="C1" s="98" t="s">
        <v>432</v>
      </c>
      <c r="D1" s="98" t="s">
        <v>407</v>
      </c>
    </row>
    <row r="2" spans="1:4" x14ac:dyDescent="0.25">
      <c r="A2" s="83" t="s">
        <v>520</v>
      </c>
      <c r="B2" s="82">
        <v>3150933</v>
      </c>
      <c r="C2" s="92" t="s">
        <v>272</v>
      </c>
      <c r="D2" s="92" t="s">
        <v>867</v>
      </c>
    </row>
    <row r="3" spans="1:4" x14ac:dyDescent="0.25">
      <c r="A3" s="83" t="s">
        <v>551</v>
      </c>
      <c r="B3" s="82">
        <v>6899544</v>
      </c>
      <c r="C3" s="92" t="s">
        <v>235</v>
      </c>
      <c r="D3" s="92" t="s">
        <v>867</v>
      </c>
    </row>
    <row r="4" spans="1:4" x14ac:dyDescent="0.25">
      <c r="A4" s="83" t="s">
        <v>621</v>
      </c>
      <c r="B4" s="82">
        <v>5892490</v>
      </c>
      <c r="C4" s="92" t="s">
        <v>234</v>
      </c>
      <c r="D4" s="92" t="s">
        <v>867</v>
      </c>
    </row>
    <row r="5" spans="1:4" x14ac:dyDescent="0.25">
      <c r="A5" s="83" t="s">
        <v>590</v>
      </c>
      <c r="B5" s="82">
        <v>5803195</v>
      </c>
      <c r="C5" s="92" t="s">
        <v>780</v>
      </c>
      <c r="D5" s="102" t="s">
        <v>868</v>
      </c>
    </row>
    <row r="6" spans="1:4" x14ac:dyDescent="0.25">
      <c r="A6" s="83" t="s">
        <v>502</v>
      </c>
      <c r="B6" s="82">
        <v>6261060</v>
      </c>
      <c r="C6" s="102" t="s">
        <v>378</v>
      </c>
      <c r="D6" s="92" t="s">
        <v>915</v>
      </c>
    </row>
    <row r="7" spans="1:4" x14ac:dyDescent="0.25">
      <c r="A7" s="83" t="s">
        <v>449</v>
      </c>
      <c r="B7" s="82">
        <v>6463011</v>
      </c>
      <c r="C7" s="99" t="s">
        <v>777</v>
      </c>
      <c r="D7" s="92" t="s">
        <v>866</v>
      </c>
    </row>
    <row r="8" spans="1:4" x14ac:dyDescent="0.25">
      <c r="A8" s="83" t="s">
        <v>543</v>
      </c>
      <c r="B8" s="82">
        <v>6556051</v>
      </c>
      <c r="C8" s="92" t="s">
        <v>776</v>
      </c>
      <c r="D8" s="92" t="s">
        <v>866</v>
      </c>
    </row>
    <row r="9" spans="1:4" x14ac:dyDescent="0.25">
      <c r="A9" s="83" t="s">
        <v>595</v>
      </c>
      <c r="B9" s="82">
        <v>5412374</v>
      </c>
      <c r="C9" s="92" t="s">
        <v>389</v>
      </c>
      <c r="D9" s="92" t="s">
        <v>866</v>
      </c>
    </row>
    <row r="10" spans="1:4" x14ac:dyDescent="0.25">
      <c r="A10" s="83" t="s">
        <v>597</v>
      </c>
      <c r="B10" s="82">
        <v>6034390</v>
      </c>
      <c r="C10" s="92" t="s">
        <v>234</v>
      </c>
      <c r="D10" s="92" t="s">
        <v>866</v>
      </c>
    </row>
    <row r="11" spans="1:4" x14ac:dyDescent="0.25">
      <c r="A11" s="83" t="s">
        <v>602</v>
      </c>
      <c r="B11" s="82">
        <v>5703913</v>
      </c>
      <c r="C11" s="92" t="s">
        <v>234</v>
      </c>
      <c r="D11" s="92" t="s">
        <v>866</v>
      </c>
    </row>
    <row r="12" spans="1:4" x14ac:dyDescent="0.25">
      <c r="A12" s="83" t="s">
        <v>622</v>
      </c>
      <c r="B12" s="82">
        <v>5926360</v>
      </c>
      <c r="C12" s="92" t="s">
        <v>721</v>
      </c>
      <c r="D12" s="92" t="s">
        <v>866</v>
      </c>
    </row>
    <row r="13" spans="1:4" x14ac:dyDescent="0.25">
      <c r="A13" s="83" t="s">
        <v>653</v>
      </c>
      <c r="B13" s="82">
        <v>6043038</v>
      </c>
      <c r="C13" s="92" t="s">
        <v>234</v>
      </c>
      <c r="D13" s="92" t="s">
        <v>866</v>
      </c>
    </row>
    <row r="14" spans="1:4" x14ac:dyDescent="0.25">
      <c r="A14" s="83" t="s">
        <v>670</v>
      </c>
      <c r="B14" s="82">
        <v>5797390</v>
      </c>
      <c r="C14" s="92" t="s">
        <v>234</v>
      </c>
      <c r="D14" s="92" t="s">
        <v>866</v>
      </c>
    </row>
    <row r="15" spans="1:4" x14ac:dyDescent="0.25">
      <c r="A15" s="83" t="s">
        <v>684</v>
      </c>
      <c r="B15" s="82">
        <v>6336035</v>
      </c>
      <c r="C15" s="149" t="s">
        <v>234</v>
      </c>
      <c r="D15" s="92" t="s">
        <v>866</v>
      </c>
    </row>
  </sheetData>
  <sortState xmlns:xlrd2="http://schemas.microsoft.com/office/spreadsheetml/2017/richdata2" ref="A2:D15">
    <sortCondition ref="D2:D15"/>
    <sortCondition ref="A2:A15"/>
  </sortState>
  <conditionalFormatting sqref="B1">
    <cfRule type="duplicateValues" dxfId="297" priority="5" stopIfTrue="1"/>
    <cfRule type="duplicateValues" dxfId="296" priority="6" stopIfTrue="1"/>
    <cfRule type="duplicateValues" dxfId="295" priority="7" stopIfTrue="1"/>
  </conditionalFormatting>
  <conditionalFormatting sqref="B2:B15">
    <cfRule type="duplicateValues" dxfId="294" priority="2" stopIfTrue="1"/>
    <cfRule type="duplicateValues" dxfId="293" priority="3" stopIfTrue="1"/>
  </conditionalFormatting>
  <conditionalFormatting sqref="B14">
    <cfRule type="duplicateValues" dxfId="292" priority="1" stopIfTrue="1"/>
  </conditionalFormatting>
  <conditionalFormatting sqref="B15 B2:B13">
    <cfRule type="duplicateValues" dxfId="291" priority="4" stopIfTrue="1"/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ACF85-D8C8-49B5-A31E-5FF476BDA827}">
  <dimension ref="A1:F110"/>
  <sheetViews>
    <sheetView workbookViewId="0">
      <pane ySplit="1" topLeftCell="A5" activePane="bottomLeft" state="frozen"/>
      <selection pane="bottomLeft" activeCell="A11" sqref="A11:XFD11"/>
    </sheetView>
  </sheetViews>
  <sheetFormatPr defaultRowHeight="15" x14ac:dyDescent="0.25"/>
  <cols>
    <col min="1" max="1" width="7.7109375" style="128" bestFit="1" customWidth="1"/>
    <col min="2" max="2" width="32" style="121" bestFit="1" customWidth="1"/>
    <col min="3" max="3" width="52" style="121" bestFit="1" customWidth="1"/>
    <col min="4" max="4" width="60.140625" style="121" bestFit="1" customWidth="1"/>
    <col min="5" max="5" width="3" style="128" bestFit="1" customWidth="1"/>
    <col min="6" max="16384" width="9.140625" style="122"/>
  </cols>
  <sheetData>
    <row r="1" spans="1:6" s="127" customFormat="1" ht="15" customHeight="1" x14ac:dyDescent="0.25">
      <c r="A1" s="115" t="s">
        <v>73</v>
      </c>
      <c r="B1" s="115" t="s">
        <v>74</v>
      </c>
      <c r="C1" s="115" t="s">
        <v>75</v>
      </c>
      <c r="D1" s="126" t="s">
        <v>831</v>
      </c>
      <c r="E1" s="126" t="s">
        <v>834</v>
      </c>
      <c r="F1" s="126" t="s">
        <v>916</v>
      </c>
    </row>
    <row r="2" spans="1:6" ht="15" customHeight="1" x14ac:dyDescent="0.25">
      <c r="A2" s="89">
        <v>131</v>
      </c>
      <c r="B2" s="124" t="s">
        <v>11</v>
      </c>
      <c r="C2" s="124" t="s">
        <v>51</v>
      </c>
      <c r="D2" s="123" t="s">
        <v>787</v>
      </c>
      <c r="E2" s="128">
        <v>1</v>
      </c>
      <c r="F2" s="128">
        <f>COUNTIF(QF!H:H,Cód!E2)</f>
        <v>5</v>
      </c>
    </row>
    <row r="3" spans="1:6" ht="15" customHeight="1" x14ac:dyDescent="0.25">
      <c r="A3" s="128">
        <v>135</v>
      </c>
      <c r="B3" s="121" t="s">
        <v>137</v>
      </c>
      <c r="C3" s="121" t="s">
        <v>138</v>
      </c>
      <c r="D3" s="123"/>
      <c r="E3" s="128">
        <v>2</v>
      </c>
      <c r="F3" s="128">
        <f>COUNTIF(QF!H:H,Cód!E3)</f>
        <v>0</v>
      </c>
    </row>
    <row r="4" spans="1:6" ht="15" customHeight="1" x14ac:dyDescent="0.25">
      <c r="A4" s="89">
        <v>132</v>
      </c>
      <c r="B4" s="124" t="s">
        <v>12</v>
      </c>
      <c r="C4" s="124" t="s">
        <v>52</v>
      </c>
      <c r="D4" s="123" t="s">
        <v>788</v>
      </c>
      <c r="E4" s="128">
        <v>3</v>
      </c>
      <c r="F4" s="128">
        <f>COUNTIF(QF!H:H,Cód!E4)</f>
        <v>7</v>
      </c>
    </row>
    <row r="5" spans="1:6" ht="15" customHeight="1" x14ac:dyDescent="0.25">
      <c r="A5" s="128">
        <v>136</v>
      </c>
      <c r="B5" s="121" t="s">
        <v>15</v>
      </c>
      <c r="C5" s="121" t="s">
        <v>55</v>
      </c>
      <c r="D5" s="123" t="s">
        <v>786</v>
      </c>
      <c r="E5" s="128">
        <v>4</v>
      </c>
      <c r="F5" s="128">
        <f>COUNTIF(QF!H:H,Cód!E5)</f>
        <v>7</v>
      </c>
    </row>
    <row r="6" spans="1:6" ht="15" customHeight="1" x14ac:dyDescent="0.25">
      <c r="A6" s="89">
        <v>133</v>
      </c>
      <c r="B6" s="124" t="s">
        <v>13</v>
      </c>
      <c r="C6" s="124" t="s">
        <v>53</v>
      </c>
      <c r="D6" s="123" t="s">
        <v>789</v>
      </c>
      <c r="E6" s="128">
        <v>5</v>
      </c>
      <c r="F6" s="128">
        <f>COUNTIF(QF!H:H,Cód!E6)</f>
        <v>4</v>
      </c>
    </row>
    <row r="7" spans="1:6" ht="15" customHeight="1" x14ac:dyDescent="0.25">
      <c r="A7" s="128">
        <v>109</v>
      </c>
      <c r="B7" s="121" t="s">
        <v>3</v>
      </c>
      <c r="C7" s="121" t="s">
        <v>188</v>
      </c>
      <c r="D7" s="123" t="s">
        <v>790</v>
      </c>
      <c r="E7" s="128">
        <v>6</v>
      </c>
      <c r="F7" s="128">
        <f>COUNTIF(QF!H:H,Cód!E7)</f>
        <v>15</v>
      </c>
    </row>
    <row r="8" spans="1:6" ht="15" customHeight="1" x14ac:dyDescent="0.25">
      <c r="A8" s="128">
        <v>107</v>
      </c>
      <c r="B8" s="121" t="s">
        <v>35</v>
      </c>
      <c r="C8" s="121" t="s">
        <v>41</v>
      </c>
      <c r="D8" s="123" t="s">
        <v>791</v>
      </c>
      <c r="E8" s="128">
        <v>7</v>
      </c>
      <c r="F8" s="128">
        <f>COUNTIF(QF!H:H,Cód!E8)</f>
        <v>8</v>
      </c>
    </row>
    <row r="9" spans="1:6" ht="15" customHeight="1" x14ac:dyDescent="0.25">
      <c r="A9" s="128">
        <v>114</v>
      </c>
      <c r="B9" s="121" t="s">
        <v>6</v>
      </c>
      <c r="C9" s="121" t="s">
        <v>45</v>
      </c>
      <c r="D9" s="123" t="s">
        <v>792</v>
      </c>
      <c r="E9" s="128">
        <v>8</v>
      </c>
      <c r="F9" s="128">
        <f>COUNTIF(QF!H:H,Cód!E9)</f>
        <v>12</v>
      </c>
    </row>
    <row r="10" spans="1:6" ht="15" customHeight="1" x14ac:dyDescent="0.25">
      <c r="A10" s="128">
        <v>113</v>
      </c>
      <c r="B10" s="121" t="s">
        <v>29</v>
      </c>
      <c r="C10" s="121" t="s">
        <v>44</v>
      </c>
      <c r="D10" s="123" t="s">
        <v>793</v>
      </c>
      <c r="E10" s="128">
        <v>9</v>
      </c>
      <c r="F10" s="128">
        <f>COUNTIF(QF!H:H,Cód!E10)</f>
        <v>4</v>
      </c>
    </row>
    <row r="11" spans="1:6" ht="15" customHeight="1" x14ac:dyDescent="0.25">
      <c r="C11" s="121" t="s">
        <v>279</v>
      </c>
      <c r="D11" s="123" t="s">
        <v>794</v>
      </c>
      <c r="E11" s="128">
        <v>10</v>
      </c>
      <c r="F11" s="128">
        <f>COUNTIF(QF!H:H,Cód!E11)</f>
        <v>5</v>
      </c>
    </row>
    <row r="12" spans="1:6" ht="15" customHeight="1" x14ac:dyDescent="0.25">
      <c r="A12" s="89">
        <v>121</v>
      </c>
      <c r="B12" s="124" t="s">
        <v>10</v>
      </c>
      <c r="C12" s="124" t="s">
        <v>50</v>
      </c>
      <c r="D12" s="125" t="s">
        <v>795</v>
      </c>
      <c r="E12" s="128">
        <v>11</v>
      </c>
      <c r="F12" s="128">
        <f>COUNTIF(QF!H:H,Cód!E12)</f>
        <v>4</v>
      </c>
    </row>
    <row r="13" spans="1:6" ht="15" customHeight="1" x14ac:dyDescent="0.25">
      <c r="A13" s="128">
        <v>105</v>
      </c>
      <c r="B13" s="121" t="s">
        <v>723</v>
      </c>
      <c r="C13" s="121" t="s">
        <v>39</v>
      </c>
      <c r="D13" s="123" t="s">
        <v>796</v>
      </c>
      <c r="E13" s="128">
        <v>12</v>
      </c>
      <c r="F13" s="128">
        <f>COUNTIF(QF!H:H,Cód!E13)</f>
        <v>5</v>
      </c>
    </row>
    <row r="14" spans="1:6" ht="15" customHeight="1" x14ac:dyDescent="0.25">
      <c r="A14" s="89">
        <v>103</v>
      </c>
      <c r="B14" s="124" t="s">
        <v>2</v>
      </c>
      <c r="C14" s="124" t="s">
        <v>38</v>
      </c>
      <c r="D14" s="125" t="s">
        <v>797</v>
      </c>
      <c r="E14" s="128">
        <v>13</v>
      </c>
      <c r="F14" s="128">
        <f>COUNTIF(QF!H:H,Cód!E14)</f>
        <v>16</v>
      </c>
    </row>
    <row r="15" spans="1:6" ht="15" customHeight="1" x14ac:dyDescent="0.25">
      <c r="A15" s="128">
        <v>116</v>
      </c>
      <c r="B15" s="121" t="s">
        <v>7</v>
      </c>
      <c r="C15" s="121" t="s">
        <v>46</v>
      </c>
      <c r="D15" s="123" t="s">
        <v>798</v>
      </c>
      <c r="E15" s="128">
        <v>14</v>
      </c>
      <c r="F15" s="128">
        <f>COUNTIF(QF!H:H,Cód!E15)</f>
        <v>11</v>
      </c>
    </row>
    <row r="16" spans="1:6" ht="15" customHeight="1" x14ac:dyDescent="0.25">
      <c r="A16" s="128">
        <v>120</v>
      </c>
      <c r="B16" s="121" t="s">
        <v>92</v>
      </c>
      <c r="C16" s="121" t="s">
        <v>49</v>
      </c>
      <c r="D16" s="123" t="s">
        <v>799</v>
      </c>
      <c r="E16" s="128">
        <v>15</v>
      </c>
      <c r="F16" s="128">
        <f>COUNTIF(QF!H:H,Cód!E16)</f>
        <v>11</v>
      </c>
    </row>
    <row r="17" spans="1:6" ht="15" customHeight="1" x14ac:dyDescent="0.25">
      <c r="A17" s="89">
        <v>102</v>
      </c>
      <c r="B17" s="124" t="s">
        <v>1</v>
      </c>
      <c r="C17" s="124" t="s">
        <v>37</v>
      </c>
      <c r="D17" s="123" t="s">
        <v>800</v>
      </c>
      <c r="E17" s="128">
        <v>16</v>
      </c>
      <c r="F17" s="128">
        <f>COUNTIF(QF!H:H,Cód!E17)</f>
        <v>13</v>
      </c>
    </row>
    <row r="18" spans="1:6" ht="15" customHeight="1" x14ac:dyDescent="0.25">
      <c r="A18" s="128">
        <v>119</v>
      </c>
      <c r="B18" s="121" t="s">
        <v>9</v>
      </c>
      <c r="C18" s="121" t="s">
        <v>48</v>
      </c>
      <c r="D18" s="123" t="s">
        <v>801</v>
      </c>
      <c r="E18" s="128">
        <v>17</v>
      </c>
      <c r="F18" s="128">
        <f>COUNTIF(QF!H:H,Cód!E18)</f>
        <v>13</v>
      </c>
    </row>
    <row r="19" spans="1:6" x14ac:dyDescent="0.25">
      <c r="A19" s="128">
        <v>112</v>
      </c>
      <c r="B19" s="121" t="s">
        <v>5</v>
      </c>
      <c r="C19" s="121" t="s">
        <v>43</v>
      </c>
      <c r="D19" s="123" t="s">
        <v>802</v>
      </c>
      <c r="E19" s="128">
        <v>18</v>
      </c>
      <c r="F19" s="128">
        <f>COUNTIF(QF!H:H,Cód!E19)</f>
        <v>3</v>
      </c>
    </row>
    <row r="20" spans="1:6" x14ac:dyDescent="0.25">
      <c r="A20" s="89">
        <v>111</v>
      </c>
      <c r="B20" s="125" t="s">
        <v>4</v>
      </c>
      <c r="C20" s="125" t="s">
        <v>42</v>
      </c>
      <c r="D20" s="123" t="s">
        <v>803</v>
      </c>
      <c r="E20" s="128">
        <v>19</v>
      </c>
      <c r="F20" s="128">
        <f>COUNTIF(QF!H:H,Cód!E20)</f>
        <v>7</v>
      </c>
    </row>
    <row r="21" spans="1:6" ht="15" customHeight="1" x14ac:dyDescent="0.25">
      <c r="A21" s="128">
        <v>115</v>
      </c>
      <c r="B21" s="121" t="s">
        <v>722</v>
      </c>
      <c r="C21" s="121" t="s">
        <v>267</v>
      </c>
      <c r="D21" s="123" t="s">
        <v>804</v>
      </c>
      <c r="E21" s="128">
        <v>20</v>
      </c>
      <c r="F21" s="128">
        <f>COUNTIF(QF!H:H,Cód!E21)</f>
        <v>2</v>
      </c>
    </row>
    <row r="22" spans="1:6" ht="15" customHeight="1" x14ac:dyDescent="0.25">
      <c r="A22" s="128">
        <v>101</v>
      </c>
      <c r="B22" s="121" t="s">
        <v>0</v>
      </c>
      <c r="C22" s="121" t="s">
        <v>36</v>
      </c>
      <c r="D22" s="123" t="s">
        <v>805</v>
      </c>
      <c r="E22" s="128">
        <v>21</v>
      </c>
      <c r="F22" s="128">
        <f>COUNTIF(QF!H:H,Cód!E22)</f>
        <v>10</v>
      </c>
    </row>
    <row r="23" spans="1:6" ht="15" customHeight="1" x14ac:dyDescent="0.25">
      <c r="A23" s="128">
        <v>117</v>
      </c>
      <c r="B23" s="121" t="s">
        <v>8</v>
      </c>
      <c r="C23" s="121" t="s">
        <v>47</v>
      </c>
      <c r="D23" s="123" t="s">
        <v>806</v>
      </c>
      <c r="E23" s="128">
        <v>22</v>
      </c>
      <c r="F23" s="128">
        <f>COUNTIF(QF!H:H,Cód!E23)</f>
        <v>9</v>
      </c>
    </row>
    <row r="24" spans="1:6" ht="15" customHeight="1" x14ac:dyDescent="0.25">
      <c r="A24" s="128">
        <v>104</v>
      </c>
      <c r="B24" s="121" t="s">
        <v>219</v>
      </c>
      <c r="C24" s="121" t="s">
        <v>220</v>
      </c>
      <c r="D24" s="123" t="s">
        <v>807</v>
      </c>
      <c r="E24" s="128">
        <v>23</v>
      </c>
      <c r="F24" s="128">
        <f>COUNTIF(QF!H:H,Cód!E24)</f>
        <v>7</v>
      </c>
    </row>
    <row r="25" spans="1:6" ht="15" customHeight="1" x14ac:dyDescent="0.25">
      <c r="A25" s="128">
        <v>106</v>
      </c>
      <c r="B25" s="121" t="s">
        <v>434</v>
      </c>
      <c r="C25" s="121" t="s">
        <v>40</v>
      </c>
      <c r="D25" s="123" t="s">
        <v>808</v>
      </c>
      <c r="E25" s="128">
        <v>24</v>
      </c>
      <c r="F25" s="128">
        <f>COUNTIF(QF!H:H,Cód!E25)</f>
        <v>15</v>
      </c>
    </row>
    <row r="26" spans="1:6" ht="15" customHeight="1" x14ac:dyDescent="0.25">
      <c r="B26" s="121" t="s">
        <v>32</v>
      </c>
      <c r="C26" s="121" t="s">
        <v>63</v>
      </c>
      <c r="D26" s="125" t="s">
        <v>809</v>
      </c>
      <c r="E26" s="128">
        <v>25</v>
      </c>
      <c r="F26" s="128">
        <f>COUNTIF(QF!H:H,Cód!E26)</f>
        <v>9</v>
      </c>
    </row>
    <row r="27" spans="1:6" ht="15" customHeight="1" x14ac:dyDescent="0.25">
      <c r="A27" s="128">
        <v>153</v>
      </c>
      <c r="B27" s="121" t="s">
        <v>30</v>
      </c>
      <c r="C27" s="121" t="s">
        <v>30</v>
      </c>
      <c r="D27" s="123" t="s">
        <v>810</v>
      </c>
      <c r="E27" s="128">
        <v>26</v>
      </c>
      <c r="F27" s="128">
        <f>COUNTIF(QF!H:H,Cód!E27)</f>
        <v>12</v>
      </c>
    </row>
    <row r="28" spans="1:6" ht="15" customHeight="1" x14ac:dyDescent="0.25">
      <c r="C28" s="121" t="s">
        <v>306</v>
      </c>
      <c r="D28" s="123" t="s">
        <v>811</v>
      </c>
      <c r="E28" s="128">
        <v>27</v>
      </c>
      <c r="F28" s="128">
        <f>COUNTIF(QF!H:H,Cód!E28)</f>
        <v>8</v>
      </c>
    </row>
    <row r="29" spans="1:6" ht="15" customHeight="1" x14ac:dyDescent="0.25">
      <c r="A29" s="128">
        <v>154</v>
      </c>
      <c r="B29" s="121" t="s">
        <v>31</v>
      </c>
      <c r="C29" s="121" t="s">
        <v>64</v>
      </c>
      <c r="D29" s="123" t="s">
        <v>812</v>
      </c>
      <c r="E29" s="128">
        <v>28</v>
      </c>
      <c r="F29" s="128">
        <f>COUNTIF(QF!H:H,Cód!E29)</f>
        <v>7</v>
      </c>
    </row>
    <row r="30" spans="1:6" ht="15" customHeight="1" x14ac:dyDescent="0.25">
      <c r="A30" s="128">
        <v>155</v>
      </c>
      <c r="B30" s="121" t="s">
        <v>33</v>
      </c>
      <c r="C30" s="121" t="s">
        <v>33</v>
      </c>
      <c r="D30" s="125" t="s">
        <v>813</v>
      </c>
      <c r="E30" s="128">
        <v>29</v>
      </c>
      <c r="F30" s="128">
        <f>COUNTIF(QF!H:H,Cód!E30)</f>
        <v>6</v>
      </c>
    </row>
    <row r="31" spans="1:6" ht="15" customHeight="1" x14ac:dyDescent="0.25">
      <c r="B31" s="121" t="s">
        <v>27</v>
      </c>
      <c r="C31" s="121" t="s">
        <v>70</v>
      </c>
      <c r="D31" s="123" t="s">
        <v>814</v>
      </c>
      <c r="E31" s="128">
        <v>30</v>
      </c>
      <c r="F31" s="128">
        <f>COUNTIF(QF!H:H,Cód!E31)</f>
        <v>5</v>
      </c>
    </row>
    <row r="32" spans="1:6" ht="15" customHeight="1" x14ac:dyDescent="0.25">
      <c r="B32" s="121" t="s">
        <v>26</v>
      </c>
      <c r="C32" s="121" t="s">
        <v>69</v>
      </c>
      <c r="D32" s="123"/>
      <c r="E32" s="128">
        <v>31</v>
      </c>
      <c r="F32" s="128">
        <f>COUNTIF(QF!H:H,Cód!E32)</f>
        <v>0</v>
      </c>
    </row>
    <row r="33" spans="1:6" ht="15" customHeight="1" x14ac:dyDescent="0.25">
      <c r="B33" s="124" t="s">
        <v>25</v>
      </c>
      <c r="C33" s="124" t="s">
        <v>68</v>
      </c>
      <c r="D33" s="123" t="s">
        <v>815</v>
      </c>
      <c r="E33" s="128">
        <v>32</v>
      </c>
      <c r="F33" s="128">
        <f>COUNTIF(QF!H:H,Cód!E33)</f>
        <v>2</v>
      </c>
    </row>
    <row r="34" spans="1:6" ht="15" customHeight="1" x14ac:dyDescent="0.25">
      <c r="B34" s="121" t="s">
        <v>24</v>
      </c>
      <c r="C34" s="121" t="s">
        <v>67</v>
      </c>
      <c r="D34" s="123" t="s">
        <v>816</v>
      </c>
      <c r="E34" s="128">
        <v>33</v>
      </c>
      <c r="F34" s="128">
        <f>COUNTIF(QF!H:H,Cód!E34)</f>
        <v>9</v>
      </c>
    </row>
    <row r="35" spans="1:6" ht="15" customHeight="1" x14ac:dyDescent="0.25">
      <c r="B35" s="121" t="s">
        <v>34</v>
      </c>
      <c r="C35" s="121" t="s">
        <v>66</v>
      </c>
      <c r="D35" s="123" t="s">
        <v>817</v>
      </c>
      <c r="E35" s="128">
        <v>34</v>
      </c>
      <c r="F35" s="128">
        <f>COUNTIF(QF!H:H,Cód!E35)</f>
        <v>9</v>
      </c>
    </row>
    <row r="36" spans="1:6" x14ac:dyDescent="0.25">
      <c r="B36" s="121" t="s">
        <v>23</v>
      </c>
      <c r="C36" s="121" t="s">
        <v>23</v>
      </c>
      <c r="D36" s="123" t="s">
        <v>818</v>
      </c>
      <c r="E36" s="128">
        <v>35</v>
      </c>
      <c r="F36" s="128">
        <f>COUNTIF(QF!H:H,Cód!E36)</f>
        <v>14</v>
      </c>
    </row>
    <row r="37" spans="1:6" x14ac:dyDescent="0.25">
      <c r="C37" s="121" t="s">
        <v>270</v>
      </c>
      <c r="D37" s="123" t="s">
        <v>819</v>
      </c>
      <c r="E37" s="128">
        <v>36</v>
      </c>
      <c r="F37" s="128">
        <f>COUNTIF(QF!H:H,Cód!E37)</f>
        <v>9</v>
      </c>
    </row>
    <row r="38" spans="1:6" ht="15" customHeight="1" x14ac:dyDescent="0.25">
      <c r="B38" s="121" t="s">
        <v>22</v>
      </c>
      <c r="C38" s="121" t="s">
        <v>65</v>
      </c>
      <c r="D38" s="123" t="s">
        <v>820</v>
      </c>
      <c r="E38" s="128">
        <v>37</v>
      </c>
      <c r="F38" s="128">
        <f>COUNTIF(QF!H:H,Cód!E38)</f>
        <v>2</v>
      </c>
    </row>
    <row r="39" spans="1:6" ht="15" customHeight="1" x14ac:dyDescent="0.25">
      <c r="A39" s="128">
        <v>134</v>
      </c>
      <c r="B39" s="121" t="s">
        <v>14</v>
      </c>
      <c r="C39" s="121" t="s">
        <v>54</v>
      </c>
      <c r="D39" s="125" t="s">
        <v>821</v>
      </c>
      <c r="E39" s="128">
        <v>38</v>
      </c>
      <c r="F39" s="128">
        <f>COUNTIF(QF!H:H,Cód!E39)</f>
        <v>9</v>
      </c>
    </row>
    <row r="40" spans="1:6" ht="15" customHeight="1" x14ac:dyDescent="0.25">
      <c r="B40" s="124" t="s">
        <v>28</v>
      </c>
      <c r="C40" s="124" t="s">
        <v>71</v>
      </c>
      <c r="D40" s="123" t="s">
        <v>822</v>
      </c>
      <c r="E40" s="128">
        <v>39</v>
      </c>
      <c r="F40" s="128">
        <f>COUNTIF(QF!H:H,Cód!E40)</f>
        <v>7</v>
      </c>
    </row>
    <row r="41" spans="1:6" ht="15" customHeight="1" x14ac:dyDescent="0.25">
      <c r="A41" s="155">
        <v>172</v>
      </c>
      <c r="B41" s="124" t="s">
        <v>232</v>
      </c>
      <c r="C41" s="124" t="s">
        <v>57</v>
      </c>
      <c r="D41" s="123" t="s">
        <v>823</v>
      </c>
      <c r="E41" s="128">
        <v>40</v>
      </c>
      <c r="F41" s="128">
        <f>COUNTIF(QF!H:H,Cód!E41)</f>
        <v>8</v>
      </c>
    </row>
    <row r="42" spans="1:6" ht="15" customHeight="1" x14ac:dyDescent="0.25">
      <c r="A42" s="128">
        <v>178</v>
      </c>
      <c r="B42" s="121" t="s">
        <v>21</v>
      </c>
      <c r="C42" s="121" t="s">
        <v>62</v>
      </c>
      <c r="D42" s="123" t="s">
        <v>824</v>
      </c>
      <c r="E42" s="128">
        <v>41</v>
      </c>
      <c r="F42" s="128">
        <f>COUNTIF(QF!H:H,Cód!E42)</f>
        <v>7</v>
      </c>
    </row>
    <row r="43" spans="1:6" ht="15" customHeight="1" x14ac:dyDescent="0.25">
      <c r="A43" s="128">
        <v>176</v>
      </c>
      <c r="B43" s="121" t="s">
        <v>19</v>
      </c>
      <c r="C43" s="121" t="s">
        <v>60</v>
      </c>
      <c r="D43" s="123" t="s">
        <v>825</v>
      </c>
      <c r="E43" s="128">
        <v>42</v>
      </c>
      <c r="F43" s="128">
        <f>COUNTIF(QF!H:H,Cód!E43)</f>
        <v>5</v>
      </c>
    </row>
    <row r="44" spans="1:6" x14ac:dyDescent="0.25">
      <c r="A44" s="128">
        <v>177</v>
      </c>
      <c r="B44" s="121" t="s">
        <v>20</v>
      </c>
      <c r="C44" s="121" t="s">
        <v>61</v>
      </c>
      <c r="D44" s="123" t="s">
        <v>826</v>
      </c>
      <c r="E44" s="128">
        <v>43</v>
      </c>
      <c r="F44" s="128">
        <f>COUNTIF(QF!H:H,Cód!E44)</f>
        <v>5</v>
      </c>
    </row>
    <row r="45" spans="1:6" x14ac:dyDescent="0.25">
      <c r="A45" s="128">
        <v>175</v>
      </c>
      <c r="B45" s="121" t="s">
        <v>18</v>
      </c>
      <c r="C45" s="121" t="s">
        <v>59</v>
      </c>
      <c r="D45" s="123" t="s">
        <v>827</v>
      </c>
      <c r="E45" s="128">
        <v>44</v>
      </c>
      <c r="F45" s="128">
        <f>COUNTIF(QF!H:H,Cód!E45)</f>
        <v>6</v>
      </c>
    </row>
    <row r="46" spans="1:6" ht="15" customHeight="1" x14ac:dyDescent="0.25">
      <c r="A46" s="128">
        <v>174</v>
      </c>
      <c r="B46" s="121" t="s">
        <v>17</v>
      </c>
      <c r="C46" s="121" t="s">
        <v>58</v>
      </c>
      <c r="D46" s="123" t="s">
        <v>828</v>
      </c>
      <c r="E46" s="128">
        <v>45</v>
      </c>
      <c r="F46" s="128">
        <f>COUNTIF(QF!H:H,Cód!E46)</f>
        <v>3</v>
      </c>
    </row>
    <row r="47" spans="1:6" ht="15" customHeight="1" x14ac:dyDescent="0.25">
      <c r="A47" s="89">
        <v>171</v>
      </c>
      <c r="B47" s="124" t="s">
        <v>16</v>
      </c>
      <c r="C47" s="124" t="s">
        <v>56</v>
      </c>
      <c r="D47" s="123" t="s">
        <v>829</v>
      </c>
      <c r="E47" s="128">
        <v>46</v>
      </c>
      <c r="F47" s="128">
        <f>COUNTIF(QF!H:H,Cód!E47)</f>
        <v>8</v>
      </c>
    </row>
    <row r="48" spans="1:6" ht="15" customHeight="1" x14ac:dyDescent="0.25">
      <c r="B48" s="124"/>
      <c r="C48" s="124" t="s">
        <v>367</v>
      </c>
      <c r="D48" s="123" t="s">
        <v>830</v>
      </c>
      <c r="E48" s="128">
        <v>47</v>
      </c>
      <c r="F48" s="128">
        <f>COUNTIF(QF!H:H,Cód!E48)</f>
        <v>3</v>
      </c>
    </row>
    <row r="49" spans="5:5" ht="15" customHeight="1" x14ac:dyDescent="0.25"/>
    <row r="52" spans="5:5" x14ac:dyDescent="0.25">
      <c r="E52" s="129"/>
    </row>
    <row r="53" spans="5:5" ht="15" customHeight="1" x14ac:dyDescent="0.25"/>
    <row r="54" spans="5:5" ht="15" customHeight="1" x14ac:dyDescent="0.25"/>
    <row r="57" spans="5:5" ht="15" customHeight="1" x14ac:dyDescent="0.25"/>
    <row r="58" spans="5:5" ht="15" customHeight="1" x14ac:dyDescent="0.25"/>
    <row r="59" spans="5:5" ht="15" customHeight="1" x14ac:dyDescent="0.25"/>
    <row r="60" spans="5:5" ht="15" customHeight="1" x14ac:dyDescent="0.25"/>
    <row r="61" spans="5:5" ht="15" customHeight="1" x14ac:dyDescent="0.25"/>
    <row r="62" spans="5:5" ht="15" customHeight="1" x14ac:dyDescent="0.25"/>
    <row r="63" spans="5:5" ht="15" customHeight="1" x14ac:dyDescent="0.25"/>
    <row r="64" spans="5:5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4" ht="15" customHeight="1" x14ac:dyDescent="0.25"/>
    <row r="95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8" ht="15" customHeight="1" x14ac:dyDescent="0.25"/>
    <row r="109" ht="15" customHeight="1" x14ac:dyDescent="0.25"/>
    <row r="110" ht="15" customHeight="1" x14ac:dyDescent="0.25"/>
  </sheetData>
  <sortState xmlns:xlrd2="http://schemas.microsoft.com/office/spreadsheetml/2017/richdata2" ref="A2:C442">
    <sortCondition ref="C1:C442"/>
  </sortState>
  <conditionalFormatting sqref="D31">
    <cfRule type="expression" dxfId="290" priority="5" stopIfTrue="1">
      <formula>AND(COUNTIF($A$70:$A$73, D31)+COUNTIF($A$84:$B$85, D31)+COUNTIF(#REF!, D31)+COUNTIF($A$76:$A$76, D31)+COUNTIF($A$1:$A$1, D31)+COUNTIF($A$79:$A$82, D31)+COUNTIF($A$74:$A$74, D31)+COUNTIF($A$2:$A$68, D31)&gt;1,NOT(ISBLANK(D31)))</formula>
    </cfRule>
    <cfRule type="expression" dxfId="289" priority="8" stopIfTrue="1">
      <formula>AND(COUNTIF($A$718:$B$65535, D31)+COUNTIF($A$70:$A$73, D31)+COUNTIF($A$84:$B$85, D31)+COUNTIF(#REF!, D31)+COUNTIF($A$76:$A$76, D31)+COUNTIF($A$1:$A$1, D31)+COUNTIF($A$79:$A$82, D31)+COUNTIF($A$74:$A$74, D31)+COUNTIF($A$2:$A$68, D31)&gt;1,NOT(ISBLANK(D31)))</formula>
    </cfRule>
  </conditionalFormatting>
  <conditionalFormatting sqref="D36">
    <cfRule type="expression" dxfId="288" priority="2" stopIfTrue="1">
      <formula>AND(COUNTIF($A$72:$A$75, D36)+COUNTIF($A$88:$B$90, D36)+COUNTIF(#REF!, D36)+COUNTIF($A$79:$A$79, D36)+COUNTIF($A$1:$A$1, D36)+COUNTIF($A$81:$A$85, D36)+COUNTIF($A$77:$A$77, D36)+COUNTIF($A$2:$A$70, D36)&gt;1,NOT(ISBLANK(D36)))</formula>
    </cfRule>
    <cfRule type="expression" dxfId="287" priority="11" stopIfTrue="1">
      <formula>AND(COUNTIF($A$724:$B$65535, D36)+COUNTIF($A$72:$A$75, D36)+COUNTIF($A$88:$B$90, D36)+COUNTIF(#REF!, D36)+COUNTIF($A$79:$A$79, D36)+COUNTIF($A$1:$A$1, D36)+COUNTIF($A$81:$A$85, D36)+COUNTIF($A$77:$A$77, D36)+COUNTIF($A$2:$A$70, D36)&gt;1,NOT(ISBLANK(D36)))</formula>
    </cfRule>
  </conditionalFormatting>
  <conditionalFormatting sqref="D37">
    <cfRule type="expression" dxfId="286" priority="1" stopIfTrue="1">
      <formula>AND(COUNTIF($A$72:$A$75, D37)+COUNTIF($A$89:$B$91, D37)+COUNTIF(#REF!, D37)+COUNTIF($A$79:$A$79, D37)+COUNTIF($A$1:$A$1, D37)+COUNTIF($A$82:$A$86, D37)+COUNTIF($A$77:$A$77, D37)+COUNTIF($A$2:$A$70, D37)&gt;1,NOT(ISBLANK(D37)))</formula>
    </cfRule>
    <cfRule type="expression" dxfId="285" priority="14" stopIfTrue="1">
      <formula>AND(COUNTIF($A$728:$B$65535, D37)+COUNTIF($A$72:$A$75, D37)+COUNTIF($A$89:$B$91, D37)+COUNTIF(#REF!, D37)+COUNTIF($A$79:$A$79, D37)+COUNTIF($A$1:$A$1, D37)+COUNTIF($A$82:$A$86, D37)+COUNTIF($A$77:$A$77, D37)+COUNTIF($A$2:$A$70, D37)&gt;1,NOT(ISBLANK(D37)))</formula>
    </cfRule>
  </conditionalFormatting>
  <conditionalFormatting sqref="D44">
    <cfRule type="expression" dxfId="284" priority="3" stopIfTrue="1">
      <formula>AND(COUNTIF($A$69:$A$72, D44)+COUNTIF($A$85:$B$87, D44)+COUNTIF(#REF!, D44)+COUNTIF($A$76:$A$76, D44)+COUNTIF($A$1:$A$1, D44)+COUNTIF($A$79:$A$82, D44)+COUNTIF($A$74:$A$74, D44)+COUNTIF($A$2:$A$67, D44)&gt;1,NOT(ISBLANK(D44)))</formula>
    </cfRule>
    <cfRule type="expression" dxfId="283" priority="13" stopIfTrue="1">
      <formula>AND(COUNTIF($A$718:$B$65535, D44)+COUNTIF($A$69:$A$72, D44)+COUNTIF($A$85:$B$87, D44)+COUNTIF(#REF!, D44)+COUNTIF($A$76:$A$76, D44)+COUNTIF($A$1:$A$1, D44)+COUNTIF($A$79:$A$82, D44)+COUNTIF($A$74:$A$74, D44)+COUNTIF($A$2:$A$67, D44)&gt;1,NOT(ISBLANK(D44)))</formula>
    </cfRule>
  </conditionalFormatting>
  <conditionalFormatting sqref="D47">
    <cfRule type="expression" dxfId="282" priority="6" stopIfTrue="1">
      <formula>AND(COUNTIF($A$68:$A$71, D47)+COUNTIF($A$82:$B$84, D47)+COUNTIF(#REF!, D47)+COUNTIF($A$74:$A$74, D47)+COUNTIF($A$1:$A$1, D47)+COUNTIF($A$77:$A$80, D47)+COUNTIF($A$73:$A$73, D47)+COUNTIF($A$2:$A$65, D47)&gt;1,NOT(ISBLANK(D47)))</formula>
    </cfRule>
    <cfRule type="expression" dxfId="281" priority="9" stopIfTrue="1">
      <formula>AND(COUNTIF($A$717:$B$65535, D47)+COUNTIF($A$68:$A$71, D47)+COUNTIF($A$82:$B$84, D47)+COUNTIF(#REF!, D47)+COUNTIF($A$74:$A$74, D47)+COUNTIF($A$1:$A$1, D47)+COUNTIF($A$77:$A$80, D47)+COUNTIF($A$73:$A$73, D47)+COUNTIF($A$2:$A$65, D47)&gt;1,NOT(ISBLANK(D47)))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01B86-C368-4161-AE6F-7F8A1D41665B}">
  <dimension ref="A1:I636"/>
  <sheetViews>
    <sheetView workbookViewId="0">
      <selection activeCell="I13" sqref="I13"/>
    </sheetView>
  </sheetViews>
  <sheetFormatPr defaultRowHeight="15" x14ac:dyDescent="0.25"/>
  <cols>
    <col min="1" max="1" width="10.28515625" style="96" bestFit="1" customWidth="1"/>
    <col min="2" max="2" width="47" style="97" bestFit="1" customWidth="1"/>
    <col min="3" max="3" width="8" style="97" bestFit="1" customWidth="1"/>
    <col min="4" max="4" width="50.42578125" style="108" bestFit="1" customWidth="1"/>
    <col min="5" max="5" width="51.7109375" style="97" hidden="1" customWidth="1"/>
    <col min="6" max="6" width="29.42578125" style="108" hidden="1" customWidth="1"/>
    <col min="7" max="7" width="62" style="96" customWidth="1"/>
    <col min="9" max="9" width="101" bestFit="1" customWidth="1"/>
  </cols>
  <sheetData>
    <row r="1" spans="1:9" x14ac:dyDescent="0.25">
      <c r="A1" s="80" t="s">
        <v>405</v>
      </c>
      <c r="B1" s="81" t="s">
        <v>406</v>
      </c>
      <c r="C1" s="80" t="s">
        <v>405</v>
      </c>
      <c r="D1" s="98" t="s">
        <v>432</v>
      </c>
      <c r="E1" s="98" t="s">
        <v>720</v>
      </c>
      <c r="F1" s="98" t="s">
        <v>706</v>
      </c>
      <c r="G1" s="131" t="s">
        <v>407</v>
      </c>
      <c r="H1" s="98" t="s">
        <v>832</v>
      </c>
      <c r="I1" s="150" t="s">
        <v>888</v>
      </c>
    </row>
    <row r="2" spans="1:9" x14ac:dyDescent="0.25">
      <c r="A2" s="82">
        <v>7568983</v>
      </c>
      <c r="B2" s="83" t="s">
        <v>438</v>
      </c>
      <c r="C2" s="82">
        <v>7568983</v>
      </c>
      <c r="D2" s="86" t="str">
        <f t="shared" ref="D2:D65" si="0">IF(F2&gt;"*e*",F2,E2)</f>
        <v>Analista de Informações, Cultura e Desporto NII</v>
      </c>
      <c r="E2" s="86" t="s">
        <v>143</v>
      </c>
      <c r="F2" s="86" t="s">
        <v>887</v>
      </c>
      <c r="G2" s="99" t="s">
        <v>835</v>
      </c>
      <c r="H2" s="130" t="e">
        <f>VLOOKUP(G2,Cód!D:E,2,0)</f>
        <v>#N/A</v>
      </c>
      <c r="I2" s="149"/>
    </row>
    <row r="3" spans="1:9" x14ac:dyDescent="0.25">
      <c r="A3" s="82">
        <v>9501622</v>
      </c>
      <c r="B3" s="83" t="s">
        <v>727</v>
      </c>
      <c r="C3" s="82">
        <v>9501622</v>
      </c>
      <c r="D3" s="86" t="str">
        <f t="shared" si="0"/>
        <v>Assessor IV</v>
      </c>
      <c r="E3" s="86"/>
      <c r="F3" s="86" t="s">
        <v>713</v>
      </c>
      <c r="G3" s="92" t="s">
        <v>836</v>
      </c>
      <c r="H3" s="130" t="e">
        <f>VLOOKUP(G3,Cód!D:E,2,0)</f>
        <v>#N/A</v>
      </c>
      <c r="I3" s="149"/>
    </row>
    <row r="4" spans="1:9" x14ac:dyDescent="0.25">
      <c r="A4" s="82">
        <v>5852510</v>
      </c>
      <c r="B4" s="83" t="s">
        <v>328</v>
      </c>
      <c r="C4" s="82">
        <v>5852510</v>
      </c>
      <c r="D4" s="86" t="str">
        <f t="shared" si="0"/>
        <v>Assistente de Suporte Operacional NIII</v>
      </c>
      <c r="E4" s="86" t="s">
        <v>378</v>
      </c>
      <c r="F4" s="86" t="s">
        <v>887</v>
      </c>
      <c r="G4" s="92" t="s">
        <v>792</v>
      </c>
      <c r="H4" s="130">
        <f>VLOOKUP(G4,Cód!D:E,2,0)</f>
        <v>8</v>
      </c>
      <c r="I4" s="149"/>
    </row>
    <row r="5" spans="1:9" x14ac:dyDescent="0.25">
      <c r="A5" s="82">
        <v>7763484</v>
      </c>
      <c r="B5" s="83" t="s">
        <v>226</v>
      </c>
      <c r="C5" s="82">
        <v>7763484</v>
      </c>
      <c r="D5" s="86" t="str">
        <f t="shared" si="0"/>
        <v>Analista de Informações, Cultura e Desporto NII</v>
      </c>
      <c r="E5" s="86" t="s">
        <v>143</v>
      </c>
      <c r="F5" s="86" t="s">
        <v>887</v>
      </c>
      <c r="G5" s="92" t="s">
        <v>791</v>
      </c>
      <c r="H5" s="130">
        <f>VLOOKUP(G5,Cód!D:E,2,0)</f>
        <v>7</v>
      </c>
      <c r="I5" s="149"/>
    </row>
    <row r="6" spans="1:9" x14ac:dyDescent="0.25">
      <c r="A6" s="82">
        <v>6700691</v>
      </c>
      <c r="B6" s="83" t="s">
        <v>439</v>
      </c>
      <c r="C6" s="82">
        <v>6700691</v>
      </c>
      <c r="D6" s="86" t="str">
        <f t="shared" si="0"/>
        <v>Analista de Informações, Cultura e Desporto NII</v>
      </c>
      <c r="E6" s="86" t="s">
        <v>143</v>
      </c>
      <c r="F6" s="86"/>
      <c r="G6" s="92" t="s">
        <v>788</v>
      </c>
      <c r="H6" s="130">
        <f>VLOOKUP(G6,Cód!D:E,2,0)</f>
        <v>3</v>
      </c>
      <c r="I6" s="149"/>
    </row>
    <row r="7" spans="1:9" x14ac:dyDescent="0.25">
      <c r="A7" s="82">
        <v>9532986</v>
      </c>
      <c r="B7" s="83" t="s">
        <v>728</v>
      </c>
      <c r="C7" s="82">
        <v>9532986</v>
      </c>
      <c r="D7" s="86" t="str">
        <f t="shared" si="0"/>
        <v>Assessor I</v>
      </c>
      <c r="E7" s="86"/>
      <c r="F7" s="86" t="s">
        <v>178</v>
      </c>
      <c r="G7" s="102" t="s">
        <v>798</v>
      </c>
      <c r="H7" s="130">
        <f>VLOOKUP(G7,Cód!D:E,2,0)</f>
        <v>14</v>
      </c>
      <c r="I7" s="149"/>
    </row>
    <row r="8" spans="1:9" x14ac:dyDescent="0.25">
      <c r="A8" s="82">
        <v>8908567</v>
      </c>
      <c r="B8" s="83" t="s">
        <v>729</v>
      </c>
      <c r="C8" s="82">
        <v>8908567</v>
      </c>
      <c r="D8" s="86" t="str">
        <f t="shared" si="0"/>
        <v>Assessor II</v>
      </c>
      <c r="E8" s="86"/>
      <c r="F8" s="86" t="s">
        <v>222</v>
      </c>
      <c r="G8" s="102" t="s">
        <v>838</v>
      </c>
      <c r="H8" s="130" t="e">
        <f>VLOOKUP(G8,Cód!D:E,2,0)</f>
        <v>#N/A</v>
      </c>
      <c r="I8" s="149"/>
    </row>
    <row r="9" spans="1:9" x14ac:dyDescent="0.25">
      <c r="A9" s="82">
        <v>5842026</v>
      </c>
      <c r="B9" s="83" t="s">
        <v>440</v>
      </c>
      <c r="C9" s="82">
        <v>5842026</v>
      </c>
      <c r="D9" s="86" t="str">
        <f t="shared" si="0"/>
        <v>Assistente de Suporte Operacional NIII</v>
      </c>
      <c r="E9" s="86" t="s">
        <v>378</v>
      </c>
      <c r="F9" s="86" t="s">
        <v>887</v>
      </c>
      <c r="G9" s="92" t="s">
        <v>839</v>
      </c>
      <c r="H9" s="130" t="e">
        <f>VLOOKUP(G9,Cód!D:E,2,0)</f>
        <v>#N/A</v>
      </c>
      <c r="I9" s="149" t="s">
        <v>889</v>
      </c>
    </row>
    <row r="10" spans="1:9" x14ac:dyDescent="0.25">
      <c r="A10" s="85">
        <v>7610750</v>
      </c>
      <c r="B10" s="84" t="s">
        <v>408</v>
      </c>
      <c r="C10" s="85">
        <v>7610750</v>
      </c>
      <c r="D10" s="86" t="str">
        <f t="shared" si="0"/>
        <v>Assistente de Suporte Operacional NII</v>
      </c>
      <c r="E10" s="86" t="s">
        <v>236</v>
      </c>
      <c r="F10" s="106"/>
      <c r="G10" s="86" t="s">
        <v>809</v>
      </c>
      <c r="H10" s="130">
        <f>VLOOKUP(G10,Cód!D:E,2,0)</f>
        <v>25</v>
      </c>
      <c r="I10" s="149" t="s">
        <v>890</v>
      </c>
    </row>
    <row r="11" spans="1:9" x14ac:dyDescent="0.25">
      <c r="A11" s="82">
        <v>6341586</v>
      </c>
      <c r="B11" s="83" t="s">
        <v>441</v>
      </c>
      <c r="C11" s="82">
        <v>6341586</v>
      </c>
      <c r="D11" s="86" t="str">
        <f t="shared" si="0"/>
        <v>Assistente Administrativo de Gestão NII</v>
      </c>
      <c r="E11" s="86" t="s">
        <v>234</v>
      </c>
      <c r="F11" s="86" t="s">
        <v>887</v>
      </c>
      <c r="G11" s="92" t="s">
        <v>840</v>
      </c>
      <c r="H11" s="130" t="e">
        <f>VLOOKUP(G11,Cód!D:E,2,0)</f>
        <v>#N/A</v>
      </c>
      <c r="I11" s="149"/>
    </row>
    <row r="12" spans="1:9" x14ac:dyDescent="0.25">
      <c r="A12" s="82">
        <v>8878188</v>
      </c>
      <c r="B12" s="83" t="s">
        <v>385</v>
      </c>
      <c r="C12" s="82">
        <v>8878188</v>
      </c>
      <c r="D12" s="86" t="str">
        <f t="shared" si="0"/>
        <v>Assessor I</v>
      </c>
      <c r="E12" s="86"/>
      <c r="F12" s="86" t="s">
        <v>178</v>
      </c>
      <c r="G12" s="100" t="s">
        <v>807</v>
      </c>
      <c r="H12" s="130">
        <f>VLOOKUP(G12,Cód!D:E,2,0)</f>
        <v>23</v>
      </c>
      <c r="I12" s="149"/>
    </row>
    <row r="13" spans="1:9" x14ac:dyDescent="0.25">
      <c r="A13" s="82">
        <v>5482411</v>
      </c>
      <c r="B13" s="83" t="s">
        <v>107</v>
      </c>
      <c r="C13" s="82">
        <v>5482411</v>
      </c>
      <c r="D13" s="86" t="str">
        <f t="shared" si="0"/>
        <v>Analista de Saúde - Médico NIV</v>
      </c>
      <c r="E13" s="86" t="s">
        <v>148</v>
      </c>
      <c r="F13" s="86" t="s">
        <v>887</v>
      </c>
      <c r="G13" s="92" t="s">
        <v>799</v>
      </c>
      <c r="H13" s="130">
        <f>VLOOKUP(G13,Cód!D:E,2,0)</f>
        <v>15</v>
      </c>
      <c r="I13" s="149" t="s">
        <v>891</v>
      </c>
    </row>
    <row r="14" spans="1:9" x14ac:dyDescent="0.25">
      <c r="A14" s="82">
        <v>6415539</v>
      </c>
      <c r="B14" s="83" t="s">
        <v>442</v>
      </c>
      <c r="C14" s="82">
        <v>6415539</v>
      </c>
      <c r="D14" s="86" t="str">
        <f t="shared" si="0"/>
        <v>Analista de Saúde NIV</v>
      </c>
      <c r="E14" s="86" t="s">
        <v>776</v>
      </c>
      <c r="F14" s="86" t="s">
        <v>887</v>
      </c>
      <c r="G14" s="92" t="s">
        <v>841</v>
      </c>
      <c r="H14" s="130" t="e">
        <f>VLOOKUP(G14,Cód!D:E,2,0)</f>
        <v>#N/A</v>
      </c>
      <c r="I14" s="149" t="s">
        <v>892</v>
      </c>
    </row>
    <row r="15" spans="1:9" x14ac:dyDescent="0.25">
      <c r="A15" s="82">
        <v>7452951</v>
      </c>
      <c r="B15" s="83" t="s">
        <v>443</v>
      </c>
      <c r="C15" s="82">
        <v>7452951</v>
      </c>
      <c r="D15" s="86" t="str">
        <f t="shared" si="0"/>
        <v>Analista de Informações, Cultura e Desporto NIII</v>
      </c>
      <c r="E15" s="86" t="s">
        <v>187</v>
      </c>
      <c r="F15" s="86" t="s">
        <v>887</v>
      </c>
      <c r="G15" s="99" t="s">
        <v>835</v>
      </c>
      <c r="H15" s="130" t="e">
        <f>VLOOKUP(G15,Cód!D:E,2,0)</f>
        <v>#N/A</v>
      </c>
      <c r="I15" s="149"/>
    </row>
    <row r="16" spans="1:9" x14ac:dyDescent="0.25">
      <c r="A16" s="82">
        <v>9495444</v>
      </c>
      <c r="B16" s="83" t="s">
        <v>444</v>
      </c>
      <c r="C16" s="82">
        <v>9495444</v>
      </c>
      <c r="D16" s="86" t="str">
        <f t="shared" si="0"/>
        <v>Gestor de Equipamento Público</v>
      </c>
      <c r="E16" s="86"/>
      <c r="F16" s="86" t="s">
        <v>268</v>
      </c>
      <c r="G16" s="99" t="s">
        <v>792</v>
      </c>
      <c r="H16" s="130">
        <f>VLOOKUP(G16,Cód!D:E,2,0)</f>
        <v>8</v>
      </c>
      <c r="I16" s="149"/>
    </row>
    <row r="17" spans="1:9" x14ac:dyDescent="0.25">
      <c r="A17" s="116">
        <v>7565836</v>
      </c>
      <c r="B17" s="119" t="s">
        <v>371</v>
      </c>
      <c r="C17" s="116">
        <v>7565836</v>
      </c>
      <c r="D17" s="86" t="str">
        <f t="shared" si="0"/>
        <v>Diretor II</v>
      </c>
      <c r="E17" s="86"/>
      <c r="F17" s="86" t="s">
        <v>709</v>
      </c>
      <c r="G17" s="92" t="s">
        <v>842</v>
      </c>
      <c r="H17" s="130" t="e">
        <f>VLOOKUP(G17,Cód!D:E,2,0)</f>
        <v>#N/A</v>
      </c>
      <c r="I17" s="149"/>
    </row>
    <row r="18" spans="1:9" x14ac:dyDescent="0.25">
      <c r="A18" s="82">
        <v>9282351</v>
      </c>
      <c r="B18" s="83" t="s">
        <v>445</v>
      </c>
      <c r="C18" s="82">
        <v>9282351</v>
      </c>
      <c r="D18" s="86" t="str">
        <f t="shared" si="0"/>
        <v>Assistente Administrativo de Gestão NI</v>
      </c>
      <c r="E18" s="86" t="s">
        <v>235</v>
      </c>
      <c r="F18" s="86" t="s">
        <v>887</v>
      </c>
      <c r="G18" s="92" t="s">
        <v>843</v>
      </c>
      <c r="H18" s="130" t="e">
        <f>VLOOKUP(G18,Cód!D:E,2,0)</f>
        <v>#N/A</v>
      </c>
      <c r="I18" s="149"/>
    </row>
    <row r="19" spans="1:9" x14ac:dyDescent="0.25">
      <c r="A19" s="82">
        <v>9502777</v>
      </c>
      <c r="B19" s="83" t="s">
        <v>730</v>
      </c>
      <c r="C19" s="82">
        <v>9502777</v>
      </c>
      <c r="D19" s="86" t="str">
        <f t="shared" si="0"/>
        <v>Gestor de Equipamento Público</v>
      </c>
      <c r="E19" s="86"/>
      <c r="F19" s="86" t="s">
        <v>268</v>
      </c>
      <c r="G19" s="92" t="s">
        <v>802</v>
      </c>
      <c r="H19" s="130">
        <f>VLOOKUP(G19,Cód!D:E,2,0)</f>
        <v>18</v>
      </c>
      <c r="I19" s="149"/>
    </row>
    <row r="20" spans="1:9" x14ac:dyDescent="0.25">
      <c r="A20" s="82">
        <v>7371411</v>
      </c>
      <c r="B20" s="83" t="s">
        <v>192</v>
      </c>
      <c r="C20" s="82">
        <v>7371411</v>
      </c>
      <c r="D20" s="86" t="str">
        <f t="shared" si="0"/>
        <v>Analista de Informações, Cultura e Desporto NII</v>
      </c>
      <c r="E20" s="86" t="s">
        <v>143</v>
      </c>
      <c r="F20" s="86" t="s">
        <v>887</v>
      </c>
      <c r="G20" s="92" t="s">
        <v>800</v>
      </c>
      <c r="H20" s="130">
        <f>VLOOKUP(G20,Cód!D:E,2,0)</f>
        <v>16</v>
      </c>
      <c r="I20" s="149"/>
    </row>
    <row r="21" spans="1:9" x14ac:dyDescent="0.25">
      <c r="A21" s="82">
        <v>9476032</v>
      </c>
      <c r="B21" s="83" t="s">
        <v>446</v>
      </c>
      <c r="C21" s="82">
        <v>9476032</v>
      </c>
      <c r="D21" s="86" t="str">
        <f t="shared" si="0"/>
        <v>Assessor I</v>
      </c>
      <c r="E21" s="86"/>
      <c r="F21" s="86" t="s">
        <v>178</v>
      </c>
      <c r="G21" s="103" t="s">
        <v>844</v>
      </c>
      <c r="H21" s="130" t="e">
        <f>VLOOKUP(G21,Cód!D:E,2,0)</f>
        <v>#N/A</v>
      </c>
      <c r="I21" s="149"/>
    </row>
    <row r="22" spans="1:9" x14ac:dyDescent="0.25">
      <c r="A22" s="82">
        <v>7705557</v>
      </c>
      <c r="B22" s="83" t="s">
        <v>447</v>
      </c>
      <c r="C22" s="82">
        <v>7705557</v>
      </c>
      <c r="D22" s="86" t="str">
        <f t="shared" si="0"/>
        <v>Analista de Informações, Cultura e Desporto NII</v>
      </c>
      <c r="E22" s="86" t="s">
        <v>143</v>
      </c>
      <c r="F22" s="86" t="s">
        <v>887</v>
      </c>
      <c r="G22" s="99" t="s">
        <v>835</v>
      </c>
      <c r="H22" s="130" t="e">
        <f>VLOOKUP(G22,Cód!D:E,2,0)</f>
        <v>#N/A</v>
      </c>
      <c r="I22" s="149"/>
    </row>
    <row r="23" spans="1:9" x14ac:dyDescent="0.25">
      <c r="A23" s="82">
        <v>7363991</v>
      </c>
      <c r="B23" s="83" t="s">
        <v>448</v>
      </c>
      <c r="C23" s="82">
        <v>7363991</v>
      </c>
      <c r="D23" s="86" t="str">
        <f t="shared" si="0"/>
        <v>Analista de Informações, Cultura e Desporto NI</v>
      </c>
      <c r="E23" s="86" t="s">
        <v>141</v>
      </c>
      <c r="F23" s="86"/>
      <c r="G23" s="92" t="s">
        <v>838</v>
      </c>
      <c r="H23" s="130" t="e">
        <f>VLOOKUP(G23,Cód!D:E,2,0)</f>
        <v>#N/A</v>
      </c>
      <c r="I23" s="149" t="s">
        <v>891</v>
      </c>
    </row>
    <row r="24" spans="1:9" x14ac:dyDescent="0.25">
      <c r="A24" s="82">
        <v>9502912</v>
      </c>
      <c r="B24" s="83" t="s">
        <v>731</v>
      </c>
      <c r="C24" s="82">
        <v>9502912</v>
      </c>
      <c r="D24" s="86" t="str">
        <f t="shared" si="0"/>
        <v>Assessor II</v>
      </c>
      <c r="E24" s="86"/>
      <c r="F24" s="86" t="s">
        <v>222</v>
      </c>
      <c r="G24" s="104" t="s">
        <v>818</v>
      </c>
      <c r="H24" s="130">
        <f>VLOOKUP(G24,Cód!D:E,2,0)</f>
        <v>35</v>
      </c>
      <c r="I24" s="149"/>
    </row>
    <row r="25" spans="1:9" x14ac:dyDescent="0.25">
      <c r="A25" s="82">
        <v>9502327</v>
      </c>
      <c r="B25" s="83" t="s">
        <v>732</v>
      </c>
      <c r="C25" s="82">
        <v>9502327</v>
      </c>
      <c r="D25" s="86" t="str">
        <f t="shared" si="0"/>
        <v>Assessor II</v>
      </c>
      <c r="E25" s="86"/>
      <c r="F25" s="86" t="s">
        <v>222</v>
      </c>
      <c r="G25" s="102" t="s">
        <v>845</v>
      </c>
      <c r="H25" s="130" t="e">
        <f>VLOOKUP(G25,Cód!D:E,2,0)</f>
        <v>#N/A</v>
      </c>
      <c r="I25" s="149"/>
    </row>
    <row r="26" spans="1:9" x14ac:dyDescent="0.25">
      <c r="A26" s="82">
        <v>7439865</v>
      </c>
      <c r="B26" s="83" t="s">
        <v>282</v>
      </c>
      <c r="C26" s="82">
        <v>7439865</v>
      </c>
      <c r="D26" s="86" t="str">
        <f t="shared" si="0"/>
        <v>Analista de Informações, Cultura e Desporto NIII</v>
      </c>
      <c r="E26" s="86" t="s">
        <v>187</v>
      </c>
      <c r="F26" s="86" t="s">
        <v>887</v>
      </c>
      <c r="G26" s="92" t="s">
        <v>806</v>
      </c>
      <c r="H26" s="130">
        <f>VLOOKUP(G26,Cód!D:E,2,0)</f>
        <v>22</v>
      </c>
      <c r="I26" s="149"/>
    </row>
    <row r="27" spans="1:9" x14ac:dyDescent="0.25">
      <c r="A27" s="82">
        <v>7594780</v>
      </c>
      <c r="B27" s="83" t="s">
        <v>144</v>
      </c>
      <c r="C27" s="82">
        <v>7594780</v>
      </c>
      <c r="D27" s="86" t="str">
        <f t="shared" si="0"/>
        <v>Analista de Informações, Cultura e Desporto NII</v>
      </c>
      <c r="E27" s="86" t="s">
        <v>143</v>
      </c>
      <c r="F27" s="86" t="s">
        <v>887</v>
      </c>
      <c r="G27" s="92" t="s">
        <v>811</v>
      </c>
      <c r="H27" s="130">
        <f>VLOOKUP(G27,Cód!D:E,2,0)</f>
        <v>27</v>
      </c>
      <c r="I27" s="149" t="s">
        <v>891</v>
      </c>
    </row>
    <row r="28" spans="1:9" x14ac:dyDescent="0.25">
      <c r="A28" s="82">
        <v>9314644</v>
      </c>
      <c r="B28" s="83" t="s">
        <v>409</v>
      </c>
      <c r="C28" s="82">
        <v>9314644</v>
      </c>
      <c r="D28" s="86" t="str">
        <f t="shared" si="0"/>
        <v>Assessor I</v>
      </c>
      <c r="E28" s="86"/>
      <c r="F28" s="86" t="s">
        <v>178</v>
      </c>
      <c r="G28" s="92" t="s">
        <v>803</v>
      </c>
      <c r="H28" s="130">
        <f>VLOOKUP(G28,Cód!D:E,2,0)</f>
        <v>19</v>
      </c>
      <c r="I28" s="149"/>
    </row>
    <row r="29" spans="1:9" x14ac:dyDescent="0.25">
      <c r="A29" s="82">
        <v>9404414</v>
      </c>
      <c r="B29" s="83" t="s">
        <v>870</v>
      </c>
      <c r="C29" s="82">
        <v>9404414</v>
      </c>
      <c r="D29" s="86" t="str">
        <f t="shared" si="0"/>
        <v>Procurador do Município I</v>
      </c>
      <c r="E29" s="86" t="s">
        <v>781</v>
      </c>
      <c r="F29" s="86"/>
      <c r="G29" s="92" t="s">
        <v>854</v>
      </c>
      <c r="H29" s="130" t="e">
        <f>VLOOKUP(G29,Cód!D:E,2,0)</f>
        <v>#N/A</v>
      </c>
      <c r="I29" s="149" t="s">
        <v>893</v>
      </c>
    </row>
    <row r="30" spans="1:9" x14ac:dyDescent="0.25">
      <c r="A30" s="82">
        <v>8959765</v>
      </c>
      <c r="B30" s="83" t="s">
        <v>262</v>
      </c>
      <c r="C30" s="82">
        <v>8959765</v>
      </c>
      <c r="D30" s="86" t="str">
        <f t="shared" si="0"/>
        <v>Assistente Administrativo de Gestão NI</v>
      </c>
      <c r="E30" s="86" t="s">
        <v>235</v>
      </c>
      <c r="F30" s="86" t="s">
        <v>887</v>
      </c>
      <c r="G30" s="92" t="s">
        <v>827</v>
      </c>
      <c r="H30" s="130">
        <f>VLOOKUP(G30,Cód!D:E,2,0)</f>
        <v>44</v>
      </c>
      <c r="I30" s="149"/>
    </row>
    <row r="31" spans="1:9" x14ac:dyDescent="0.25">
      <c r="A31" s="82">
        <v>6022103</v>
      </c>
      <c r="B31" s="83" t="s">
        <v>314</v>
      </c>
      <c r="C31" s="82">
        <v>6022103</v>
      </c>
      <c r="D31" s="86" t="str">
        <f t="shared" si="0"/>
        <v>Assistente Administrativo de Gestão NII</v>
      </c>
      <c r="E31" s="86" t="s">
        <v>234</v>
      </c>
      <c r="F31" s="86" t="s">
        <v>887</v>
      </c>
      <c r="G31" s="101" t="s">
        <v>812</v>
      </c>
      <c r="H31" s="130">
        <f>VLOOKUP(G31,Cód!D:E,2,0)</f>
        <v>28</v>
      </c>
      <c r="I31" s="149"/>
    </row>
    <row r="32" spans="1:9" x14ac:dyDescent="0.25">
      <c r="A32" s="82">
        <v>6463011</v>
      </c>
      <c r="B32" s="83" t="s">
        <v>449</v>
      </c>
      <c r="C32" s="82">
        <v>6463011</v>
      </c>
      <c r="D32" s="86" t="str">
        <f t="shared" si="0"/>
        <v>Profissional de Eng, Arq, Agronomia, Geologia NIV</v>
      </c>
      <c r="E32" s="86" t="s">
        <v>777</v>
      </c>
      <c r="F32" s="86" t="s">
        <v>887</v>
      </c>
      <c r="G32" s="92" t="s">
        <v>702</v>
      </c>
      <c r="H32" s="130" t="e">
        <f>VLOOKUP(G32,Cód!D:E,2,0)</f>
        <v>#N/A</v>
      </c>
      <c r="I32" s="149"/>
    </row>
    <row r="33" spans="1:9" x14ac:dyDescent="0.25">
      <c r="A33" s="85">
        <v>7531699</v>
      </c>
      <c r="B33" s="84" t="s">
        <v>145</v>
      </c>
      <c r="C33" s="85">
        <v>7531699</v>
      </c>
      <c r="D33" s="86" t="str">
        <f t="shared" si="0"/>
        <v>Analista de Informações, Cultura e Desporto NII</v>
      </c>
      <c r="E33" s="86" t="s">
        <v>143</v>
      </c>
      <c r="F33" s="106" t="s">
        <v>887</v>
      </c>
      <c r="G33" s="86" t="s">
        <v>791</v>
      </c>
      <c r="H33" s="130">
        <f>VLOOKUP(G33,Cód!D:E,2,0)</f>
        <v>7</v>
      </c>
      <c r="I33" s="149"/>
    </row>
    <row r="34" spans="1:9" x14ac:dyDescent="0.25">
      <c r="A34" s="82">
        <v>6716989</v>
      </c>
      <c r="B34" s="83" t="s">
        <v>393</v>
      </c>
      <c r="C34" s="82">
        <v>6716989</v>
      </c>
      <c r="D34" s="86" t="str">
        <f t="shared" si="0"/>
        <v>Assistente Administrativo de Gestão NII</v>
      </c>
      <c r="E34" s="86" t="s">
        <v>234</v>
      </c>
      <c r="F34" s="86"/>
      <c r="G34" s="104" t="s">
        <v>797</v>
      </c>
      <c r="H34" s="130">
        <f>VLOOKUP(G34,Cód!D:E,2,0)</f>
        <v>13</v>
      </c>
      <c r="I34" s="149" t="s">
        <v>894</v>
      </c>
    </row>
    <row r="35" spans="1:9" x14ac:dyDescent="0.25">
      <c r="A35" s="82">
        <v>7136269</v>
      </c>
      <c r="B35" s="83" t="s">
        <v>384</v>
      </c>
      <c r="C35" s="82">
        <v>7136269</v>
      </c>
      <c r="D35" s="86" t="str">
        <f t="shared" si="0"/>
        <v>Assistente Administrativo de Gestão NI</v>
      </c>
      <c r="E35" s="86" t="s">
        <v>235</v>
      </c>
      <c r="F35" s="86" t="s">
        <v>887</v>
      </c>
      <c r="G35" s="92" t="s">
        <v>811</v>
      </c>
      <c r="H35" s="130">
        <f>VLOOKUP(G35,Cód!D:E,2,0)</f>
        <v>27</v>
      </c>
      <c r="I35" s="149" t="s">
        <v>895</v>
      </c>
    </row>
    <row r="36" spans="1:9" x14ac:dyDescent="0.25">
      <c r="A36" s="82">
        <v>6317235</v>
      </c>
      <c r="B36" s="83" t="s">
        <v>136</v>
      </c>
      <c r="C36" s="82">
        <v>6317235</v>
      </c>
      <c r="D36" s="86" t="str">
        <f t="shared" si="0"/>
        <v>Analista de Saúde - Médico NIII</v>
      </c>
      <c r="E36" s="86" t="s">
        <v>146</v>
      </c>
      <c r="F36" s="86" t="s">
        <v>887</v>
      </c>
      <c r="G36" s="92" t="s">
        <v>797</v>
      </c>
      <c r="H36" s="130">
        <f>VLOOKUP(G36,Cód!D:E,2,0)</f>
        <v>13</v>
      </c>
      <c r="I36" s="149" t="s">
        <v>891</v>
      </c>
    </row>
    <row r="37" spans="1:9" x14ac:dyDescent="0.25">
      <c r="A37" s="82">
        <v>5761085</v>
      </c>
      <c r="B37" s="83" t="s">
        <v>450</v>
      </c>
      <c r="C37" s="82">
        <v>5761085</v>
      </c>
      <c r="D37" s="86" t="str">
        <f t="shared" si="0"/>
        <v>Assessor II</v>
      </c>
      <c r="E37" s="86" t="s">
        <v>234</v>
      </c>
      <c r="F37" s="86" t="s">
        <v>222</v>
      </c>
      <c r="G37" s="92" t="s">
        <v>838</v>
      </c>
      <c r="H37" s="130" t="e">
        <f>VLOOKUP(G37,Cód!D:E,2,0)</f>
        <v>#N/A</v>
      </c>
      <c r="I37" s="149"/>
    </row>
    <row r="38" spans="1:9" x14ac:dyDescent="0.25">
      <c r="A38" s="82">
        <v>8796041</v>
      </c>
      <c r="B38" s="83" t="s">
        <v>451</v>
      </c>
      <c r="C38" s="82">
        <v>8796041</v>
      </c>
      <c r="D38" s="86" t="str">
        <f t="shared" si="0"/>
        <v>Assessor II</v>
      </c>
      <c r="E38" s="86"/>
      <c r="F38" s="86" t="s">
        <v>222</v>
      </c>
      <c r="G38" s="102" t="s">
        <v>838</v>
      </c>
      <c r="H38" s="130" t="e">
        <f>VLOOKUP(G38,Cód!D:E,2,0)</f>
        <v>#N/A</v>
      </c>
      <c r="I38" s="149"/>
    </row>
    <row r="39" spans="1:9" x14ac:dyDescent="0.25">
      <c r="A39" s="82">
        <v>6819397</v>
      </c>
      <c r="B39" s="83" t="s">
        <v>245</v>
      </c>
      <c r="C39" s="82">
        <v>6819397</v>
      </c>
      <c r="D39" s="86" t="str">
        <f t="shared" si="0"/>
        <v>Analista de Informações, Cultura e Desporto NIII</v>
      </c>
      <c r="E39" s="86" t="s">
        <v>187</v>
      </c>
      <c r="F39" s="86" t="s">
        <v>887</v>
      </c>
      <c r="G39" s="92" t="s">
        <v>796</v>
      </c>
      <c r="H39" s="130">
        <f>VLOOKUP(G39,Cód!D:E,2,0)</f>
        <v>12</v>
      </c>
      <c r="I39" s="149"/>
    </row>
    <row r="40" spans="1:9" x14ac:dyDescent="0.25">
      <c r="A40" s="82">
        <v>7371080</v>
      </c>
      <c r="B40" s="83" t="s">
        <v>108</v>
      </c>
      <c r="C40" s="82">
        <v>7371080</v>
      </c>
      <c r="D40" s="86" t="str">
        <f t="shared" si="0"/>
        <v>Analista de Informações, Cultura e Desporto NII</v>
      </c>
      <c r="E40" s="86" t="s">
        <v>143</v>
      </c>
      <c r="F40" s="86" t="s">
        <v>887</v>
      </c>
      <c r="G40" s="92" t="s">
        <v>799</v>
      </c>
      <c r="H40" s="130">
        <f>VLOOKUP(G40,Cód!D:E,2,0)</f>
        <v>15</v>
      </c>
      <c r="I40" s="149"/>
    </row>
    <row r="41" spans="1:9" x14ac:dyDescent="0.25">
      <c r="A41" s="82">
        <v>8961239</v>
      </c>
      <c r="B41" s="83" t="s">
        <v>246</v>
      </c>
      <c r="C41" s="82">
        <v>8961239</v>
      </c>
      <c r="D41" s="86" t="str">
        <f t="shared" si="0"/>
        <v>Assistente Administrativo de Gestão NI</v>
      </c>
      <c r="E41" s="86" t="s">
        <v>235</v>
      </c>
      <c r="F41" s="86" t="s">
        <v>887</v>
      </c>
      <c r="G41" s="92" t="s">
        <v>799</v>
      </c>
      <c r="H41" s="130">
        <f>VLOOKUP(G41,Cód!D:E,2,0)</f>
        <v>15</v>
      </c>
      <c r="I41" s="149"/>
    </row>
    <row r="42" spans="1:9" x14ac:dyDescent="0.25">
      <c r="A42" s="82">
        <v>7569050</v>
      </c>
      <c r="B42" s="83" t="s">
        <v>147</v>
      </c>
      <c r="C42" s="82">
        <v>7569050</v>
      </c>
      <c r="D42" s="86" t="str">
        <f t="shared" si="0"/>
        <v>Analista de Informações, Cultura e Desporto NII</v>
      </c>
      <c r="E42" s="86" t="s">
        <v>143</v>
      </c>
      <c r="F42" s="86" t="s">
        <v>887</v>
      </c>
      <c r="G42" s="92" t="s">
        <v>828</v>
      </c>
      <c r="H42" s="130">
        <f>VLOOKUP(G42,Cód!D:E,2,0)</f>
        <v>45</v>
      </c>
      <c r="I42" s="149"/>
    </row>
    <row r="43" spans="1:9" x14ac:dyDescent="0.25">
      <c r="A43" s="82">
        <v>9184031</v>
      </c>
      <c r="B43" s="83" t="s">
        <v>452</v>
      </c>
      <c r="C43" s="82">
        <v>9184031</v>
      </c>
      <c r="D43" s="86" t="str">
        <f t="shared" si="0"/>
        <v>Assessor II</v>
      </c>
      <c r="E43" s="86"/>
      <c r="F43" s="86" t="s">
        <v>222</v>
      </c>
      <c r="G43" s="92" t="s">
        <v>839</v>
      </c>
      <c r="H43" s="130" t="e">
        <f>VLOOKUP(G43,Cód!D:E,2,0)</f>
        <v>#N/A</v>
      </c>
      <c r="I43" s="149"/>
    </row>
    <row r="44" spans="1:9" x14ac:dyDescent="0.25">
      <c r="A44" s="82">
        <v>9401318</v>
      </c>
      <c r="B44" s="83" t="s">
        <v>453</v>
      </c>
      <c r="C44" s="82">
        <v>9401318</v>
      </c>
      <c r="D44" s="86" t="str">
        <f t="shared" si="0"/>
        <v>Assessor II</v>
      </c>
      <c r="E44" s="86"/>
      <c r="F44" s="86" t="s">
        <v>222</v>
      </c>
      <c r="G44" s="92" t="s">
        <v>846</v>
      </c>
      <c r="H44" s="130" t="e">
        <f>VLOOKUP(G44,Cód!D:E,2,0)</f>
        <v>#N/A</v>
      </c>
      <c r="I44" s="149"/>
    </row>
    <row r="45" spans="1:9" x14ac:dyDescent="0.25">
      <c r="A45" s="82">
        <v>7595140</v>
      </c>
      <c r="B45" s="83" t="s">
        <v>454</v>
      </c>
      <c r="C45" s="82">
        <v>7595140</v>
      </c>
      <c r="D45" s="86" t="str">
        <f t="shared" si="0"/>
        <v>Analista de Informações, Cultura e Desporto NII</v>
      </c>
      <c r="E45" s="86" t="s">
        <v>143</v>
      </c>
      <c r="F45" s="86" t="s">
        <v>887</v>
      </c>
      <c r="G45" s="102" t="s">
        <v>847</v>
      </c>
      <c r="H45" s="130" t="e">
        <f>VLOOKUP(G45,Cód!D:E,2,0)</f>
        <v>#N/A</v>
      </c>
      <c r="I45" s="149"/>
    </row>
    <row r="46" spans="1:9" x14ac:dyDescent="0.25">
      <c r="A46" s="82">
        <v>5694655</v>
      </c>
      <c r="B46" s="83" t="s">
        <v>455</v>
      </c>
      <c r="C46" s="82">
        <v>5694655</v>
      </c>
      <c r="D46" s="86" t="str">
        <f t="shared" si="0"/>
        <v>Assessor II</v>
      </c>
      <c r="E46" s="86"/>
      <c r="F46" s="86" t="s">
        <v>222</v>
      </c>
      <c r="G46" s="102" t="s">
        <v>836</v>
      </c>
      <c r="H46" s="130" t="e">
        <f>VLOOKUP(G46,Cód!D:E,2,0)</f>
        <v>#N/A</v>
      </c>
      <c r="I46" s="149"/>
    </row>
    <row r="47" spans="1:9" x14ac:dyDescent="0.25">
      <c r="A47" s="82">
        <v>8254591</v>
      </c>
      <c r="B47" s="83" t="s">
        <v>456</v>
      </c>
      <c r="C47" s="82">
        <v>8254591</v>
      </c>
      <c r="D47" s="86" t="str">
        <f t="shared" si="0"/>
        <v>Assessor IV</v>
      </c>
      <c r="E47" s="86"/>
      <c r="F47" s="86" t="s">
        <v>713</v>
      </c>
      <c r="G47" s="92" t="s">
        <v>840</v>
      </c>
      <c r="H47" s="130" t="e">
        <f>VLOOKUP(G47,Cód!D:E,2,0)</f>
        <v>#N/A</v>
      </c>
      <c r="I47" s="149"/>
    </row>
    <row r="48" spans="1:9" x14ac:dyDescent="0.25">
      <c r="A48" s="82">
        <v>9153446</v>
      </c>
      <c r="B48" s="83" t="s">
        <v>457</v>
      </c>
      <c r="C48" s="82">
        <v>9153446</v>
      </c>
      <c r="D48" s="86" t="str">
        <f t="shared" si="0"/>
        <v>Assessor II</v>
      </c>
      <c r="E48" s="86"/>
      <c r="F48" s="86" t="s">
        <v>222</v>
      </c>
      <c r="G48" s="92" t="s">
        <v>846</v>
      </c>
      <c r="H48" s="130" t="e">
        <f>VLOOKUP(G48,Cód!D:E,2,0)</f>
        <v>#N/A</v>
      </c>
      <c r="I48" s="149"/>
    </row>
    <row r="49" spans="1:9" x14ac:dyDescent="0.25">
      <c r="A49" s="82">
        <v>9179208</v>
      </c>
      <c r="B49" s="83" t="s">
        <v>458</v>
      </c>
      <c r="C49" s="82">
        <v>9179208</v>
      </c>
      <c r="D49" s="86" t="str">
        <f t="shared" si="0"/>
        <v>Assistente Administrativo de Gestão NI</v>
      </c>
      <c r="E49" s="86" t="s">
        <v>235</v>
      </c>
      <c r="F49" s="86" t="s">
        <v>887</v>
      </c>
      <c r="G49" s="92" t="s">
        <v>848</v>
      </c>
      <c r="H49" s="130" t="e">
        <f>VLOOKUP(G49,Cód!D:E,2,0)</f>
        <v>#N/A</v>
      </c>
      <c r="I49" s="149"/>
    </row>
    <row r="50" spans="1:9" x14ac:dyDescent="0.25">
      <c r="A50" s="82">
        <v>7570902</v>
      </c>
      <c r="B50" s="83" t="s">
        <v>231</v>
      </c>
      <c r="C50" s="82">
        <v>7570902</v>
      </c>
      <c r="D50" s="86" t="str">
        <f t="shared" si="0"/>
        <v>Analista de Informações, Cultura e Desporto NII</v>
      </c>
      <c r="E50" s="86" t="s">
        <v>143</v>
      </c>
      <c r="F50" s="86" t="s">
        <v>887</v>
      </c>
      <c r="G50" s="86" t="s">
        <v>820</v>
      </c>
      <c r="H50" s="130">
        <f>VLOOKUP(G50,Cód!D:E,2,0)</f>
        <v>37</v>
      </c>
      <c r="I50" s="149"/>
    </row>
    <row r="51" spans="1:9" x14ac:dyDescent="0.25">
      <c r="A51" s="82">
        <v>9281983</v>
      </c>
      <c r="B51" s="83" t="s">
        <v>370</v>
      </c>
      <c r="C51" s="82">
        <v>9281983</v>
      </c>
      <c r="D51" s="86" t="str">
        <f t="shared" si="0"/>
        <v>Assistente Administrativo de Gestão NI</v>
      </c>
      <c r="E51" s="86" t="s">
        <v>235</v>
      </c>
      <c r="F51" s="86"/>
      <c r="G51" s="92" t="s">
        <v>813</v>
      </c>
      <c r="H51" s="130">
        <f>VLOOKUP(G51,Cód!D:E,2,0)</f>
        <v>29</v>
      </c>
      <c r="I51" s="149"/>
    </row>
    <row r="52" spans="1:9" x14ac:dyDescent="0.25">
      <c r="A52" s="82">
        <v>9504834</v>
      </c>
      <c r="B52" s="83" t="s">
        <v>733</v>
      </c>
      <c r="C52" s="82">
        <v>9504834</v>
      </c>
      <c r="D52" s="86" t="str">
        <f t="shared" si="0"/>
        <v>Assessor II</v>
      </c>
      <c r="E52" s="86"/>
      <c r="F52" s="86" t="s">
        <v>222</v>
      </c>
      <c r="G52" s="102" t="s">
        <v>845</v>
      </c>
      <c r="H52" s="130" t="e">
        <f>VLOOKUP(G52,Cód!D:E,2,0)</f>
        <v>#N/A</v>
      </c>
      <c r="I52" s="149"/>
    </row>
    <row r="53" spans="1:9" x14ac:dyDescent="0.25">
      <c r="A53" s="82">
        <v>7754493</v>
      </c>
      <c r="B53" s="83" t="s">
        <v>459</v>
      </c>
      <c r="C53" s="82">
        <v>7754493</v>
      </c>
      <c r="D53" s="86" t="str">
        <f t="shared" si="0"/>
        <v>Diretor I</v>
      </c>
      <c r="E53" s="86" t="s">
        <v>143</v>
      </c>
      <c r="F53" s="86" t="s">
        <v>707</v>
      </c>
      <c r="G53" s="102" t="s">
        <v>849</v>
      </c>
      <c r="H53" s="130" t="e">
        <f>VLOOKUP(G53,Cód!D:E,2,0)</f>
        <v>#N/A</v>
      </c>
      <c r="I53" s="149"/>
    </row>
    <row r="54" spans="1:9" x14ac:dyDescent="0.25">
      <c r="A54" s="82">
        <v>5043409</v>
      </c>
      <c r="B54" s="83" t="s">
        <v>359</v>
      </c>
      <c r="C54" s="82">
        <v>5043409</v>
      </c>
      <c r="D54" s="86" t="str">
        <f t="shared" si="0"/>
        <v>Analista de Informações, Cultura e Desporto NIII</v>
      </c>
      <c r="E54" s="86" t="s">
        <v>187</v>
      </c>
      <c r="F54" s="86" t="s">
        <v>887</v>
      </c>
      <c r="G54" s="92" t="s">
        <v>829</v>
      </c>
      <c r="H54" s="130">
        <f>VLOOKUP(G54,Cód!D:E,2,0)</f>
        <v>46</v>
      </c>
      <c r="I54" s="149"/>
    </row>
    <row r="55" spans="1:9" x14ac:dyDescent="0.25">
      <c r="A55" s="82">
        <v>6513085</v>
      </c>
      <c r="B55" s="83" t="s">
        <v>340</v>
      </c>
      <c r="C55" s="82">
        <v>6513085</v>
      </c>
      <c r="D55" s="86" t="str">
        <f t="shared" si="0"/>
        <v>Assistente de Suporte Operacional NIII</v>
      </c>
      <c r="E55" s="86" t="s">
        <v>378</v>
      </c>
      <c r="F55" s="86" t="s">
        <v>887</v>
      </c>
      <c r="G55" s="92" t="s">
        <v>824</v>
      </c>
      <c r="H55" s="130">
        <f>VLOOKUP(G55,Cód!D:E,2,0)</f>
        <v>41</v>
      </c>
      <c r="I55" s="149"/>
    </row>
    <row r="56" spans="1:9" x14ac:dyDescent="0.25">
      <c r="A56" s="82">
        <v>8800740</v>
      </c>
      <c r="B56" s="83" t="s">
        <v>460</v>
      </c>
      <c r="C56" s="82">
        <v>8800740</v>
      </c>
      <c r="D56" s="86" t="str">
        <f t="shared" si="0"/>
        <v>Assessor II</v>
      </c>
      <c r="E56" s="86"/>
      <c r="F56" s="86" t="s">
        <v>222</v>
      </c>
      <c r="G56" s="92" t="s">
        <v>850</v>
      </c>
      <c r="H56" s="130" t="e">
        <f>VLOOKUP(G56,Cód!D:E,2,0)</f>
        <v>#N/A</v>
      </c>
      <c r="I56" s="149"/>
    </row>
    <row r="57" spans="1:9" x14ac:dyDescent="0.25">
      <c r="A57" s="82">
        <v>9476512</v>
      </c>
      <c r="B57" s="83" t="s">
        <v>461</v>
      </c>
      <c r="C57" s="82">
        <v>9476512</v>
      </c>
      <c r="D57" s="86" t="str">
        <f t="shared" si="0"/>
        <v>Assessor V</v>
      </c>
      <c r="E57" s="86"/>
      <c r="F57" s="86" t="s">
        <v>708</v>
      </c>
      <c r="G57" s="102" t="s">
        <v>836</v>
      </c>
      <c r="H57" s="130" t="e">
        <f>VLOOKUP(G57,Cód!D:E,2,0)</f>
        <v>#N/A</v>
      </c>
      <c r="I57" s="149"/>
    </row>
    <row r="58" spans="1:9" x14ac:dyDescent="0.25">
      <c r="A58" s="82">
        <v>5418135</v>
      </c>
      <c r="B58" s="83" t="s">
        <v>336</v>
      </c>
      <c r="C58" s="82">
        <v>5418135</v>
      </c>
      <c r="D58" s="86" t="str">
        <f t="shared" si="0"/>
        <v>Assistente de Suporte Operacional NII</v>
      </c>
      <c r="E58" s="86" t="s">
        <v>236</v>
      </c>
      <c r="F58" s="86" t="s">
        <v>887</v>
      </c>
      <c r="G58" s="92" t="s">
        <v>801</v>
      </c>
      <c r="H58" s="130">
        <f>VLOOKUP(G58,Cód!D:E,2,0)</f>
        <v>17</v>
      </c>
      <c r="I58" s="149"/>
    </row>
    <row r="59" spans="1:9" x14ac:dyDescent="0.25">
      <c r="A59" s="82">
        <v>9532862</v>
      </c>
      <c r="B59" s="83" t="s">
        <v>734</v>
      </c>
      <c r="C59" s="82">
        <v>9532862</v>
      </c>
      <c r="D59" s="86" t="str">
        <f t="shared" si="0"/>
        <v>Assessor IV</v>
      </c>
      <c r="E59" s="86"/>
      <c r="F59" s="86" t="s">
        <v>713</v>
      </c>
      <c r="G59" s="92" t="s">
        <v>846</v>
      </c>
      <c r="H59" s="130" t="e">
        <f>VLOOKUP(G59,Cód!D:E,2,0)</f>
        <v>#N/A</v>
      </c>
      <c r="I59" s="149"/>
    </row>
    <row r="60" spans="1:9" x14ac:dyDescent="0.25">
      <c r="A60" s="82">
        <v>5887381</v>
      </c>
      <c r="B60" s="83" t="s">
        <v>149</v>
      </c>
      <c r="C60" s="82">
        <v>5887381</v>
      </c>
      <c r="D60" s="86" t="str">
        <f t="shared" si="0"/>
        <v>Assistente de Suporte Operacional NIII</v>
      </c>
      <c r="E60" s="86" t="s">
        <v>378</v>
      </c>
      <c r="F60" s="86" t="s">
        <v>887</v>
      </c>
      <c r="G60" s="92" t="s">
        <v>816</v>
      </c>
      <c r="H60" s="130">
        <f>VLOOKUP(G60,Cód!D:E,2,0)</f>
        <v>33</v>
      </c>
      <c r="I60" s="149"/>
    </row>
    <row r="61" spans="1:9" x14ac:dyDescent="0.25">
      <c r="A61" s="82">
        <v>6254900</v>
      </c>
      <c r="B61" s="83" t="s">
        <v>309</v>
      </c>
      <c r="C61" s="82">
        <v>6254900</v>
      </c>
      <c r="D61" s="86" t="str">
        <f t="shared" si="0"/>
        <v>Assistente de Suporte Operacional NII</v>
      </c>
      <c r="E61" s="86" t="s">
        <v>236</v>
      </c>
      <c r="F61" s="86" t="s">
        <v>887</v>
      </c>
      <c r="G61" s="92" t="s">
        <v>810</v>
      </c>
      <c r="H61" s="130">
        <f>VLOOKUP(G61,Cód!D:E,2,0)</f>
        <v>26</v>
      </c>
      <c r="I61" s="149"/>
    </row>
    <row r="62" spans="1:9" x14ac:dyDescent="0.25">
      <c r="A62" s="82">
        <v>5820146</v>
      </c>
      <c r="B62" s="83" t="s">
        <v>331</v>
      </c>
      <c r="C62" s="82">
        <v>5820146</v>
      </c>
      <c r="D62" s="86" t="str">
        <f t="shared" si="0"/>
        <v>Assistente de Suporte Operacional NIII</v>
      </c>
      <c r="E62" s="86" t="s">
        <v>378</v>
      </c>
      <c r="F62" s="86"/>
      <c r="G62" s="92" t="s">
        <v>801</v>
      </c>
      <c r="H62" s="130">
        <f>VLOOKUP(G62,Cód!D:E,2,0)</f>
        <v>17</v>
      </c>
      <c r="I62" s="149"/>
    </row>
    <row r="63" spans="1:9" x14ac:dyDescent="0.25">
      <c r="A63" s="82">
        <v>5729149</v>
      </c>
      <c r="B63" s="83" t="s">
        <v>280</v>
      </c>
      <c r="C63" s="82">
        <v>5729149</v>
      </c>
      <c r="D63" s="86" t="str">
        <f t="shared" si="0"/>
        <v>Assistente de Suporte Operacional NIII</v>
      </c>
      <c r="E63" s="86" t="s">
        <v>378</v>
      </c>
      <c r="F63" s="86" t="s">
        <v>887</v>
      </c>
      <c r="G63" s="92" t="s">
        <v>816</v>
      </c>
      <c r="H63" s="130">
        <f>VLOOKUP(G63,Cód!D:E,2,0)</f>
        <v>33</v>
      </c>
      <c r="I63" s="149"/>
    </row>
    <row r="64" spans="1:9" x14ac:dyDescent="0.25">
      <c r="A64" s="82">
        <v>7611897</v>
      </c>
      <c r="B64" s="83" t="s">
        <v>382</v>
      </c>
      <c r="C64" s="82">
        <v>7611897</v>
      </c>
      <c r="D64" s="86" t="str">
        <f t="shared" si="0"/>
        <v>Assistente de Suporte Operacional NIII</v>
      </c>
      <c r="E64" s="86" t="s">
        <v>378</v>
      </c>
      <c r="F64" s="86"/>
      <c r="G64" s="92" t="s">
        <v>799</v>
      </c>
      <c r="H64" s="130">
        <f>VLOOKUP(G64,Cód!D:E,2,0)</f>
        <v>15</v>
      </c>
      <c r="I64" s="149" t="s">
        <v>890</v>
      </c>
    </row>
    <row r="65" spans="1:9" x14ac:dyDescent="0.25">
      <c r="A65" s="82">
        <v>9304169</v>
      </c>
      <c r="B65" s="83" t="s">
        <v>410</v>
      </c>
      <c r="C65" s="82">
        <v>9304169</v>
      </c>
      <c r="D65" s="86" t="str">
        <f t="shared" si="0"/>
        <v>Assessor II</v>
      </c>
      <c r="E65" s="86"/>
      <c r="F65" s="86" t="s">
        <v>222</v>
      </c>
      <c r="G65" s="92" t="s">
        <v>792</v>
      </c>
      <c r="H65" s="130">
        <f>VLOOKUP(G65,Cód!D:E,2,0)</f>
        <v>8</v>
      </c>
      <c r="I65" s="149"/>
    </row>
    <row r="66" spans="1:9" x14ac:dyDescent="0.25">
      <c r="A66" s="85">
        <v>8787221</v>
      </c>
      <c r="B66" s="84" t="s">
        <v>462</v>
      </c>
      <c r="C66" s="85">
        <v>8787221</v>
      </c>
      <c r="D66" s="86" t="str">
        <f t="shared" ref="D66:D129" si="1">IF(F66&gt;"*e*",F66,E66)</f>
        <v>Diretor I</v>
      </c>
      <c r="E66" s="86"/>
      <c r="F66" s="106" t="s">
        <v>707</v>
      </c>
      <c r="G66" s="86" t="s">
        <v>843</v>
      </c>
      <c r="H66" s="130" t="e">
        <f>VLOOKUP(G66,Cód!D:E,2,0)</f>
        <v>#N/A</v>
      </c>
      <c r="I66" s="149"/>
    </row>
    <row r="67" spans="1:9" x14ac:dyDescent="0.25">
      <c r="A67" s="85">
        <v>5500443</v>
      </c>
      <c r="B67" s="86" t="s">
        <v>150</v>
      </c>
      <c r="C67" s="85">
        <v>5500443</v>
      </c>
      <c r="D67" s="86" t="str">
        <f t="shared" si="1"/>
        <v>Analista de Informações, Cultura e Desporto</v>
      </c>
      <c r="E67" s="86" t="s">
        <v>140</v>
      </c>
      <c r="F67" s="86" t="s">
        <v>887</v>
      </c>
      <c r="G67" s="102" t="s">
        <v>790</v>
      </c>
      <c r="H67" s="130">
        <f>VLOOKUP(G67,Cód!D:E,2,0)</f>
        <v>6</v>
      </c>
      <c r="I67" s="149"/>
    </row>
    <row r="68" spans="1:9" x14ac:dyDescent="0.25">
      <c r="A68" s="117">
        <v>6517218</v>
      </c>
      <c r="B68" s="83" t="s">
        <v>113</v>
      </c>
      <c r="C68" s="117">
        <v>6517218</v>
      </c>
      <c r="D68" s="86" t="str">
        <f t="shared" si="1"/>
        <v>Assistente de Suporte Operacional NI</v>
      </c>
      <c r="E68" s="86" t="s">
        <v>299</v>
      </c>
      <c r="F68" s="86" t="s">
        <v>887</v>
      </c>
      <c r="G68" s="102" t="s">
        <v>790</v>
      </c>
      <c r="H68" s="130">
        <f>VLOOKUP(G68,Cód!D:E,2,0)</f>
        <v>6</v>
      </c>
      <c r="I68" s="149"/>
    </row>
    <row r="69" spans="1:9" x14ac:dyDescent="0.25">
      <c r="A69" s="82">
        <v>7363290</v>
      </c>
      <c r="B69" s="83" t="s">
        <v>100</v>
      </c>
      <c r="C69" s="82">
        <v>7363290</v>
      </c>
      <c r="D69" s="86" t="str">
        <f t="shared" si="1"/>
        <v>Analista de Informações, Cultura e Desporto NIII</v>
      </c>
      <c r="E69" s="86" t="s">
        <v>187</v>
      </c>
      <c r="F69" s="86" t="s">
        <v>887</v>
      </c>
      <c r="G69" s="132" t="s">
        <v>792</v>
      </c>
      <c r="H69" s="130">
        <f>VLOOKUP(G69,Cód!D:E,2,0)</f>
        <v>8</v>
      </c>
      <c r="I69" s="149" t="s">
        <v>891</v>
      </c>
    </row>
    <row r="70" spans="1:9" x14ac:dyDescent="0.25">
      <c r="A70" s="82">
        <v>7340729</v>
      </c>
      <c r="B70" s="83" t="s">
        <v>103</v>
      </c>
      <c r="C70" s="82">
        <v>7340729</v>
      </c>
      <c r="D70" s="86" t="str">
        <f t="shared" si="1"/>
        <v>Assistente Administrativo de Gestão NII</v>
      </c>
      <c r="E70" s="86" t="s">
        <v>234</v>
      </c>
      <c r="F70" s="86" t="s">
        <v>887</v>
      </c>
      <c r="G70" s="132" t="s">
        <v>826</v>
      </c>
      <c r="H70" s="130">
        <f>VLOOKUP(G70,Cód!D:E,2,0)</f>
        <v>43</v>
      </c>
      <c r="I70" s="149"/>
    </row>
    <row r="71" spans="1:9" x14ac:dyDescent="0.25">
      <c r="A71" s="82">
        <v>8978701</v>
      </c>
      <c r="B71" s="83" t="s">
        <v>463</v>
      </c>
      <c r="C71" s="82">
        <v>8978701</v>
      </c>
      <c r="D71" s="86" t="str">
        <f t="shared" si="1"/>
        <v>Assessor III</v>
      </c>
      <c r="E71" s="86"/>
      <c r="F71" s="86" t="s">
        <v>710</v>
      </c>
      <c r="G71" s="92" t="s">
        <v>836</v>
      </c>
      <c r="H71" s="130" t="e">
        <f>VLOOKUP(G71,Cód!D:E,2,0)</f>
        <v>#N/A</v>
      </c>
      <c r="I71" s="149"/>
    </row>
    <row r="72" spans="1:9" x14ac:dyDescent="0.25">
      <c r="A72" s="82">
        <v>9299327</v>
      </c>
      <c r="B72" s="83" t="s">
        <v>464</v>
      </c>
      <c r="C72" s="82">
        <v>9299327</v>
      </c>
      <c r="D72" s="86" t="str">
        <f t="shared" si="1"/>
        <v>Assistente Administrativo de Gestão NI</v>
      </c>
      <c r="E72" s="86" t="s">
        <v>235</v>
      </c>
      <c r="F72" s="86"/>
      <c r="G72" s="92" t="s">
        <v>852</v>
      </c>
      <c r="H72" s="130" t="e">
        <f>VLOOKUP(G72,Cód!D:E,2,0)</f>
        <v>#N/A</v>
      </c>
      <c r="I72" s="149"/>
    </row>
    <row r="73" spans="1:9" x14ac:dyDescent="0.25">
      <c r="A73" s="82">
        <v>9145443</v>
      </c>
      <c r="B73" s="83" t="s">
        <v>871</v>
      </c>
      <c r="C73" s="82">
        <v>9145443</v>
      </c>
      <c r="D73" s="86" t="str">
        <f t="shared" si="1"/>
        <v>Assessor II</v>
      </c>
      <c r="E73" s="86"/>
      <c r="F73" s="86" t="s">
        <v>222</v>
      </c>
      <c r="G73" s="92" t="s">
        <v>854</v>
      </c>
      <c r="H73" s="130" t="e">
        <f>VLOOKUP(G73,Cód!D:E,2,0)</f>
        <v>#N/A</v>
      </c>
      <c r="I73" s="149"/>
    </row>
    <row r="74" spans="1:9" x14ac:dyDescent="0.25">
      <c r="A74" s="82">
        <v>5915040</v>
      </c>
      <c r="B74" s="83" t="s">
        <v>465</v>
      </c>
      <c r="C74" s="82">
        <v>5915040</v>
      </c>
      <c r="D74" s="86" t="str">
        <f t="shared" si="1"/>
        <v>Assessor II</v>
      </c>
      <c r="E74" s="86"/>
      <c r="F74" s="86" t="s">
        <v>222</v>
      </c>
      <c r="G74" s="92" t="s">
        <v>850</v>
      </c>
      <c r="H74" s="130" t="e">
        <f>VLOOKUP(G74,Cód!D:E,2,0)</f>
        <v>#N/A</v>
      </c>
      <c r="I74" s="149"/>
    </row>
    <row r="75" spans="1:9" x14ac:dyDescent="0.25">
      <c r="A75" s="82">
        <v>5875137</v>
      </c>
      <c r="B75" s="83" t="s">
        <v>96</v>
      </c>
      <c r="C75" s="82">
        <v>5875137</v>
      </c>
      <c r="D75" s="86" t="str">
        <f t="shared" si="1"/>
        <v>Assistente de Suporte Operacional NIII</v>
      </c>
      <c r="E75" s="86" t="s">
        <v>378</v>
      </c>
      <c r="F75" s="86" t="s">
        <v>887</v>
      </c>
      <c r="G75" s="92" t="s">
        <v>792</v>
      </c>
      <c r="H75" s="130">
        <f>VLOOKUP(G75,Cód!D:E,2,0)</f>
        <v>8</v>
      </c>
      <c r="I75" s="149"/>
    </row>
    <row r="76" spans="1:9" x14ac:dyDescent="0.25">
      <c r="A76" s="82">
        <v>8799610</v>
      </c>
      <c r="B76" s="83" t="s">
        <v>466</v>
      </c>
      <c r="C76" s="82">
        <v>8799610</v>
      </c>
      <c r="D76" s="86" t="str">
        <f t="shared" si="1"/>
        <v>Assessor I</v>
      </c>
      <c r="E76" s="86"/>
      <c r="F76" s="86" t="s">
        <v>178</v>
      </c>
      <c r="G76" s="92" t="s">
        <v>849</v>
      </c>
      <c r="H76" s="130" t="e">
        <f>VLOOKUP(G76,Cód!D:E,2,0)</f>
        <v>#N/A</v>
      </c>
      <c r="I76" s="149"/>
    </row>
    <row r="77" spans="1:9" x14ac:dyDescent="0.25">
      <c r="A77" s="82">
        <v>8878668</v>
      </c>
      <c r="B77" s="83" t="s">
        <v>350</v>
      </c>
      <c r="C77" s="82">
        <v>8878668</v>
      </c>
      <c r="D77" s="86" t="str">
        <f t="shared" si="1"/>
        <v>Gestor de Equipamento Público</v>
      </c>
      <c r="E77" s="86"/>
      <c r="F77" s="86" t="s">
        <v>268</v>
      </c>
      <c r="G77" s="92" t="s">
        <v>803</v>
      </c>
      <c r="H77" s="130">
        <f>VLOOKUP(G77,Cód!D:E,2,0)</f>
        <v>19</v>
      </c>
      <c r="I77" s="149"/>
    </row>
    <row r="78" spans="1:9" x14ac:dyDescent="0.25">
      <c r="A78" s="85">
        <v>8227683</v>
      </c>
      <c r="B78" s="86" t="s">
        <v>467</v>
      </c>
      <c r="C78" s="85">
        <v>8227683</v>
      </c>
      <c r="D78" s="86" t="str">
        <f t="shared" si="1"/>
        <v>Assistente Administrativo de Gestão NI</v>
      </c>
      <c r="E78" s="86" t="s">
        <v>235</v>
      </c>
      <c r="F78" s="86"/>
      <c r="G78" s="102" t="s">
        <v>853</v>
      </c>
      <c r="H78" s="130" t="e">
        <f>VLOOKUP(G78,Cód!D:E,2,0)</f>
        <v>#N/A</v>
      </c>
      <c r="I78" s="149"/>
    </row>
    <row r="79" spans="1:9" x14ac:dyDescent="0.25">
      <c r="A79" s="82">
        <v>9485856</v>
      </c>
      <c r="B79" s="83" t="s">
        <v>468</v>
      </c>
      <c r="C79" s="82">
        <v>9485856</v>
      </c>
      <c r="D79" s="86" t="str">
        <f t="shared" si="1"/>
        <v>Secretário Adjunto</v>
      </c>
      <c r="E79" s="86"/>
      <c r="F79" s="86" t="s">
        <v>711</v>
      </c>
      <c r="G79" s="99" t="s">
        <v>836</v>
      </c>
      <c r="H79" s="130" t="e">
        <f>VLOOKUP(G79,Cód!D:E,2,0)</f>
        <v>#N/A</v>
      </c>
      <c r="I79" s="149"/>
    </row>
    <row r="80" spans="1:9" x14ac:dyDescent="0.25">
      <c r="A80" s="82">
        <v>9201301</v>
      </c>
      <c r="B80" s="83" t="s">
        <v>354</v>
      </c>
      <c r="C80" s="82">
        <v>9201301</v>
      </c>
      <c r="D80" s="86" t="str">
        <f t="shared" si="1"/>
        <v>Assistente Administrativo de Gestão NI</v>
      </c>
      <c r="E80" s="86" t="s">
        <v>235</v>
      </c>
      <c r="F80" s="86"/>
      <c r="G80" s="92" t="s">
        <v>787</v>
      </c>
      <c r="H80" s="130">
        <f>VLOOKUP(G80,Cód!D:E,2,0)</f>
        <v>1</v>
      </c>
      <c r="I80" s="149"/>
    </row>
    <row r="81" spans="1:9" x14ac:dyDescent="0.25">
      <c r="A81" s="82">
        <v>7569891</v>
      </c>
      <c r="B81" s="83" t="s">
        <v>469</v>
      </c>
      <c r="C81" s="82">
        <v>7569891</v>
      </c>
      <c r="D81" s="86" t="str">
        <f t="shared" si="1"/>
        <v>Analista de Informações, Cultura e Desporto NII</v>
      </c>
      <c r="E81" s="86" t="s">
        <v>143</v>
      </c>
      <c r="F81" s="86" t="s">
        <v>887</v>
      </c>
      <c r="G81" s="92" t="s">
        <v>835</v>
      </c>
      <c r="H81" s="130" t="e">
        <f>VLOOKUP(G81,Cód!D:E,2,0)</f>
        <v>#N/A</v>
      </c>
      <c r="I81" s="149"/>
    </row>
    <row r="82" spans="1:9" x14ac:dyDescent="0.25">
      <c r="A82" s="82">
        <v>7570325</v>
      </c>
      <c r="B82" s="83" t="s">
        <v>221</v>
      </c>
      <c r="C82" s="82">
        <v>7570325</v>
      </c>
      <c r="D82" s="86" t="str">
        <f t="shared" si="1"/>
        <v>Analista de Informações, Cultura e Desporto NII</v>
      </c>
      <c r="E82" s="86" t="s">
        <v>143</v>
      </c>
      <c r="F82" s="86" t="s">
        <v>887</v>
      </c>
      <c r="G82" s="92" t="s">
        <v>811</v>
      </c>
      <c r="H82" s="130">
        <f>VLOOKUP(G82,Cód!D:E,2,0)</f>
        <v>27</v>
      </c>
      <c r="I82" s="149"/>
    </row>
    <row r="83" spans="1:9" x14ac:dyDescent="0.25">
      <c r="A83" s="82">
        <v>9207058</v>
      </c>
      <c r="B83" s="83" t="s">
        <v>470</v>
      </c>
      <c r="C83" s="82">
        <v>9207058</v>
      </c>
      <c r="D83" s="86" t="str">
        <f t="shared" si="1"/>
        <v>Assessor III</v>
      </c>
      <c r="E83" s="86"/>
      <c r="F83" s="86" t="s">
        <v>710</v>
      </c>
      <c r="G83" s="99" t="s">
        <v>855</v>
      </c>
      <c r="H83" s="130" t="e">
        <f>VLOOKUP(G83,Cód!D:E,2,0)</f>
        <v>#N/A</v>
      </c>
      <c r="I83" s="149"/>
    </row>
    <row r="84" spans="1:9" x14ac:dyDescent="0.25">
      <c r="A84" s="82">
        <v>5377021</v>
      </c>
      <c r="B84" s="83" t="s">
        <v>194</v>
      </c>
      <c r="C84" s="82">
        <v>5377021</v>
      </c>
      <c r="D84" s="86" t="str">
        <f t="shared" si="1"/>
        <v>Assessor I</v>
      </c>
      <c r="E84" s="86"/>
      <c r="F84" s="86" t="s">
        <v>178</v>
      </c>
      <c r="G84" s="102" t="s">
        <v>788</v>
      </c>
      <c r="H84" s="130">
        <f>VLOOKUP(G84,Cód!D:E,2,0)</f>
        <v>3</v>
      </c>
      <c r="I84" s="149"/>
    </row>
    <row r="85" spans="1:9" x14ac:dyDescent="0.25">
      <c r="A85" s="82">
        <v>6514014</v>
      </c>
      <c r="B85" s="83" t="s">
        <v>121</v>
      </c>
      <c r="C85" s="82">
        <v>6514014</v>
      </c>
      <c r="D85" s="86" t="str">
        <f t="shared" si="1"/>
        <v>Assistente de Suporte Operacional NII</v>
      </c>
      <c r="E85" s="86" t="s">
        <v>236</v>
      </c>
      <c r="F85" s="86" t="s">
        <v>887</v>
      </c>
      <c r="G85" s="102" t="s">
        <v>808</v>
      </c>
      <c r="H85" s="130">
        <f>VLOOKUP(G85,Cód!D:E,2,0)</f>
        <v>24</v>
      </c>
      <c r="I85" s="149"/>
    </row>
    <row r="86" spans="1:9" x14ac:dyDescent="0.25">
      <c r="A86" s="82">
        <v>7365110</v>
      </c>
      <c r="B86" s="83" t="s">
        <v>151</v>
      </c>
      <c r="C86" s="82">
        <v>7365110</v>
      </c>
      <c r="D86" s="86" t="str">
        <f t="shared" si="1"/>
        <v>Analista de Informações, Cultura e Desporto NII</v>
      </c>
      <c r="E86" s="86" t="s">
        <v>143</v>
      </c>
      <c r="F86" s="86" t="s">
        <v>887</v>
      </c>
      <c r="G86" s="92" t="s">
        <v>823</v>
      </c>
      <c r="H86" s="130">
        <f>VLOOKUP(G86,Cód!D:E,2,0)</f>
        <v>40</v>
      </c>
      <c r="I86" s="149"/>
    </row>
    <row r="87" spans="1:9" x14ac:dyDescent="0.25">
      <c r="A87" s="82">
        <v>9536311</v>
      </c>
      <c r="B87" s="83" t="s">
        <v>872</v>
      </c>
      <c r="C87" s="82">
        <v>9536311</v>
      </c>
      <c r="D87" s="86" t="str">
        <f t="shared" si="1"/>
        <v>Gestor de Equipamento Público</v>
      </c>
      <c r="E87" s="86"/>
      <c r="F87" s="86" t="s">
        <v>268</v>
      </c>
      <c r="G87" s="92" t="s">
        <v>796</v>
      </c>
      <c r="H87" s="130">
        <f>VLOOKUP(G87,Cód!D:E,2,0)</f>
        <v>12</v>
      </c>
      <c r="I87" s="149"/>
    </row>
    <row r="88" spans="1:9" x14ac:dyDescent="0.25">
      <c r="A88" s="82">
        <v>1381083</v>
      </c>
      <c r="B88" s="83" t="s">
        <v>195</v>
      </c>
      <c r="C88" s="82">
        <v>1381083</v>
      </c>
      <c r="D88" s="86" t="str">
        <f t="shared" si="1"/>
        <v>Assistente de Saúde NIII</v>
      </c>
      <c r="E88" s="86" t="s">
        <v>153</v>
      </c>
      <c r="F88" s="86" t="s">
        <v>887</v>
      </c>
      <c r="G88" s="92" t="s">
        <v>805</v>
      </c>
      <c r="H88" s="130">
        <f>VLOOKUP(G88,Cód!D:E,2,0)</f>
        <v>21</v>
      </c>
      <c r="I88" s="149" t="s">
        <v>892</v>
      </c>
    </row>
    <row r="89" spans="1:9" x14ac:dyDescent="0.25">
      <c r="A89" s="82">
        <v>9310835</v>
      </c>
      <c r="B89" s="83" t="s">
        <v>471</v>
      </c>
      <c r="C89" s="82">
        <v>9310835</v>
      </c>
      <c r="D89" s="86" t="str">
        <f t="shared" si="1"/>
        <v>Coordenador I</v>
      </c>
      <c r="E89" s="86"/>
      <c r="F89" s="86" t="s">
        <v>712</v>
      </c>
      <c r="G89" s="101" t="s">
        <v>855</v>
      </c>
      <c r="H89" s="130" t="e">
        <f>VLOOKUP(G89,Cód!D:E,2,0)</f>
        <v>#N/A</v>
      </c>
      <c r="I89" s="149"/>
    </row>
    <row r="90" spans="1:9" x14ac:dyDescent="0.25">
      <c r="A90" s="82">
        <v>7570929</v>
      </c>
      <c r="B90" s="83" t="s">
        <v>208</v>
      </c>
      <c r="C90" s="82">
        <v>7570929</v>
      </c>
      <c r="D90" s="86" t="str">
        <f t="shared" si="1"/>
        <v>Analista de Informações, Cultura e Desporto NII</v>
      </c>
      <c r="E90" s="86" t="s">
        <v>143</v>
      </c>
      <c r="F90" s="86" t="s">
        <v>887</v>
      </c>
      <c r="G90" s="92" t="s">
        <v>827</v>
      </c>
      <c r="H90" s="130">
        <f>VLOOKUP(G90,Cód!D:E,2,0)</f>
        <v>44</v>
      </c>
      <c r="I90" s="149"/>
    </row>
    <row r="91" spans="1:9" x14ac:dyDescent="0.25">
      <c r="A91" s="82">
        <v>5878403</v>
      </c>
      <c r="B91" s="83" t="s">
        <v>376</v>
      </c>
      <c r="C91" s="82">
        <v>5878403</v>
      </c>
      <c r="D91" s="86" t="str">
        <f t="shared" si="1"/>
        <v>Gestor de Equipamento Público</v>
      </c>
      <c r="E91" s="86"/>
      <c r="F91" s="86" t="s">
        <v>268</v>
      </c>
      <c r="G91" s="92" t="s">
        <v>826</v>
      </c>
      <c r="H91" s="130">
        <f>VLOOKUP(G91,Cód!D:E,2,0)</f>
        <v>43</v>
      </c>
      <c r="I91" s="149"/>
    </row>
    <row r="92" spans="1:9" x14ac:dyDescent="0.25">
      <c r="A92" s="82">
        <v>6483291</v>
      </c>
      <c r="B92" s="83" t="s">
        <v>472</v>
      </c>
      <c r="C92" s="82">
        <v>6483291</v>
      </c>
      <c r="D92" s="86" t="str">
        <f t="shared" si="1"/>
        <v>Assistente de Suporte Operacional NIII</v>
      </c>
      <c r="E92" s="86" t="s">
        <v>378</v>
      </c>
      <c r="F92" s="86" t="s">
        <v>887</v>
      </c>
      <c r="G92" s="92" t="s">
        <v>847</v>
      </c>
      <c r="H92" s="130" t="e">
        <f>VLOOKUP(G92,Cód!D:E,2,0)</f>
        <v>#N/A</v>
      </c>
      <c r="I92" s="149"/>
    </row>
    <row r="93" spans="1:9" x14ac:dyDescent="0.25">
      <c r="A93" s="82">
        <v>9505351</v>
      </c>
      <c r="B93" s="83" t="s">
        <v>735</v>
      </c>
      <c r="C93" s="82">
        <v>9505351</v>
      </c>
      <c r="D93" s="86" t="str">
        <f t="shared" si="1"/>
        <v>Gestor de Equipamento Público</v>
      </c>
      <c r="E93" s="86"/>
      <c r="F93" s="86" t="s">
        <v>268</v>
      </c>
      <c r="G93" s="92" t="s">
        <v>819</v>
      </c>
      <c r="H93" s="130">
        <f>VLOOKUP(G93,Cód!D:E,2,0)</f>
        <v>36</v>
      </c>
      <c r="I93" s="149"/>
    </row>
    <row r="94" spans="1:9" x14ac:dyDescent="0.25">
      <c r="A94" s="82">
        <v>6440231</v>
      </c>
      <c r="B94" s="83" t="s">
        <v>120</v>
      </c>
      <c r="C94" s="82">
        <v>6440231</v>
      </c>
      <c r="D94" s="86" t="str">
        <f t="shared" si="1"/>
        <v>Assistente de Suporte Operacional NIII</v>
      </c>
      <c r="E94" s="86" t="s">
        <v>378</v>
      </c>
      <c r="F94" s="86" t="s">
        <v>887</v>
      </c>
      <c r="G94" s="92" t="s">
        <v>808</v>
      </c>
      <c r="H94" s="130">
        <f>VLOOKUP(G94,Cód!D:E,2,0)</f>
        <v>24</v>
      </c>
      <c r="I94" s="149"/>
    </row>
    <row r="95" spans="1:9" x14ac:dyDescent="0.25">
      <c r="A95" s="82">
        <v>7577711</v>
      </c>
      <c r="B95" s="83" t="s">
        <v>473</v>
      </c>
      <c r="C95" s="82">
        <v>7577711</v>
      </c>
      <c r="D95" s="86" t="str">
        <f t="shared" si="1"/>
        <v>Diretor I</v>
      </c>
      <c r="E95" s="86" t="s">
        <v>143</v>
      </c>
      <c r="F95" s="86" t="s">
        <v>707</v>
      </c>
      <c r="G95" s="92" t="s">
        <v>838</v>
      </c>
      <c r="H95" s="130" t="e">
        <f>VLOOKUP(G95,Cód!D:E,2,0)</f>
        <v>#N/A</v>
      </c>
      <c r="I95" s="149"/>
    </row>
    <row r="96" spans="1:9" x14ac:dyDescent="0.25">
      <c r="A96" s="82">
        <v>5206618</v>
      </c>
      <c r="B96" s="83" t="s">
        <v>474</v>
      </c>
      <c r="C96" s="82">
        <v>5206618</v>
      </c>
      <c r="D96" s="86" t="str">
        <f t="shared" si="1"/>
        <v>Analista de Informações, Cultura e Desporto NIV</v>
      </c>
      <c r="E96" s="86" t="s">
        <v>320</v>
      </c>
      <c r="F96" s="86" t="s">
        <v>887</v>
      </c>
      <c r="G96" s="92" t="s">
        <v>857</v>
      </c>
      <c r="H96" s="130" t="e">
        <f>VLOOKUP(G96,Cód!D:E,2,0)</f>
        <v>#N/A</v>
      </c>
      <c r="I96" s="149"/>
    </row>
    <row r="97" spans="1:9" x14ac:dyDescent="0.25">
      <c r="A97" s="82">
        <v>5827639</v>
      </c>
      <c r="B97" s="83" t="s">
        <v>152</v>
      </c>
      <c r="C97" s="82">
        <v>5827639</v>
      </c>
      <c r="D97" s="86" t="str">
        <f t="shared" si="1"/>
        <v>Assistente de Suporte Operacional NII</v>
      </c>
      <c r="E97" s="86" t="s">
        <v>236</v>
      </c>
      <c r="F97" s="86" t="s">
        <v>887</v>
      </c>
      <c r="G97" s="92" t="s">
        <v>786</v>
      </c>
      <c r="H97" s="130">
        <f>VLOOKUP(G97,Cód!D:E,2,0)</f>
        <v>4</v>
      </c>
      <c r="I97" s="149"/>
    </row>
    <row r="98" spans="1:9" x14ac:dyDescent="0.25">
      <c r="A98" s="82">
        <v>7932171</v>
      </c>
      <c r="B98" s="83" t="s">
        <v>475</v>
      </c>
      <c r="C98" s="82">
        <v>7932171</v>
      </c>
      <c r="D98" s="86" t="str">
        <f t="shared" si="1"/>
        <v>Assistente Administrativo de Gestão NI</v>
      </c>
      <c r="E98" s="86" t="s">
        <v>235</v>
      </c>
      <c r="F98" s="86" t="s">
        <v>887</v>
      </c>
      <c r="G98" s="92" t="s">
        <v>840</v>
      </c>
      <c r="H98" s="130" t="e">
        <f>VLOOKUP(G98,Cód!D:E,2,0)</f>
        <v>#N/A</v>
      </c>
      <c r="I98" s="149"/>
    </row>
    <row r="99" spans="1:9" x14ac:dyDescent="0.25">
      <c r="A99" s="82">
        <v>8376042</v>
      </c>
      <c r="B99" s="83" t="s">
        <v>476</v>
      </c>
      <c r="C99" s="82">
        <v>8376042</v>
      </c>
      <c r="D99" s="86" t="str">
        <f t="shared" si="1"/>
        <v>Assessor III</v>
      </c>
      <c r="E99" s="86"/>
      <c r="F99" s="86" t="s">
        <v>710</v>
      </c>
      <c r="G99" s="92" t="s">
        <v>837</v>
      </c>
      <c r="H99" s="130" t="e">
        <f>VLOOKUP(G99,Cód!D:E,2,0)</f>
        <v>#N/A</v>
      </c>
      <c r="I99" s="149"/>
    </row>
    <row r="100" spans="1:9" x14ac:dyDescent="0.25">
      <c r="A100" s="82">
        <v>7741618</v>
      </c>
      <c r="B100" s="83" t="s">
        <v>477</v>
      </c>
      <c r="C100" s="82">
        <v>7741618</v>
      </c>
      <c r="D100" s="86" t="str">
        <f t="shared" si="1"/>
        <v>Assessor II</v>
      </c>
      <c r="E100" s="86" t="s">
        <v>235</v>
      </c>
      <c r="F100" s="86" t="s">
        <v>222</v>
      </c>
      <c r="G100" s="92" t="s">
        <v>854</v>
      </c>
      <c r="H100" s="130" t="e">
        <f>VLOOKUP(G100,Cód!D:E,2,0)</f>
        <v>#N/A</v>
      </c>
      <c r="I100" s="149"/>
    </row>
    <row r="101" spans="1:9" x14ac:dyDescent="0.25">
      <c r="A101" s="82">
        <v>1359991</v>
      </c>
      <c r="B101" s="83" t="s">
        <v>211</v>
      </c>
      <c r="C101" s="82">
        <v>1359991</v>
      </c>
      <c r="D101" s="86" t="str">
        <f t="shared" si="1"/>
        <v>Assistente de Saúde NIII</v>
      </c>
      <c r="E101" s="86" t="s">
        <v>153</v>
      </c>
      <c r="F101" s="86" t="s">
        <v>887</v>
      </c>
      <c r="G101" s="92" t="s">
        <v>819</v>
      </c>
      <c r="H101" s="130">
        <f>VLOOKUP(G101,Cód!D:E,2,0)</f>
        <v>36</v>
      </c>
      <c r="I101" s="149"/>
    </row>
    <row r="102" spans="1:9" x14ac:dyDescent="0.25">
      <c r="A102" s="82">
        <v>6298869</v>
      </c>
      <c r="B102" s="83" t="s">
        <v>323</v>
      </c>
      <c r="C102" s="82">
        <v>6298869</v>
      </c>
      <c r="D102" s="86" t="str">
        <f t="shared" si="1"/>
        <v>Assistente de Suporte Operacional NIII</v>
      </c>
      <c r="E102" s="86" t="s">
        <v>378</v>
      </c>
      <c r="F102" s="86" t="s">
        <v>887</v>
      </c>
      <c r="G102" s="92" t="s">
        <v>807</v>
      </c>
      <c r="H102" s="130">
        <f>VLOOKUP(G102,Cód!D:E,2,0)</f>
        <v>23</v>
      </c>
      <c r="I102" s="149"/>
    </row>
    <row r="103" spans="1:9" x14ac:dyDescent="0.25">
      <c r="A103" s="82">
        <v>7439971</v>
      </c>
      <c r="B103" s="83" t="s">
        <v>478</v>
      </c>
      <c r="C103" s="82">
        <v>7439971</v>
      </c>
      <c r="D103" s="86" t="str">
        <f t="shared" si="1"/>
        <v>Analista de Informações, Cultura e Desporto NIII</v>
      </c>
      <c r="E103" s="86" t="s">
        <v>187</v>
      </c>
      <c r="F103" s="86"/>
      <c r="G103" s="92" t="s">
        <v>840</v>
      </c>
      <c r="H103" s="130" t="e">
        <f>VLOOKUP(G103,Cód!D:E,2,0)</f>
        <v>#N/A</v>
      </c>
      <c r="I103" s="149"/>
    </row>
    <row r="104" spans="1:9" x14ac:dyDescent="0.25">
      <c r="A104" s="82">
        <v>6214304</v>
      </c>
      <c r="B104" s="83" t="s">
        <v>479</v>
      </c>
      <c r="C104" s="82">
        <v>6214304</v>
      </c>
      <c r="D104" s="86" t="str">
        <f t="shared" si="1"/>
        <v>Assistente de Suporte Operacional NII</v>
      </c>
      <c r="E104" s="86" t="s">
        <v>236</v>
      </c>
      <c r="F104" s="86" t="s">
        <v>887</v>
      </c>
      <c r="G104" s="92" t="s">
        <v>839</v>
      </c>
      <c r="H104" s="130" t="e">
        <f>VLOOKUP(G104,Cód!D:E,2,0)</f>
        <v>#N/A</v>
      </c>
      <c r="I104" s="149" t="s">
        <v>889</v>
      </c>
    </row>
    <row r="105" spans="1:9" x14ac:dyDescent="0.25">
      <c r="A105" s="82">
        <v>5648009</v>
      </c>
      <c r="B105" s="83" t="s">
        <v>480</v>
      </c>
      <c r="C105" s="82">
        <v>5648009</v>
      </c>
      <c r="D105" s="86" t="str">
        <f t="shared" si="1"/>
        <v>Assessor II</v>
      </c>
      <c r="E105" s="86"/>
      <c r="F105" s="86" t="s">
        <v>222</v>
      </c>
      <c r="G105" s="92" t="s">
        <v>853</v>
      </c>
      <c r="H105" s="130" t="e">
        <f>VLOOKUP(G105,Cód!D:E,2,0)</f>
        <v>#N/A</v>
      </c>
      <c r="I105" s="149" t="s">
        <v>896</v>
      </c>
    </row>
    <row r="106" spans="1:9" x14ac:dyDescent="0.25">
      <c r="A106" s="82">
        <v>7778511</v>
      </c>
      <c r="B106" s="83" t="s">
        <v>481</v>
      </c>
      <c r="C106" s="82">
        <v>7778511</v>
      </c>
      <c r="D106" s="86" t="str">
        <f t="shared" si="1"/>
        <v>Profissional de Eng, Arq, Agronomia, Geologia NII</v>
      </c>
      <c r="E106" s="86" t="s">
        <v>778</v>
      </c>
      <c r="F106" s="86" t="s">
        <v>887</v>
      </c>
      <c r="G106" s="92" t="s">
        <v>846</v>
      </c>
      <c r="H106" s="130" t="e">
        <f>VLOOKUP(G106,Cód!D:E,2,0)</f>
        <v>#N/A</v>
      </c>
      <c r="I106" s="149"/>
    </row>
    <row r="107" spans="1:9" x14ac:dyDescent="0.25">
      <c r="A107" s="82">
        <v>8124566</v>
      </c>
      <c r="B107" s="83" t="s">
        <v>154</v>
      </c>
      <c r="C107" s="82">
        <v>8124566</v>
      </c>
      <c r="D107" s="86" t="str">
        <f t="shared" si="1"/>
        <v>Analista de Informações, Cultura e Desporto NII</v>
      </c>
      <c r="E107" s="86" t="s">
        <v>143</v>
      </c>
      <c r="F107" s="86" t="s">
        <v>887</v>
      </c>
      <c r="G107" s="92" t="s">
        <v>809</v>
      </c>
      <c r="H107" s="130">
        <f>VLOOKUP(G107,Cód!D:E,2,0)</f>
        <v>25</v>
      </c>
      <c r="I107" s="149"/>
    </row>
    <row r="108" spans="1:9" x14ac:dyDescent="0.25">
      <c r="A108" s="82">
        <v>7705425</v>
      </c>
      <c r="B108" s="83" t="s">
        <v>332</v>
      </c>
      <c r="C108" s="82">
        <v>7705425</v>
      </c>
      <c r="D108" s="86" t="str">
        <f t="shared" si="1"/>
        <v>Analista de Informações, Cultura e Desporto NII</v>
      </c>
      <c r="E108" s="86" t="s">
        <v>143</v>
      </c>
      <c r="F108" s="86" t="s">
        <v>887</v>
      </c>
      <c r="G108" s="99" t="s">
        <v>801</v>
      </c>
      <c r="H108" s="130">
        <f>VLOOKUP(G108,Cód!D:E,2,0)</f>
        <v>17</v>
      </c>
      <c r="I108" s="149"/>
    </row>
    <row r="109" spans="1:9" x14ac:dyDescent="0.25">
      <c r="A109" s="82">
        <v>7456034</v>
      </c>
      <c r="B109" s="83" t="s">
        <v>122</v>
      </c>
      <c r="C109" s="82">
        <v>7456034</v>
      </c>
      <c r="D109" s="86" t="str">
        <f t="shared" si="1"/>
        <v>Assistente de Suporte Operacional NII</v>
      </c>
      <c r="E109" s="86" t="s">
        <v>236</v>
      </c>
      <c r="F109" s="86" t="s">
        <v>887</v>
      </c>
      <c r="G109" s="92" t="s">
        <v>808</v>
      </c>
      <c r="H109" s="130">
        <f>VLOOKUP(G109,Cód!D:E,2,0)</f>
        <v>24</v>
      </c>
      <c r="I109" s="149"/>
    </row>
    <row r="110" spans="1:9" x14ac:dyDescent="0.25">
      <c r="A110" s="82">
        <v>7612583</v>
      </c>
      <c r="B110" s="83" t="s">
        <v>394</v>
      </c>
      <c r="C110" s="82">
        <v>7612583</v>
      </c>
      <c r="D110" s="86" t="str">
        <f t="shared" si="1"/>
        <v>Assistente de Suporte Operacional NIII</v>
      </c>
      <c r="E110" s="86" t="s">
        <v>378</v>
      </c>
      <c r="F110" s="86"/>
      <c r="G110" s="92" t="s">
        <v>797</v>
      </c>
      <c r="H110" s="130">
        <f>VLOOKUP(G110,Cód!D:E,2,0)</f>
        <v>13</v>
      </c>
      <c r="I110" s="149" t="s">
        <v>890</v>
      </c>
    </row>
    <row r="111" spans="1:9" x14ac:dyDescent="0.25">
      <c r="A111" s="82">
        <v>5444004</v>
      </c>
      <c r="B111" s="83" t="s">
        <v>482</v>
      </c>
      <c r="C111" s="82">
        <v>5444004</v>
      </c>
      <c r="D111" s="86" t="str">
        <f t="shared" si="1"/>
        <v>Assistente de Suporte Operacional NII</v>
      </c>
      <c r="E111" s="86" t="s">
        <v>236</v>
      </c>
      <c r="F111" s="86" t="s">
        <v>887</v>
      </c>
      <c r="G111" s="92" t="s">
        <v>858</v>
      </c>
      <c r="H111" s="130" t="e">
        <f>VLOOKUP(G111,Cód!D:E,2,0)</f>
        <v>#N/A</v>
      </c>
      <c r="I111" s="149"/>
    </row>
    <row r="112" spans="1:9" x14ac:dyDescent="0.25">
      <c r="A112" s="82">
        <v>9123971</v>
      </c>
      <c r="B112" s="83" t="s">
        <v>483</v>
      </c>
      <c r="C112" s="82">
        <v>9123971</v>
      </c>
      <c r="D112" s="86" t="str">
        <f t="shared" si="1"/>
        <v>Assistente Administrativo de Gestão NI</v>
      </c>
      <c r="E112" s="86" t="s">
        <v>235</v>
      </c>
      <c r="F112" s="86"/>
      <c r="G112" s="92" t="s">
        <v>838</v>
      </c>
      <c r="H112" s="130" t="e">
        <f>VLOOKUP(G112,Cód!D:E,2,0)</f>
        <v>#N/A</v>
      </c>
      <c r="I112" s="149"/>
    </row>
    <row r="113" spans="1:9" x14ac:dyDescent="0.25">
      <c r="A113" s="82">
        <v>5847222</v>
      </c>
      <c r="B113" s="83" t="s">
        <v>484</v>
      </c>
      <c r="C113" s="82">
        <v>5847222</v>
      </c>
      <c r="D113" s="86" t="str">
        <f t="shared" si="1"/>
        <v>Assessor II</v>
      </c>
      <c r="E113" s="86"/>
      <c r="F113" s="86" t="s">
        <v>222</v>
      </c>
      <c r="G113" s="86" t="s">
        <v>846</v>
      </c>
      <c r="H113" s="130" t="e">
        <f>VLOOKUP(G113,Cód!D:E,2,0)</f>
        <v>#N/A</v>
      </c>
      <c r="I113" s="149"/>
    </row>
    <row r="114" spans="1:9" x14ac:dyDescent="0.25">
      <c r="A114" s="82">
        <v>5858623</v>
      </c>
      <c r="B114" s="83" t="s">
        <v>485</v>
      </c>
      <c r="C114" s="82">
        <v>5858623</v>
      </c>
      <c r="D114" s="86" t="str">
        <f t="shared" si="1"/>
        <v>Assessor II</v>
      </c>
      <c r="E114" s="86" t="s">
        <v>187</v>
      </c>
      <c r="F114" s="86" t="s">
        <v>222</v>
      </c>
      <c r="G114" s="92" t="s">
        <v>853</v>
      </c>
      <c r="H114" s="130" t="e">
        <f>VLOOKUP(G114,Cód!D:E,2,0)</f>
        <v>#N/A</v>
      </c>
      <c r="I114" s="149" t="s">
        <v>897</v>
      </c>
    </row>
    <row r="115" spans="1:9" x14ac:dyDescent="0.25">
      <c r="A115" s="82">
        <v>8590311</v>
      </c>
      <c r="B115" s="83" t="s">
        <v>486</v>
      </c>
      <c r="C115" s="82">
        <v>8590311</v>
      </c>
      <c r="D115" s="86" t="str">
        <f t="shared" si="1"/>
        <v>Assessor II</v>
      </c>
      <c r="E115" s="86"/>
      <c r="F115" s="86" t="s">
        <v>222</v>
      </c>
      <c r="G115" s="92" t="s">
        <v>837</v>
      </c>
      <c r="H115" s="130" t="e">
        <f>VLOOKUP(G115,Cód!D:E,2,0)</f>
        <v>#N/A</v>
      </c>
      <c r="I115" s="149" t="s">
        <v>895</v>
      </c>
    </row>
    <row r="116" spans="1:9" x14ac:dyDescent="0.25">
      <c r="A116" s="82">
        <v>7560869</v>
      </c>
      <c r="B116" s="83" t="s">
        <v>155</v>
      </c>
      <c r="C116" s="82">
        <v>7560869</v>
      </c>
      <c r="D116" s="86" t="str">
        <f t="shared" si="1"/>
        <v>Assistente Administrativo de Gestão NI</v>
      </c>
      <c r="E116" s="86" t="s">
        <v>235</v>
      </c>
      <c r="F116" s="86" t="s">
        <v>887</v>
      </c>
      <c r="G116" s="92" t="s">
        <v>786</v>
      </c>
      <c r="H116" s="130">
        <f>VLOOKUP(G116,Cód!D:E,2,0)</f>
        <v>4</v>
      </c>
      <c r="I116" s="149"/>
    </row>
    <row r="117" spans="1:9" x14ac:dyDescent="0.25">
      <c r="A117" s="82">
        <v>5313333</v>
      </c>
      <c r="B117" s="83" t="s">
        <v>487</v>
      </c>
      <c r="C117" s="82">
        <v>5313333</v>
      </c>
      <c r="D117" s="86" t="str">
        <f t="shared" si="1"/>
        <v>Assistente de Suporte Operacional NIII</v>
      </c>
      <c r="E117" s="86" t="s">
        <v>378</v>
      </c>
      <c r="F117" s="86" t="s">
        <v>887</v>
      </c>
      <c r="G117" s="99" t="s">
        <v>846</v>
      </c>
      <c r="H117" s="130" t="e">
        <f>VLOOKUP(G117,Cód!D:E,2,0)</f>
        <v>#N/A</v>
      </c>
      <c r="I117" s="149"/>
    </row>
    <row r="118" spans="1:9" x14ac:dyDescent="0.25">
      <c r="A118" s="82">
        <v>9157981</v>
      </c>
      <c r="B118" s="83" t="s">
        <v>488</v>
      </c>
      <c r="C118" s="82">
        <v>9157981</v>
      </c>
      <c r="D118" s="86" t="str">
        <f t="shared" si="1"/>
        <v>Assessor III</v>
      </c>
      <c r="E118" s="86"/>
      <c r="F118" s="86" t="s">
        <v>710</v>
      </c>
      <c r="G118" s="92" t="s">
        <v>836</v>
      </c>
      <c r="H118" s="130" t="e">
        <f>VLOOKUP(G118,Cód!D:E,2,0)</f>
        <v>#N/A</v>
      </c>
      <c r="I118" s="149"/>
    </row>
    <row r="119" spans="1:9" x14ac:dyDescent="0.25">
      <c r="A119" s="82">
        <v>8123209</v>
      </c>
      <c r="B119" s="83" t="s">
        <v>287</v>
      </c>
      <c r="C119" s="82">
        <v>8123209</v>
      </c>
      <c r="D119" s="86" t="str">
        <f t="shared" si="1"/>
        <v>Gestor de Equipamento Público</v>
      </c>
      <c r="E119" s="86"/>
      <c r="F119" s="86" t="s">
        <v>268</v>
      </c>
      <c r="G119" s="101" t="s">
        <v>816</v>
      </c>
      <c r="H119" s="130">
        <f>VLOOKUP(G119,Cód!D:E,2,0)</f>
        <v>33</v>
      </c>
      <c r="I119" s="149"/>
    </row>
    <row r="120" spans="1:9" x14ac:dyDescent="0.25">
      <c r="A120" s="82">
        <v>8968781</v>
      </c>
      <c r="B120" s="83" t="s">
        <v>239</v>
      </c>
      <c r="C120" s="82">
        <v>8968781</v>
      </c>
      <c r="D120" s="86" t="str">
        <f t="shared" si="1"/>
        <v>Gestor de Equipamento Público</v>
      </c>
      <c r="E120" s="86"/>
      <c r="F120" s="86" t="s">
        <v>268</v>
      </c>
      <c r="G120" s="92" t="s">
        <v>790</v>
      </c>
      <c r="H120" s="130">
        <f>VLOOKUP(G120,Cód!D:E,2,0)</f>
        <v>6</v>
      </c>
      <c r="I120" s="149"/>
    </row>
    <row r="121" spans="1:9" x14ac:dyDescent="0.25">
      <c r="A121" s="85">
        <v>9306765</v>
      </c>
      <c r="B121" s="86" t="s">
        <v>411</v>
      </c>
      <c r="C121" s="85">
        <v>9306765</v>
      </c>
      <c r="D121" s="86" t="str">
        <f t="shared" si="1"/>
        <v>Assistente Administrativo de Gestão NI</v>
      </c>
      <c r="E121" s="86" t="s">
        <v>235</v>
      </c>
      <c r="F121" s="86"/>
      <c r="G121" s="92" t="s">
        <v>822</v>
      </c>
      <c r="H121" s="130">
        <f>VLOOKUP(G121,Cód!D:E,2,0)</f>
        <v>39</v>
      </c>
      <c r="I121" s="149"/>
    </row>
    <row r="122" spans="1:9" x14ac:dyDescent="0.25">
      <c r="A122" s="82">
        <v>5058732</v>
      </c>
      <c r="B122" s="83" t="s">
        <v>489</v>
      </c>
      <c r="C122" s="82">
        <v>5058732</v>
      </c>
      <c r="D122" s="86" t="str">
        <f t="shared" si="1"/>
        <v>Assistente Administrativo de Gestão NIII</v>
      </c>
      <c r="E122" s="86" t="s">
        <v>389</v>
      </c>
      <c r="F122" s="86" t="s">
        <v>887</v>
      </c>
      <c r="G122" s="92" t="s">
        <v>838</v>
      </c>
      <c r="H122" s="130" t="e">
        <f>VLOOKUP(G122,Cód!D:E,2,0)</f>
        <v>#N/A</v>
      </c>
      <c r="I122" s="149"/>
    </row>
    <row r="123" spans="1:9" x14ac:dyDescent="0.25">
      <c r="A123" s="82">
        <v>7841701</v>
      </c>
      <c r="B123" s="83" t="s">
        <v>293</v>
      </c>
      <c r="C123" s="82">
        <v>7841701</v>
      </c>
      <c r="D123" s="86" t="str">
        <f t="shared" si="1"/>
        <v>Assistente de Saúde NI</v>
      </c>
      <c r="E123" s="86" t="s">
        <v>169</v>
      </c>
      <c r="F123" s="86" t="s">
        <v>887</v>
      </c>
      <c r="G123" s="132" t="s">
        <v>808</v>
      </c>
      <c r="H123" s="130">
        <f>VLOOKUP(G123,Cód!D:E,2,0)</f>
        <v>24</v>
      </c>
      <c r="I123" s="149" t="s">
        <v>892</v>
      </c>
    </row>
    <row r="124" spans="1:9" x14ac:dyDescent="0.25">
      <c r="A124" s="82">
        <v>6426999</v>
      </c>
      <c r="B124" s="83" t="s">
        <v>277</v>
      </c>
      <c r="C124" s="82">
        <v>6426999</v>
      </c>
      <c r="D124" s="86" t="str">
        <f t="shared" si="1"/>
        <v>Analista de Saúde - Médico NIV</v>
      </c>
      <c r="E124" s="86" t="s">
        <v>148</v>
      </c>
      <c r="F124" s="86" t="s">
        <v>887</v>
      </c>
      <c r="G124" s="92" t="s">
        <v>796</v>
      </c>
      <c r="H124" s="130">
        <f>VLOOKUP(G124,Cód!D:E,2,0)</f>
        <v>12</v>
      </c>
      <c r="I124" s="149" t="s">
        <v>891</v>
      </c>
    </row>
    <row r="125" spans="1:9" x14ac:dyDescent="0.25">
      <c r="A125" s="82">
        <v>6308813</v>
      </c>
      <c r="B125" s="83" t="s">
        <v>490</v>
      </c>
      <c r="C125" s="82">
        <v>6308813</v>
      </c>
      <c r="D125" s="86" t="str">
        <f t="shared" si="1"/>
        <v>Assistente de Suporte Operacional NIII</v>
      </c>
      <c r="E125" s="86" t="s">
        <v>378</v>
      </c>
      <c r="F125" s="86" t="s">
        <v>887</v>
      </c>
      <c r="G125" s="92" t="s">
        <v>839</v>
      </c>
      <c r="H125" s="130" t="e">
        <f>VLOOKUP(G125,Cód!D:E,2,0)</f>
        <v>#N/A</v>
      </c>
      <c r="I125" s="149"/>
    </row>
    <row r="126" spans="1:9" x14ac:dyDescent="0.25">
      <c r="A126" s="82">
        <v>7364199</v>
      </c>
      <c r="B126" s="83" t="s">
        <v>156</v>
      </c>
      <c r="C126" s="82">
        <v>7364199</v>
      </c>
      <c r="D126" s="86" t="str">
        <f t="shared" si="1"/>
        <v>Analista de Informações, Cultura e Desporto NII</v>
      </c>
      <c r="E126" s="86" t="s">
        <v>143</v>
      </c>
      <c r="F126" s="86" t="s">
        <v>887</v>
      </c>
      <c r="G126" s="92" t="s">
        <v>808</v>
      </c>
      <c r="H126" s="130">
        <f>VLOOKUP(G126,Cód!D:E,2,0)</f>
        <v>24</v>
      </c>
      <c r="I126" s="149"/>
    </row>
    <row r="127" spans="1:9" x14ac:dyDescent="0.25">
      <c r="A127" s="82">
        <v>7568266</v>
      </c>
      <c r="B127" s="83" t="s">
        <v>82</v>
      </c>
      <c r="C127" s="82">
        <v>7568266</v>
      </c>
      <c r="D127" s="86" t="str">
        <f t="shared" si="1"/>
        <v>Analista de Informações, Cultura e Desporto NII</v>
      </c>
      <c r="E127" s="86" t="s">
        <v>143</v>
      </c>
      <c r="F127" s="86" t="s">
        <v>887</v>
      </c>
      <c r="G127" s="102" t="s">
        <v>797</v>
      </c>
      <c r="H127" s="130">
        <f>VLOOKUP(G127,Cód!D:E,2,0)</f>
        <v>13</v>
      </c>
      <c r="I127" s="149"/>
    </row>
    <row r="128" spans="1:9" x14ac:dyDescent="0.25">
      <c r="A128" s="82">
        <v>6555748</v>
      </c>
      <c r="B128" s="83" t="s">
        <v>491</v>
      </c>
      <c r="C128" s="82">
        <v>6555748</v>
      </c>
      <c r="D128" s="86" t="str">
        <f t="shared" si="1"/>
        <v>Assessor II</v>
      </c>
      <c r="E128" s="86" t="s">
        <v>776</v>
      </c>
      <c r="F128" s="86" t="s">
        <v>222</v>
      </c>
      <c r="G128" s="92" t="s">
        <v>841</v>
      </c>
      <c r="H128" s="130" t="e">
        <f>VLOOKUP(G128,Cód!D:E,2,0)</f>
        <v>#N/A</v>
      </c>
      <c r="I128" s="149" t="s">
        <v>892</v>
      </c>
    </row>
    <row r="129" spans="1:9" x14ac:dyDescent="0.25">
      <c r="A129" s="82">
        <v>5873797</v>
      </c>
      <c r="B129" s="83" t="s">
        <v>288</v>
      </c>
      <c r="C129" s="82">
        <v>5873797</v>
      </c>
      <c r="D129" s="86" t="str">
        <f t="shared" si="1"/>
        <v>Analista de Informações, Cultura e Desporto</v>
      </c>
      <c r="E129" s="86" t="s">
        <v>140</v>
      </c>
      <c r="F129" s="86" t="s">
        <v>887</v>
      </c>
      <c r="G129" s="92" t="s">
        <v>805</v>
      </c>
      <c r="H129" s="130">
        <f>VLOOKUP(G129,Cód!D:E,2,0)</f>
        <v>21</v>
      </c>
      <c r="I129" s="149" t="s">
        <v>898</v>
      </c>
    </row>
    <row r="130" spans="1:9" x14ac:dyDescent="0.25">
      <c r="A130" s="82">
        <v>9306919</v>
      </c>
      <c r="B130" s="83" t="s">
        <v>492</v>
      </c>
      <c r="C130" s="82">
        <v>9306919</v>
      </c>
      <c r="D130" s="86" t="str">
        <f t="shared" ref="D130:D193" si="2">IF(F130&gt;"*e*",F130,E130)</f>
        <v>Assessor II</v>
      </c>
      <c r="E130" s="86" t="s">
        <v>235</v>
      </c>
      <c r="F130" s="86" t="s">
        <v>222</v>
      </c>
      <c r="G130" s="92" t="s">
        <v>859</v>
      </c>
      <c r="H130" s="130" t="e">
        <f>VLOOKUP(G130,Cód!D:E,2,0)</f>
        <v>#N/A</v>
      </c>
      <c r="I130" s="149"/>
    </row>
    <row r="131" spans="1:9" x14ac:dyDescent="0.25">
      <c r="A131" s="82">
        <v>9301038</v>
      </c>
      <c r="B131" s="83" t="s">
        <v>392</v>
      </c>
      <c r="C131" s="82">
        <v>9301038</v>
      </c>
      <c r="D131" s="86" t="str">
        <f t="shared" si="2"/>
        <v>Assistente Administrativo de Gestão NI</v>
      </c>
      <c r="E131" s="86" t="s">
        <v>235</v>
      </c>
      <c r="F131" s="86" t="s">
        <v>887</v>
      </c>
      <c r="G131" s="92" t="s">
        <v>800</v>
      </c>
      <c r="H131" s="130">
        <f>VLOOKUP(G131,Cód!D:E,2,0)</f>
        <v>16</v>
      </c>
      <c r="I131" s="149"/>
    </row>
    <row r="132" spans="1:9" x14ac:dyDescent="0.25">
      <c r="A132" s="82">
        <v>9520686</v>
      </c>
      <c r="B132" s="83" t="s">
        <v>736</v>
      </c>
      <c r="C132" s="82">
        <v>9520686</v>
      </c>
      <c r="D132" s="86" t="str">
        <f t="shared" si="2"/>
        <v>Assessor II</v>
      </c>
      <c r="E132" s="86"/>
      <c r="F132" s="86" t="s">
        <v>222</v>
      </c>
      <c r="G132" s="92" t="s">
        <v>823</v>
      </c>
      <c r="H132" s="130">
        <f>VLOOKUP(G132,Cód!D:E,2,0)</f>
        <v>40</v>
      </c>
      <c r="I132" s="149"/>
    </row>
    <row r="133" spans="1:9" x14ac:dyDescent="0.25">
      <c r="A133" s="82">
        <v>6433545</v>
      </c>
      <c r="B133" s="83" t="s">
        <v>493</v>
      </c>
      <c r="C133" s="82">
        <v>6433545</v>
      </c>
      <c r="D133" s="86" t="str">
        <f t="shared" si="2"/>
        <v>Assistente de Suporte Operacional NIII</v>
      </c>
      <c r="E133" s="86" t="s">
        <v>378</v>
      </c>
      <c r="F133" s="86" t="s">
        <v>887</v>
      </c>
      <c r="G133" s="92" t="s">
        <v>847</v>
      </c>
      <c r="H133" s="130" t="e">
        <f>VLOOKUP(G133,Cód!D:E,2,0)</f>
        <v>#N/A</v>
      </c>
      <c r="I133" s="149"/>
    </row>
    <row r="134" spans="1:9" x14ac:dyDescent="0.25">
      <c r="A134" s="82">
        <v>5858917</v>
      </c>
      <c r="B134" s="83" t="s">
        <v>225</v>
      </c>
      <c r="C134" s="82">
        <v>5858917</v>
      </c>
      <c r="D134" s="86" t="str">
        <f t="shared" si="2"/>
        <v>Assistente de Suporte Operacional NIII</v>
      </c>
      <c r="E134" s="86" t="s">
        <v>378</v>
      </c>
      <c r="F134" s="86" t="s">
        <v>887</v>
      </c>
      <c r="G134" s="92" t="s">
        <v>801</v>
      </c>
      <c r="H134" s="130">
        <f>VLOOKUP(G134,Cód!D:E,2,0)</f>
        <v>17</v>
      </c>
      <c r="I134" s="149"/>
    </row>
    <row r="135" spans="1:9" x14ac:dyDescent="0.25">
      <c r="A135" s="82">
        <v>9521569</v>
      </c>
      <c r="B135" s="83" t="s">
        <v>737</v>
      </c>
      <c r="C135" s="82">
        <v>9521569</v>
      </c>
      <c r="D135" s="86" t="str">
        <f t="shared" si="2"/>
        <v>Gestor de Equipamento Público</v>
      </c>
      <c r="E135" s="86"/>
      <c r="F135" s="86" t="s">
        <v>268</v>
      </c>
      <c r="G135" s="101" t="s">
        <v>809</v>
      </c>
      <c r="H135" s="130">
        <f>VLOOKUP(G135,Cód!D:E,2,0)</f>
        <v>25</v>
      </c>
      <c r="I135" s="149"/>
    </row>
    <row r="136" spans="1:9" x14ac:dyDescent="0.25">
      <c r="A136" s="82">
        <v>6489851</v>
      </c>
      <c r="B136" s="83" t="s">
        <v>494</v>
      </c>
      <c r="C136" s="82">
        <v>6489851</v>
      </c>
      <c r="D136" s="86" t="str">
        <f t="shared" si="2"/>
        <v>Assistente de Suporte Operacional NIII</v>
      </c>
      <c r="E136" s="86" t="s">
        <v>378</v>
      </c>
      <c r="F136" s="86" t="s">
        <v>887</v>
      </c>
      <c r="G136" s="92" t="s">
        <v>860</v>
      </c>
      <c r="H136" s="130" t="e">
        <f>VLOOKUP(G136,Cód!D:E,2,0)</f>
        <v>#N/A</v>
      </c>
      <c r="I136" s="149"/>
    </row>
    <row r="137" spans="1:9" x14ac:dyDescent="0.25">
      <c r="A137" s="82">
        <v>9541853</v>
      </c>
      <c r="B137" s="83" t="s">
        <v>873</v>
      </c>
      <c r="C137" s="82">
        <v>9541853</v>
      </c>
      <c r="D137" s="86" t="str">
        <f t="shared" si="2"/>
        <v>Residente em Gestão Pública</v>
      </c>
      <c r="E137" s="86" t="s">
        <v>783</v>
      </c>
      <c r="F137" s="86"/>
      <c r="G137" s="92" t="s">
        <v>836</v>
      </c>
      <c r="H137" s="130" t="e">
        <f>VLOOKUP(G137,Cód!D:E,2,0)</f>
        <v>#N/A</v>
      </c>
      <c r="I137" s="149"/>
    </row>
    <row r="138" spans="1:9" x14ac:dyDescent="0.25">
      <c r="A138" s="82">
        <v>7996438</v>
      </c>
      <c r="B138" s="120" t="s">
        <v>495</v>
      </c>
      <c r="C138" s="82">
        <v>7996438</v>
      </c>
      <c r="D138" s="86" t="str">
        <f t="shared" si="2"/>
        <v>Diretor II</v>
      </c>
      <c r="E138" s="86" t="s">
        <v>235</v>
      </c>
      <c r="F138" s="86" t="s">
        <v>709</v>
      </c>
      <c r="G138" s="92" t="s">
        <v>837</v>
      </c>
      <c r="H138" s="130" t="e">
        <f>VLOOKUP(G138,Cód!D:E,2,0)</f>
        <v>#N/A</v>
      </c>
      <c r="I138" s="149"/>
    </row>
    <row r="139" spans="1:9" x14ac:dyDescent="0.25">
      <c r="A139" s="82">
        <v>7455461</v>
      </c>
      <c r="B139" s="83" t="s">
        <v>157</v>
      </c>
      <c r="C139" s="82">
        <v>7455461</v>
      </c>
      <c r="D139" s="86" t="str">
        <f t="shared" si="2"/>
        <v>Analista de Informações, Cultura e Desporto NII</v>
      </c>
      <c r="E139" s="86" t="s">
        <v>143</v>
      </c>
      <c r="F139" s="86" t="s">
        <v>887</v>
      </c>
      <c r="G139" s="103" t="s">
        <v>794</v>
      </c>
      <c r="H139" s="130">
        <f>VLOOKUP(G139,Cód!D:E,2,0)</f>
        <v>10</v>
      </c>
      <c r="I139" s="149"/>
    </row>
    <row r="140" spans="1:9" x14ac:dyDescent="0.25">
      <c r="A140" s="85">
        <v>7712537</v>
      </c>
      <c r="B140" s="86" t="s">
        <v>341</v>
      </c>
      <c r="C140" s="85">
        <v>7712537</v>
      </c>
      <c r="D140" s="86" t="str">
        <f t="shared" si="2"/>
        <v>Analista de Informações, Cultura e Desporto NII</v>
      </c>
      <c r="E140" s="86" t="s">
        <v>143</v>
      </c>
      <c r="F140" s="86" t="s">
        <v>887</v>
      </c>
      <c r="G140" s="92" t="s">
        <v>824</v>
      </c>
      <c r="H140" s="130">
        <f>VLOOKUP(G140,Cód!D:E,2,0)</f>
        <v>41</v>
      </c>
      <c r="I140" s="149"/>
    </row>
    <row r="141" spans="1:9" x14ac:dyDescent="0.25">
      <c r="A141" s="82">
        <v>8959846</v>
      </c>
      <c r="B141" s="83" t="s">
        <v>241</v>
      </c>
      <c r="C141" s="82">
        <v>8959846</v>
      </c>
      <c r="D141" s="86" t="str">
        <f t="shared" si="2"/>
        <v>Assistente Administrativo de Gestão NI</v>
      </c>
      <c r="E141" s="86" t="s">
        <v>235</v>
      </c>
      <c r="F141" s="86" t="s">
        <v>887</v>
      </c>
      <c r="G141" s="92" t="s">
        <v>793</v>
      </c>
      <c r="H141" s="130">
        <f>VLOOKUP(G141,Cód!D:E,2,0)</f>
        <v>9</v>
      </c>
      <c r="I141" s="149"/>
    </row>
    <row r="142" spans="1:9" x14ac:dyDescent="0.25">
      <c r="A142" s="82">
        <v>9564578</v>
      </c>
      <c r="B142" s="83" t="s">
        <v>874</v>
      </c>
      <c r="C142" s="82">
        <v>9564578</v>
      </c>
      <c r="D142" s="86" t="str">
        <f t="shared" si="2"/>
        <v>Assessor II</v>
      </c>
      <c r="E142" s="86"/>
      <c r="F142" s="86" t="s">
        <v>222</v>
      </c>
      <c r="G142" s="92" t="s">
        <v>838</v>
      </c>
      <c r="H142" s="130" t="e">
        <f>VLOOKUP(G142,Cód!D:E,2,0)</f>
        <v>#N/A</v>
      </c>
      <c r="I142" s="149"/>
    </row>
    <row r="143" spans="1:9" x14ac:dyDescent="0.25">
      <c r="A143" s="82">
        <v>9218793</v>
      </c>
      <c r="B143" s="83" t="s">
        <v>496</v>
      </c>
      <c r="C143" s="82">
        <v>9218793</v>
      </c>
      <c r="D143" s="86" t="str">
        <f t="shared" si="2"/>
        <v>Assessor II</v>
      </c>
      <c r="E143" s="86"/>
      <c r="F143" s="86" t="s">
        <v>222</v>
      </c>
      <c r="G143" s="92" t="s">
        <v>836</v>
      </c>
      <c r="H143" s="130" t="e">
        <f>VLOOKUP(G143,Cód!D:E,2,0)</f>
        <v>#N/A</v>
      </c>
      <c r="I143" s="149"/>
    </row>
    <row r="144" spans="1:9" x14ac:dyDescent="0.25">
      <c r="A144" s="82">
        <v>5085276</v>
      </c>
      <c r="B144" s="83" t="s">
        <v>497</v>
      </c>
      <c r="C144" s="82">
        <v>5085276</v>
      </c>
      <c r="D144" s="86" t="str">
        <f t="shared" si="2"/>
        <v>Assessor II</v>
      </c>
      <c r="E144" s="86"/>
      <c r="F144" s="86" t="s">
        <v>222</v>
      </c>
      <c r="G144" s="102" t="s">
        <v>850</v>
      </c>
      <c r="H144" s="130" t="e">
        <f>VLOOKUP(G144,Cód!D:E,2,0)</f>
        <v>#N/A</v>
      </c>
      <c r="I144" s="149"/>
    </row>
    <row r="145" spans="1:9" x14ac:dyDescent="0.25">
      <c r="A145" s="82">
        <v>6547591</v>
      </c>
      <c r="B145" s="83" t="s">
        <v>158</v>
      </c>
      <c r="C145" s="82">
        <v>6547591</v>
      </c>
      <c r="D145" s="86" t="str">
        <f t="shared" si="2"/>
        <v>Analista de Saúde - Médico NIV</v>
      </c>
      <c r="E145" s="86" t="s">
        <v>148</v>
      </c>
      <c r="F145" s="86" t="s">
        <v>887</v>
      </c>
      <c r="G145" s="92" t="s">
        <v>819</v>
      </c>
      <c r="H145" s="130">
        <f>VLOOKUP(G145,Cód!D:E,2,0)</f>
        <v>36</v>
      </c>
      <c r="I145" s="149" t="s">
        <v>891</v>
      </c>
    </row>
    <row r="146" spans="1:9" x14ac:dyDescent="0.25">
      <c r="A146" s="82">
        <v>8400580</v>
      </c>
      <c r="B146" s="83" t="s">
        <v>498</v>
      </c>
      <c r="C146" s="82">
        <v>8400580</v>
      </c>
      <c r="D146" s="86" t="str">
        <f t="shared" si="2"/>
        <v>Assessor I</v>
      </c>
      <c r="E146" s="86"/>
      <c r="F146" s="86" t="s">
        <v>178</v>
      </c>
      <c r="G146" s="92" t="s">
        <v>838</v>
      </c>
      <c r="H146" s="130" t="e">
        <f>VLOOKUP(G146,Cód!D:E,2,0)</f>
        <v>#N/A</v>
      </c>
      <c r="I146" s="149"/>
    </row>
    <row r="147" spans="1:9" x14ac:dyDescent="0.25">
      <c r="A147" s="82">
        <v>9515445</v>
      </c>
      <c r="B147" s="83" t="s">
        <v>738</v>
      </c>
      <c r="C147" s="82">
        <v>9515445</v>
      </c>
      <c r="D147" s="86" t="str">
        <f t="shared" si="2"/>
        <v>Assessor I</v>
      </c>
      <c r="E147" s="86"/>
      <c r="F147" s="86" t="s">
        <v>178</v>
      </c>
      <c r="G147" s="92" t="s">
        <v>817</v>
      </c>
      <c r="H147" s="130">
        <f>VLOOKUP(G147,Cód!D:E,2,0)</f>
        <v>34</v>
      </c>
      <c r="I147" s="149"/>
    </row>
    <row r="148" spans="1:9" x14ac:dyDescent="0.25">
      <c r="A148" s="82">
        <v>9128913</v>
      </c>
      <c r="B148" s="83" t="s">
        <v>363</v>
      </c>
      <c r="C148" s="82">
        <v>9128913</v>
      </c>
      <c r="D148" s="86" t="str">
        <f t="shared" si="2"/>
        <v>Assistente Administrativo de Gestão NI</v>
      </c>
      <c r="E148" s="86" t="s">
        <v>235</v>
      </c>
      <c r="F148" s="86"/>
      <c r="G148" s="102" t="s">
        <v>815</v>
      </c>
      <c r="H148" s="130">
        <f>VLOOKUP(G148,Cód!D:E,2,0)</f>
        <v>32</v>
      </c>
      <c r="I148" s="149"/>
    </row>
    <row r="149" spans="1:9" x14ac:dyDescent="0.25">
      <c r="A149" s="82">
        <v>6247504</v>
      </c>
      <c r="B149" s="83" t="s">
        <v>499</v>
      </c>
      <c r="C149" s="82">
        <v>6247504</v>
      </c>
      <c r="D149" s="86" t="str">
        <f t="shared" si="2"/>
        <v>Analista de Saúde - Médico NIV</v>
      </c>
      <c r="E149" s="86" t="s">
        <v>148</v>
      </c>
      <c r="F149" s="86" t="s">
        <v>887</v>
      </c>
      <c r="G149" s="92" t="s">
        <v>841</v>
      </c>
      <c r="H149" s="130" t="e">
        <f>VLOOKUP(G149,Cód!D:E,2,0)</f>
        <v>#N/A</v>
      </c>
      <c r="I149" s="149" t="s">
        <v>891</v>
      </c>
    </row>
    <row r="150" spans="1:9" x14ac:dyDescent="0.25">
      <c r="A150" s="87">
        <v>7570911</v>
      </c>
      <c r="B150" s="88" t="s">
        <v>500</v>
      </c>
      <c r="C150" s="87">
        <v>7570911</v>
      </c>
      <c r="D150" s="86" t="str">
        <f t="shared" si="2"/>
        <v>Analista de Informações, Cultura e Desporto NII</v>
      </c>
      <c r="E150" s="86" t="s">
        <v>143</v>
      </c>
      <c r="F150" s="86" t="s">
        <v>887</v>
      </c>
      <c r="G150" s="92" t="s">
        <v>835</v>
      </c>
      <c r="H150" s="130" t="e">
        <f>VLOOKUP(G150,Cód!D:E,2,0)</f>
        <v>#N/A</v>
      </c>
      <c r="I150" s="149" t="s">
        <v>899</v>
      </c>
    </row>
    <row r="151" spans="1:9" x14ac:dyDescent="0.25">
      <c r="A151" s="82">
        <v>8595780</v>
      </c>
      <c r="B151" s="83" t="s">
        <v>365</v>
      </c>
      <c r="C151" s="82">
        <v>8595780</v>
      </c>
      <c r="D151" s="86" t="str">
        <f t="shared" si="2"/>
        <v>Gestor de Equipamento Público</v>
      </c>
      <c r="E151" s="86"/>
      <c r="F151" s="86" t="s">
        <v>268</v>
      </c>
      <c r="G151" s="92" t="s">
        <v>822</v>
      </c>
      <c r="H151" s="130">
        <f>VLOOKUP(G151,Cód!D:E,2,0)</f>
        <v>39</v>
      </c>
      <c r="I151" s="149"/>
    </row>
    <row r="152" spans="1:9" x14ac:dyDescent="0.25">
      <c r="A152" s="82">
        <v>9281843</v>
      </c>
      <c r="B152" s="83" t="s">
        <v>501</v>
      </c>
      <c r="C152" s="82">
        <v>9281843</v>
      </c>
      <c r="D152" s="86" t="str">
        <f t="shared" si="2"/>
        <v>Assistente Administrativo de Gestão NI</v>
      </c>
      <c r="E152" s="86" t="s">
        <v>235</v>
      </c>
      <c r="F152" s="86"/>
      <c r="G152" s="99" t="s">
        <v>848</v>
      </c>
      <c r="H152" s="130" t="e">
        <f>VLOOKUP(G152,Cód!D:E,2,0)</f>
        <v>#N/A</v>
      </c>
      <c r="I152" s="149"/>
    </row>
    <row r="153" spans="1:9" x14ac:dyDescent="0.25">
      <c r="A153" s="82">
        <v>7613113</v>
      </c>
      <c r="B153" s="83" t="s">
        <v>390</v>
      </c>
      <c r="C153" s="82">
        <v>7613113</v>
      </c>
      <c r="D153" s="86" t="str">
        <f t="shared" si="2"/>
        <v>Assistente de Suporte Operacional NIII</v>
      </c>
      <c r="E153" s="86" t="s">
        <v>378</v>
      </c>
      <c r="F153" s="86"/>
      <c r="G153" s="92" t="s">
        <v>827</v>
      </c>
      <c r="H153" s="130">
        <f>VLOOKUP(G153,Cód!D:E,2,0)</f>
        <v>44</v>
      </c>
      <c r="I153" s="149" t="s">
        <v>890</v>
      </c>
    </row>
    <row r="154" spans="1:9" x14ac:dyDescent="0.25">
      <c r="A154" s="82">
        <v>8436843</v>
      </c>
      <c r="B154" s="83" t="s">
        <v>193</v>
      </c>
      <c r="C154" s="82">
        <v>8436843</v>
      </c>
      <c r="D154" s="86" t="str">
        <f t="shared" si="2"/>
        <v>Assessor I</v>
      </c>
      <c r="E154" s="86"/>
      <c r="F154" s="86" t="s">
        <v>178</v>
      </c>
      <c r="G154" s="92" t="s">
        <v>800</v>
      </c>
      <c r="H154" s="130">
        <f>VLOOKUP(G154,Cód!D:E,2,0)</f>
        <v>16</v>
      </c>
      <c r="I154" s="149"/>
    </row>
    <row r="155" spans="1:9" x14ac:dyDescent="0.25">
      <c r="A155" s="85">
        <v>9543783</v>
      </c>
      <c r="B155" s="84" t="s">
        <v>875</v>
      </c>
      <c r="C155" s="85">
        <v>9543783</v>
      </c>
      <c r="D155" s="86" t="str">
        <f t="shared" si="2"/>
        <v>Residente Juridico</v>
      </c>
      <c r="E155" s="86" t="s">
        <v>886</v>
      </c>
      <c r="F155" s="106"/>
      <c r="G155" s="86" t="s">
        <v>854</v>
      </c>
      <c r="H155" s="130" t="e">
        <f>VLOOKUP(G155,Cód!D:E,2,0)</f>
        <v>#N/A</v>
      </c>
      <c r="I155" s="149"/>
    </row>
    <row r="156" spans="1:9" x14ac:dyDescent="0.25">
      <c r="A156" s="82">
        <v>6261060</v>
      </c>
      <c r="B156" s="83" t="s">
        <v>502</v>
      </c>
      <c r="C156" s="82">
        <v>6261060</v>
      </c>
      <c r="D156" s="86" t="str">
        <f t="shared" si="2"/>
        <v>Assistente de Suporte Operacional NIII</v>
      </c>
      <c r="E156" s="86" t="s">
        <v>378</v>
      </c>
      <c r="F156" s="86" t="s">
        <v>887</v>
      </c>
      <c r="G156" s="92" t="s">
        <v>703</v>
      </c>
      <c r="H156" s="130" t="e">
        <f>VLOOKUP(G156,Cód!D:E,2,0)</f>
        <v>#N/A</v>
      </c>
      <c r="I156" s="149"/>
    </row>
    <row r="157" spans="1:9" x14ac:dyDescent="0.25">
      <c r="A157" s="82">
        <v>8811644</v>
      </c>
      <c r="B157" s="83" t="s">
        <v>503</v>
      </c>
      <c r="C157" s="82">
        <v>8811644</v>
      </c>
      <c r="D157" s="86" t="str">
        <f t="shared" si="2"/>
        <v>Assessor I</v>
      </c>
      <c r="E157" s="86"/>
      <c r="F157" s="86" t="s">
        <v>178</v>
      </c>
      <c r="G157" s="103" t="s">
        <v>850</v>
      </c>
      <c r="H157" s="130" t="e">
        <f>VLOOKUP(G157,Cód!D:E,2,0)</f>
        <v>#N/A</v>
      </c>
      <c r="I157" s="149"/>
    </row>
    <row r="158" spans="1:9" x14ac:dyDescent="0.25">
      <c r="A158" s="82">
        <v>9479121</v>
      </c>
      <c r="B158" s="83" t="s">
        <v>504</v>
      </c>
      <c r="C158" s="82">
        <v>9479121</v>
      </c>
      <c r="D158" s="86" t="str">
        <f t="shared" si="2"/>
        <v>Assessor IV</v>
      </c>
      <c r="E158" s="86"/>
      <c r="F158" s="86" t="s">
        <v>713</v>
      </c>
      <c r="G158" s="92" t="s">
        <v>836</v>
      </c>
      <c r="H158" s="130" t="e">
        <f>VLOOKUP(G158,Cód!D:E,2,0)</f>
        <v>#N/A</v>
      </c>
      <c r="I158" s="149"/>
    </row>
    <row r="159" spans="1:9" x14ac:dyDescent="0.25">
      <c r="A159" s="82">
        <v>5251711</v>
      </c>
      <c r="B159" s="83" t="s">
        <v>505</v>
      </c>
      <c r="C159" s="82">
        <v>5251711</v>
      </c>
      <c r="D159" s="86" t="str">
        <f t="shared" si="2"/>
        <v>Assessor II</v>
      </c>
      <c r="E159" s="86" t="s">
        <v>143</v>
      </c>
      <c r="F159" s="86" t="s">
        <v>222</v>
      </c>
      <c r="G159" s="102" t="s">
        <v>857</v>
      </c>
      <c r="H159" s="130" t="e">
        <f>VLOOKUP(G159,Cód!D:E,2,0)</f>
        <v>#N/A</v>
      </c>
      <c r="I159" s="149"/>
    </row>
    <row r="160" spans="1:9" x14ac:dyDescent="0.25">
      <c r="A160" s="82">
        <v>6099441</v>
      </c>
      <c r="B160" s="83" t="s">
        <v>506</v>
      </c>
      <c r="C160" s="82">
        <v>6099441</v>
      </c>
      <c r="D160" s="86" t="str">
        <f t="shared" si="2"/>
        <v>Assessor II</v>
      </c>
      <c r="E160" s="86"/>
      <c r="F160" s="86" t="s">
        <v>222</v>
      </c>
      <c r="G160" s="92" t="s">
        <v>848</v>
      </c>
      <c r="H160" s="130" t="e">
        <f>VLOOKUP(G160,Cód!D:E,2,0)</f>
        <v>#N/A</v>
      </c>
      <c r="I160" s="149"/>
    </row>
    <row r="161" spans="1:9" x14ac:dyDescent="0.25">
      <c r="A161" s="82">
        <v>6242871</v>
      </c>
      <c r="B161" s="83" t="s">
        <v>199</v>
      </c>
      <c r="C161" s="82">
        <v>6242871</v>
      </c>
      <c r="D161" s="86" t="str">
        <f t="shared" si="2"/>
        <v>Assistente de Suporte Operacional NIII</v>
      </c>
      <c r="E161" s="86" t="s">
        <v>378</v>
      </c>
      <c r="F161" s="86" t="s">
        <v>887</v>
      </c>
      <c r="G161" s="102" t="s">
        <v>821</v>
      </c>
      <c r="H161" s="130">
        <f>VLOOKUP(G161,Cód!D:E,2,0)</f>
        <v>38</v>
      </c>
      <c r="I161" s="149"/>
    </row>
    <row r="162" spans="1:9" x14ac:dyDescent="0.25">
      <c r="A162" s="82">
        <v>8960399</v>
      </c>
      <c r="B162" s="83" t="s">
        <v>240</v>
      </c>
      <c r="C162" s="82">
        <v>8960399</v>
      </c>
      <c r="D162" s="86" t="str">
        <f t="shared" si="2"/>
        <v>Assistente Administrativo de Gestão NI</v>
      </c>
      <c r="E162" s="86" t="s">
        <v>235</v>
      </c>
      <c r="F162" s="86" t="s">
        <v>887</v>
      </c>
      <c r="G162" s="92" t="s">
        <v>791</v>
      </c>
      <c r="H162" s="130">
        <f>VLOOKUP(G162,Cód!D:E,2,0)</f>
        <v>7</v>
      </c>
      <c r="I162" s="149"/>
    </row>
    <row r="163" spans="1:9" x14ac:dyDescent="0.25">
      <c r="A163" s="82">
        <v>8075034</v>
      </c>
      <c r="B163" s="83" t="s">
        <v>398</v>
      </c>
      <c r="C163" s="82">
        <v>8075034</v>
      </c>
      <c r="D163" s="86" t="str">
        <f t="shared" si="2"/>
        <v>Assistente de Suporte Operacional NI</v>
      </c>
      <c r="E163" s="86" t="s">
        <v>299</v>
      </c>
      <c r="F163" s="86"/>
      <c r="G163" s="105" t="s">
        <v>795</v>
      </c>
      <c r="H163" s="130">
        <f>VLOOKUP(G163,Cód!D:E,2,0)</f>
        <v>11</v>
      </c>
      <c r="I163" s="149" t="s">
        <v>890</v>
      </c>
    </row>
    <row r="164" spans="1:9" x14ac:dyDescent="0.25">
      <c r="A164" s="82">
        <v>9509763</v>
      </c>
      <c r="B164" s="83" t="s">
        <v>739</v>
      </c>
      <c r="C164" s="82">
        <v>9509763</v>
      </c>
      <c r="D164" s="86" t="str">
        <f t="shared" si="2"/>
        <v>Gestor de Equipamento Público</v>
      </c>
      <c r="E164" s="86"/>
      <c r="F164" s="86" t="s">
        <v>268</v>
      </c>
      <c r="G164" s="92" t="s">
        <v>836</v>
      </c>
      <c r="H164" s="130" t="e">
        <f>VLOOKUP(G164,Cód!D:E,2,0)</f>
        <v>#N/A</v>
      </c>
      <c r="I164" s="149"/>
    </row>
    <row r="165" spans="1:9" x14ac:dyDescent="0.25">
      <c r="A165" s="85">
        <v>6510451</v>
      </c>
      <c r="B165" s="84" t="s">
        <v>159</v>
      </c>
      <c r="C165" s="85">
        <v>6510451</v>
      </c>
      <c r="D165" s="86" t="str">
        <f t="shared" si="2"/>
        <v>Assistente de Suporte Operacional NII</v>
      </c>
      <c r="E165" s="86" t="s">
        <v>236</v>
      </c>
      <c r="F165" s="106" t="s">
        <v>887</v>
      </c>
      <c r="G165" s="86" t="s">
        <v>790</v>
      </c>
      <c r="H165" s="130">
        <f>VLOOKUP(G165,Cód!D:E,2,0)</f>
        <v>6</v>
      </c>
      <c r="I165" s="149"/>
    </row>
    <row r="166" spans="1:9" x14ac:dyDescent="0.25">
      <c r="A166" s="85">
        <v>9503242</v>
      </c>
      <c r="B166" s="84" t="s">
        <v>740</v>
      </c>
      <c r="C166" s="85">
        <v>9503242</v>
      </c>
      <c r="D166" s="86" t="str">
        <f t="shared" si="2"/>
        <v>Gestor de Equipamento Público</v>
      </c>
      <c r="E166" s="86"/>
      <c r="F166" s="86" t="s">
        <v>268</v>
      </c>
      <c r="G166" s="102" t="s">
        <v>815</v>
      </c>
      <c r="H166" s="130">
        <f>VLOOKUP(G166,Cód!D:E,2,0)</f>
        <v>32</v>
      </c>
      <c r="I166" s="149"/>
    </row>
    <row r="167" spans="1:9" x14ac:dyDescent="0.25">
      <c r="A167" s="82">
        <v>7794304</v>
      </c>
      <c r="B167" s="83" t="s">
        <v>507</v>
      </c>
      <c r="C167" s="82">
        <v>7794304</v>
      </c>
      <c r="D167" s="86" t="str">
        <f t="shared" si="2"/>
        <v>Assessor I</v>
      </c>
      <c r="E167" s="86"/>
      <c r="F167" s="86" t="s">
        <v>178</v>
      </c>
      <c r="G167" s="132" t="s">
        <v>836</v>
      </c>
      <c r="H167" s="130" t="e">
        <f>VLOOKUP(G167,Cód!D:E,2,0)</f>
        <v>#N/A</v>
      </c>
      <c r="I167" s="149"/>
    </row>
    <row r="168" spans="1:9" x14ac:dyDescent="0.25">
      <c r="A168" s="82">
        <v>8890188</v>
      </c>
      <c r="B168" s="83" t="s">
        <v>259</v>
      </c>
      <c r="C168" s="82">
        <v>8890188</v>
      </c>
      <c r="D168" s="86" t="str">
        <f t="shared" si="2"/>
        <v>Assessor II</v>
      </c>
      <c r="E168" s="86"/>
      <c r="F168" s="86" t="s">
        <v>222</v>
      </c>
      <c r="G168" s="92" t="s">
        <v>822</v>
      </c>
      <c r="H168" s="130">
        <f>VLOOKUP(G168,Cód!D:E,2,0)</f>
        <v>39</v>
      </c>
      <c r="I168" s="149"/>
    </row>
    <row r="169" spans="1:9" x14ac:dyDescent="0.25">
      <c r="A169" s="82">
        <v>7594607</v>
      </c>
      <c r="B169" s="83" t="s">
        <v>123</v>
      </c>
      <c r="C169" s="82">
        <v>7594607</v>
      </c>
      <c r="D169" s="86" t="str">
        <f t="shared" si="2"/>
        <v>Analista de Informações, Cultura e Desporto NII</v>
      </c>
      <c r="E169" s="86" t="s">
        <v>143</v>
      </c>
      <c r="F169" s="86" t="s">
        <v>887</v>
      </c>
      <c r="G169" s="99" t="s">
        <v>808</v>
      </c>
      <c r="H169" s="130">
        <f>VLOOKUP(G169,Cód!D:E,2,0)</f>
        <v>24</v>
      </c>
      <c r="I169" s="149" t="s">
        <v>900</v>
      </c>
    </row>
    <row r="170" spans="1:9" x14ac:dyDescent="0.25">
      <c r="A170" s="82">
        <v>7410247</v>
      </c>
      <c r="B170" s="83" t="s">
        <v>273</v>
      </c>
      <c r="C170" s="82">
        <v>7410247</v>
      </c>
      <c r="D170" s="86" t="str">
        <f t="shared" si="2"/>
        <v>Assistente de Suporte Operacional NII</v>
      </c>
      <c r="E170" s="86" t="s">
        <v>236</v>
      </c>
      <c r="F170" s="86" t="s">
        <v>887</v>
      </c>
      <c r="G170" s="92" t="s">
        <v>819</v>
      </c>
      <c r="H170" s="130">
        <f>VLOOKUP(G170,Cód!D:E,2,0)</f>
        <v>36</v>
      </c>
      <c r="I170" s="149"/>
    </row>
    <row r="171" spans="1:9" x14ac:dyDescent="0.25">
      <c r="A171" s="82">
        <v>5808308</v>
      </c>
      <c r="B171" s="83" t="s">
        <v>117</v>
      </c>
      <c r="C171" s="82">
        <v>5808308</v>
      </c>
      <c r="D171" s="86" t="str">
        <f t="shared" si="2"/>
        <v>Analista de Saúde - Médico NIV</v>
      </c>
      <c r="E171" s="86" t="s">
        <v>148</v>
      </c>
      <c r="F171" s="86" t="s">
        <v>887</v>
      </c>
      <c r="G171" s="92" t="s">
        <v>808</v>
      </c>
      <c r="H171" s="130">
        <f>VLOOKUP(G171,Cód!D:E,2,0)</f>
        <v>24</v>
      </c>
      <c r="I171" s="149" t="s">
        <v>891</v>
      </c>
    </row>
    <row r="172" spans="1:9" x14ac:dyDescent="0.25">
      <c r="A172" s="82">
        <v>6508936</v>
      </c>
      <c r="B172" s="83" t="s">
        <v>508</v>
      </c>
      <c r="C172" s="82">
        <v>6508936</v>
      </c>
      <c r="D172" s="86" t="str">
        <f t="shared" si="2"/>
        <v>Profissional de Eng, Arq, Agronomia, Geologia NIV</v>
      </c>
      <c r="E172" s="86" t="s">
        <v>777</v>
      </c>
      <c r="F172" s="86" t="s">
        <v>887</v>
      </c>
      <c r="G172" s="92" t="s">
        <v>861</v>
      </c>
      <c r="H172" s="130" t="e">
        <f>VLOOKUP(G172,Cód!D:E,2,0)</f>
        <v>#N/A</v>
      </c>
      <c r="I172" s="149"/>
    </row>
    <row r="173" spans="1:9" x14ac:dyDescent="0.25">
      <c r="A173" s="82">
        <v>7568673</v>
      </c>
      <c r="B173" s="83" t="s">
        <v>110</v>
      </c>
      <c r="C173" s="82">
        <v>7568673</v>
      </c>
      <c r="D173" s="86" t="str">
        <f t="shared" si="2"/>
        <v>Analista de Informações, Cultura e Desporto NII</v>
      </c>
      <c r="E173" s="86" t="s">
        <v>143</v>
      </c>
      <c r="F173" s="86" t="s">
        <v>887</v>
      </c>
      <c r="G173" s="92" t="s">
        <v>787</v>
      </c>
      <c r="H173" s="130">
        <f>VLOOKUP(G173,Cód!D:E,2,0)</f>
        <v>1</v>
      </c>
      <c r="I173" s="149"/>
    </row>
    <row r="174" spans="1:9" x14ac:dyDescent="0.25">
      <c r="A174" s="82">
        <v>6322948</v>
      </c>
      <c r="B174" s="83" t="s">
        <v>160</v>
      </c>
      <c r="C174" s="82">
        <v>6322948</v>
      </c>
      <c r="D174" s="86" t="str">
        <f t="shared" si="2"/>
        <v>Analista de Saúde - Médico NIII</v>
      </c>
      <c r="E174" s="86" t="s">
        <v>146</v>
      </c>
      <c r="F174" s="86" t="s">
        <v>887</v>
      </c>
      <c r="G174" s="102" t="s">
        <v>808</v>
      </c>
      <c r="H174" s="130">
        <f>VLOOKUP(G174,Cód!D:E,2,0)</f>
        <v>24</v>
      </c>
      <c r="I174" s="149" t="s">
        <v>891</v>
      </c>
    </row>
    <row r="175" spans="1:9" x14ac:dyDescent="0.25">
      <c r="A175" s="82">
        <v>9412034</v>
      </c>
      <c r="B175" s="83" t="s">
        <v>509</v>
      </c>
      <c r="C175" s="82">
        <v>9412034</v>
      </c>
      <c r="D175" s="86" t="str">
        <f t="shared" si="2"/>
        <v>Analista de Políticas Públicas e Gestão Governamental NI</v>
      </c>
      <c r="E175" s="86" t="s">
        <v>779</v>
      </c>
      <c r="F175" s="86"/>
      <c r="G175" s="92" t="s">
        <v>838</v>
      </c>
      <c r="H175" s="130" t="e">
        <f>VLOOKUP(G175,Cód!D:E,2,0)</f>
        <v>#N/A</v>
      </c>
      <c r="I175" s="149"/>
    </row>
    <row r="176" spans="1:9" x14ac:dyDescent="0.25">
      <c r="A176" s="82">
        <v>7613652</v>
      </c>
      <c r="B176" s="83" t="s">
        <v>403</v>
      </c>
      <c r="C176" s="82">
        <v>7613652</v>
      </c>
      <c r="D176" s="86" t="str">
        <f t="shared" si="2"/>
        <v>Assistente de Suporte Operacional NI</v>
      </c>
      <c r="E176" s="86" t="s">
        <v>299</v>
      </c>
      <c r="F176" s="86"/>
      <c r="G176" s="92" t="s">
        <v>822</v>
      </c>
      <c r="H176" s="130">
        <f>VLOOKUP(G176,Cód!D:E,2,0)</f>
        <v>39</v>
      </c>
      <c r="I176" s="149" t="s">
        <v>890</v>
      </c>
    </row>
    <row r="177" spans="1:9" x14ac:dyDescent="0.25">
      <c r="A177" s="85">
        <v>6101267</v>
      </c>
      <c r="B177" s="86" t="s">
        <v>161</v>
      </c>
      <c r="C177" s="85">
        <v>6101267</v>
      </c>
      <c r="D177" s="86" t="str">
        <f t="shared" si="2"/>
        <v>Analista de Saúde - Médico NIII</v>
      </c>
      <c r="E177" s="86" t="s">
        <v>146</v>
      </c>
      <c r="F177" s="106" t="s">
        <v>887</v>
      </c>
      <c r="G177" s="92" t="s">
        <v>821</v>
      </c>
      <c r="H177" s="130">
        <f>VLOOKUP(G177,Cód!D:E,2,0)</f>
        <v>38</v>
      </c>
      <c r="I177" s="149" t="s">
        <v>901</v>
      </c>
    </row>
    <row r="178" spans="1:9" x14ac:dyDescent="0.25">
      <c r="A178" s="85">
        <v>7569572</v>
      </c>
      <c r="B178" s="84" t="s">
        <v>205</v>
      </c>
      <c r="C178" s="85">
        <v>7569572</v>
      </c>
      <c r="D178" s="86" t="str">
        <f t="shared" si="2"/>
        <v>Analista de Informações, Cultura e Desporto NII</v>
      </c>
      <c r="E178" s="86" t="s">
        <v>143</v>
      </c>
      <c r="F178" s="106" t="s">
        <v>887</v>
      </c>
      <c r="G178" s="86" t="s">
        <v>793</v>
      </c>
      <c r="H178" s="130">
        <f>VLOOKUP(G178,Cód!D:E,2,0)</f>
        <v>9</v>
      </c>
      <c r="I178" s="149"/>
    </row>
    <row r="179" spans="1:9" x14ac:dyDescent="0.25">
      <c r="A179" s="82">
        <v>5157561</v>
      </c>
      <c r="B179" s="83" t="s">
        <v>124</v>
      </c>
      <c r="C179" s="82">
        <v>5157561</v>
      </c>
      <c r="D179" s="86" t="str">
        <f t="shared" si="2"/>
        <v>Assistente de Suporte Operacional NIII</v>
      </c>
      <c r="E179" s="86" t="s">
        <v>378</v>
      </c>
      <c r="F179" s="86" t="s">
        <v>887</v>
      </c>
      <c r="G179" s="92" t="s">
        <v>810</v>
      </c>
      <c r="H179" s="130">
        <f>VLOOKUP(G179,Cód!D:E,2,0)</f>
        <v>26</v>
      </c>
      <c r="I179" s="149"/>
    </row>
    <row r="180" spans="1:9" x14ac:dyDescent="0.25">
      <c r="A180" s="82">
        <v>5185939</v>
      </c>
      <c r="B180" s="83" t="s">
        <v>132</v>
      </c>
      <c r="C180" s="82">
        <v>5185939</v>
      </c>
      <c r="D180" s="86" t="str">
        <f t="shared" si="2"/>
        <v>Assistente de Suporte Operacional NII</v>
      </c>
      <c r="E180" s="86" t="s">
        <v>236</v>
      </c>
      <c r="F180" s="86" t="s">
        <v>887</v>
      </c>
      <c r="G180" s="92" t="s">
        <v>798</v>
      </c>
      <c r="H180" s="130">
        <f>VLOOKUP(G180,Cód!D:E,2,0)</f>
        <v>14</v>
      </c>
      <c r="I180" s="149"/>
    </row>
    <row r="181" spans="1:9" x14ac:dyDescent="0.25">
      <c r="A181" s="82">
        <v>8961930</v>
      </c>
      <c r="B181" s="83" t="s">
        <v>283</v>
      </c>
      <c r="C181" s="82">
        <v>8961930</v>
      </c>
      <c r="D181" s="86" t="str">
        <f t="shared" si="2"/>
        <v>Assistente Administrativo de Gestão NI</v>
      </c>
      <c r="E181" s="86" t="s">
        <v>235</v>
      </c>
      <c r="F181" s="86" t="s">
        <v>887</v>
      </c>
      <c r="G181" s="92" t="s">
        <v>806</v>
      </c>
      <c r="H181" s="130">
        <f>VLOOKUP(G181,Cód!D:E,2,0)</f>
        <v>22</v>
      </c>
      <c r="I181" s="149"/>
    </row>
    <row r="182" spans="1:9" x14ac:dyDescent="0.25">
      <c r="A182" s="82">
        <v>5873622</v>
      </c>
      <c r="B182" s="83" t="s">
        <v>510</v>
      </c>
      <c r="C182" s="82">
        <v>5873622</v>
      </c>
      <c r="D182" s="86" t="str">
        <f t="shared" si="2"/>
        <v>Assessor II</v>
      </c>
      <c r="E182" s="86" t="s">
        <v>378</v>
      </c>
      <c r="F182" s="86" t="s">
        <v>222</v>
      </c>
      <c r="G182" s="92" t="s">
        <v>840</v>
      </c>
      <c r="H182" s="130" t="e">
        <f>VLOOKUP(G182,Cód!D:E,2,0)</f>
        <v>#N/A</v>
      </c>
      <c r="I182" s="149"/>
    </row>
    <row r="183" spans="1:9" x14ac:dyDescent="0.25">
      <c r="A183" s="82">
        <v>6094317</v>
      </c>
      <c r="B183" s="83" t="s">
        <v>112</v>
      </c>
      <c r="C183" s="82">
        <v>6094317</v>
      </c>
      <c r="D183" s="86" t="str">
        <f t="shared" si="2"/>
        <v>Assistente Administrativo de Gestão NII</v>
      </c>
      <c r="E183" s="86" t="s">
        <v>234</v>
      </c>
      <c r="F183" s="86" t="s">
        <v>887</v>
      </c>
      <c r="G183" s="92" t="s">
        <v>790</v>
      </c>
      <c r="H183" s="130">
        <f>VLOOKUP(G183,Cód!D:E,2,0)</f>
        <v>6</v>
      </c>
      <c r="I183" s="149"/>
    </row>
    <row r="184" spans="1:9" x14ac:dyDescent="0.25">
      <c r="A184" s="82">
        <v>7364121</v>
      </c>
      <c r="B184" s="83" t="s">
        <v>511</v>
      </c>
      <c r="C184" s="82">
        <v>7364121</v>
      </c>
      <c r="D184" s="86" t="str">
        <f t="shared" si="2"/>
        <v>Analista de Informações, Cultura e Desporto NII</v>
      </c>
      <c r="E184" s="86" t="s">
        <v>143</v>
      </c>
      <c r="F184" s="86" t="s">
        <v>887</v>
      </c>
      <c r="G184" s="92" t="s">
        <v>847</v>
      </c>
      <c r="H184" s="130" t="e">
        <f>VLOOKUP(G184,Cód!D:E,2,0)</f>
        <v>#N/A</v>
      </c>
      <c r="I184" s="149"/>
    </row>
    <row r="185" spans="1:9" x14ac:dyDescent="0.25">
      <c r="A185" s="82">
        <v>9521801</v>
      </c>
      <c r="B185" s="83" t="s">
        <v>741</v>
      </c>
      <c r="C185" s="82">
        <v>9521801</v>
      </c>
      <c r="D185" s="86" t="str">
        <f t="shared" si="2"/>
        <v>Assessor II</v>
      </c>
      <c r="E185" s="86"/>
      <c r="F185" s="86" t="s">
        <v>222</v>
      </c>
      <c r="G185" s="132" t="s">
        <v>862</v>
      </c>
      <c r="H185" s="130" t="e">
        <f>VLOOKUP(G185,Cód!D:E,2,0)</f>
        <v>#N/A</v>
      </c>
      <c r="I185" s="149"/>
    </row>
    <row r="186" spans="1:9" x14ac:dyDescent="0.25">
      <c r="A186" s="82">
        <v>6024653</v>
      </c>
      <c r="B186" s="83" t="s">
        <v>162</v>
      </c>
      <c r="C186" s="82">
        <v>6024653</v>
      </c>
      <c r="D186" s="86" t="str">
        <f t="shared" si="2"/>
        <v>Assistente Administrativo de Gestão NII</v>
      </c>
      <c r="E186" s="86" t="s">
        <v>234</v>
      </c>
      <c r="F186" s="86" t="s">
        <v>887</v>
      </c>
      <c r="G186" s="92" t="s">
        <v>818</v>
      </c>
      <c r="H186" s="130">
        <f>VLOOKUP(G186,Cód!D:E,2,0)</f>
        <v>35</v>
      </c>
      <c r="I186" s="149" t="s">
        <v>895</v>
      </c>
    </row>
    <row r="187" spans="1:9" x14ac:dyDescent="0.25">
      <c r="A187" s="82">
        <v>7613911</v>
      </c>
      <c r="B187" s="83" t="s">
        <v>412</v>
      </c>
      <c r="C187" s="82">
        <v>7613911</v>
      </c>
      <c r="D187" s="86" t="str">
        <f t="shared" si="2"/>
        <v>Assistente de Suporte Operacional NIII</v>
      </c>
      <c r="E187" s="86" t="s">
        <v>378</v>
      </c>
      <c r="F187" s="86"/>
      <c r="G187" s="92" t="s">
        <v>818</v>
      </c>
      <c r="H187" s="130">
        <f>VLOOKUP(G187,Cód!D:E,2,0)</f>
        <v>35</v>
      </c>
      <c r="I187" s="149" t="s">
        <v>902</v>
      </c>
    </row>
    <row r="188" spans="1:9" x14ac:dyDescent="0.25">
      <c r="A188" s="82">
        <v>7334427</v>
      </c>
      <c r="B188" s="83" t="s">
        <v>512</v>
      </c>
      <c r="C188" s="82">
        <v>7334427</v>
      </c>
      <c r="D188" s="86" t="str">
        <f t="shared" si="2"/>
        <v>Assessor I</v>
      </c>
      <c r="E188" s="86" t="s">
        <v>234</v>
      </c>
      <c r="F188" s="86" t="s">
        <v>178</v>
      </c>
      <c r="G188" s="92" t="s">
        <v>848</v>
      </c>
      <c r="H188" s="130" t="e">
        <f>VLOOKUP(G188,Cód!D:E,2,0)</f>
        <v>#N/A</v>
      </c>
      <c r="I188" s="149"/>
    </row>
    <row r="189" spans="1:9" x14ac:dyDescent="0.25">
      <c r="A189" s="82">
        <v>5743761</v>
      </c>
      <c r="B189" s="83" t="s">
        <v>163</v>
      </c>
      <c r="C189" s="82">
        <v>5743761</v>
      </c>
      <c r="D189" s="86" t="str">
        <f t="shared" si="2"/>
        <v>Assistente de Suporte Operacional NII</v>
      </c>
      <c r="E189" s="86" t="s">
        <v>236</v>
      </c>
      <c r="F189" s="86" t="s">
        <v>887</v>
      </c>
      <c r="G189" s="92" t="s">
        <v>809</v>
      </c>
      <c r="H189" s="130">
        <f>VLOOKUP(G189,Cód!D:E,2,0)</f>
        <v>25</v>
      </c>
      <c r="I189" s="149"/>
    </row>
    <row r="190" spans="1:9" x14ac:dyDescent="0.25">
      <c r="A190" s="118">
        <v>7932162</v>
      </c>
      <c r="B190" s="90" t="s">
        <v>513</v>
      </c>
      <c r="C190" s="118">
        <v>7932162</v>
      </c>
      <c r="D190" s="86" t="str">
        <f t="shared" si="2"/>
        <v>Analista de Informações, Cultura e Desporto NII</v>
      </c>
      <c r="E190" s="86" t="s">
        <v>143</v>
      </c>
      <c r="F190" s="106"/>
      <c r="G190" s="104" t="s">
        <v>838</v>
      </c>
      <c r="H190" s="130" t="e">
        <f>VLOOKUP(G190,Cód!D:E,2,0)</f>
        <v>#N/A</v>
      </c>
      <c r="I190" s="149"/>
    </row>
    <row r="191" spans="1:9" x14ac:dyDescent="0.25">
      <c r="A191" s="82">
        <v>7614047</v>
      </c>
      <c r="B191" s="83" t="s">
        <v>383</v>
      </c>
      <c r="C191" s="82">
        <v>7614047</v>
      </c>
      <c r="D191" s="86" t="str">
        <f t="shared" si="2"/>
        <v>Assistente de Suporte Operacional</v>
      </c>
      <c r="E191" s="86" t="s">
        <v>305</v>
      </c>
      <c r="F191" s="86"/>
      <c r="G191" s="92" t="s">
        <v>812</v>
      </c>
      <c r="H191" s="130">
        <f>VLOOKUP(G191,Cód!D:E,2,0)</f>
        <v>28</v>
      </c>
      <c r="I191" s="149" t="s">
        <v>903</v>
      </c>
    </row>
    <row r="192" spans="1:9" x14ac:dyDescent="0.25">
      <c r="A192" s="82">
        <v>7565682</v>
      </c>
      <c r="B192" s="83" t="s">
        <v>514</v>
      </c>
      <c r="C192" s="82">
        <v>7565682</v>
      </c>
      <c r="D192" s="86" t="str">
        <f t="shared" si="2"/>
        <v>Assessor IV</v>
      </c>
      <c r="E192" s="86"/>
      <c r="F192" s="86" t="s">
        <v>713</v>
      </c>
      <c r="G192" s="92" t="s">
        <v>836</v>
      </c>
      <c r="H192" s="130" t="e">
        <f>VLOOKUP(G192,Cód!D:E,2,0)</f>
        <v>#N/A</v>
      </c>
      <c r="I192" s="149"/>
    </row>
    <row r="193" spans="1:9" x14ac:dyDescent="0.25">
      <c r="A193" s="82">
        <v>6250416</v>
      </c>
      <c r="B193" s="83" t="s">
        <v>164</v>
      </c>
      <c r="C193" s="82">
        <v>6250416</v>
      </c>
      <c r="D193" s="86" t="str">
        <f t="shared" si="2"/>
        <v>Assistente de Suporte Operacional NIII</v>
      </c>
      <c r="E193" s="86" t="s">
        <v>378</v>
      </c>
      <c r="F193" s="86" t="s">
        <v>887</v>
      </c>
      <c r="G193" s="92" t="s">
        <v>797</v>
      </c>
      <c r="H193" s="130">
        <f>VLOOKUP(G193,Cód!D:E,2,0)</f>
        <v>13</v>
      </c>
      <c r="I193" s="149"/>
    </row>
    <row r="194" spans="1:9" x14ac:dyDescent="0.25">
      <c r="A194" s="85">
        <v>8870659</v>
      </c>
      <c r="B194" s="84" t="s">
        <v>254</v>
      </c>
      <c r="C194" s="85">
        <v>8870659</v>
      </c>
      <c r="D194" s="86" t="str">
        <f t="shared" ref="D194:D257" si="3">IF(F194&gt;"*e*",F194,E194)</f>
        <v>Gestor de Equipamento Público</v>
      </c>
      <c r="E194" s="86"/>
      <c r="F194" s="106" t="s">
        <v>268</v>
      </c>
      <c r="G194" s="86" t="s">
        <v>807</v>
      </c>
      <c r="H194" s="130">
        <f>VLOOKUP(G194,Cód!D:E,2,0)</f>
        <v>23</v>
      </c>
      <c r="I194" s="149"/>
    </row>
    <row r="195" spans="1:9" x14ac:dyDescent="0.25">
      <c r="A195" s="82">
        <v>4799941</v>
      </c>
      <c r="B195" s="83" t="s">
        <v>515</v>
      </c>
      <c r="C195" s="82">
        <v>4799941</v>
      </c>
      <c r="D195" s="86" t="str">
        <f t="shared" si="3"/>
        <v>Diretor I</v>
      </c>
      <c r="E195" s="86" t="s">
        <v>780</v>
      </c>
      <c r="F195" s="86" t="s">
        <v>707</v>
      </c>
      <c r="G195" s="92" t="s">
        <v>852</v>
      </c>
      <c r="H195" s="130" t="e">
        <f>VLOOKUP(G195,Cód!D:E,2,0)</f>
        <v>#N/A</v>
      </c>
      <c r="I195" s="149"/>
    </row>
    <row r="196" spans="1:9" x14ac:dyDescent="0.25">
      <c r="A196" s="82">
        <v>8960836</v>
      </c>
      <c r="B196" s="83" t="s">
        <v>413</v>
      </c>
      <c r="C196" s="82">
        <v>8960836</v>
      </c>
      <c r="D196" s="86" t="str">
        <f t="shared" si="3"/>
        <v>Assistente Administrativo de Gestão NI</v>
      </c>
      <c r="E196" s="86" t="s">
        <v>235</v>
      </c>
      <c r="F196" s="86" t="s">
        <v>887</v>
      </c>
      <c r="G196" s="92" t="s">
        <v>800</v>
      </c>
      <c r="H196" s="130">
        <f>VLOOKUP(G196,Cód!D:E,2,0)</f>
        <v>16</v>
      </c>
      <c r="I196" s="149"/>
    </row>
    <row r="197" spans="1:9" x14ac:dyDescent="0.25">
      <c r="A197" s="82">
        <v>7289618</v>
      </c>
      <c r="B197" s="83" t="s">
        <v>289</v>
      </c>
      <c r="C197" s="82">
        <v>7289618</v>
      </c>
      <c r="D197" s="86" t="str">
        <f t="shared" si="3"/>
        <v>Assistente Administrativo de Gestão NII</v>
      </c>
      <c r="E197" s="86" t="s">
        <v>234</v>
      </c>
      <c r="F197" s="86" t="s">
        <v>887</v>
      </c>
      <c r="G197" s="92" t="s">
        <v>799</v>
      </c>
      <c r="H197" s="130">
        <f>VLOOKUP(G197,Cód!D:E,2,0)</f>
        <v>15</v>
      </c>
      <c r="I197" s="149"/>
    </row>
    <row r="198" spans="1:9" x14ac:dyDescent="0.25">
      <c r="A198" s="82">
        <v>7287631</v>
      </c>
      <c r="B198" s="83" t="s">
        <v>516</v>
      </c>
      <c r="C198" s="82">
        <v>7287631</v>
      </c>
      <c r="D198" s="86" t="str">
        <f t="shared" si="3"/>
        <v>Assessor I</v>
      </c>
      <c r="E198" s="86" t="s">
        <v>235</v>
      </c>
      <c r="F198" s="86" t="s">
        <v>178</v>
      </c>
      <c r="G198" s="92" t="s">
        <v>840</v>
      </c>
      <c r="H198" s="130" t="e">
        <f>VLOOKUP(G198,Cód!D:E,2,0)</f>
        <v>#N/A</v>
      </c>
      <c r="I198" s="149"/>
    </row>
    <row r="199" spans="1:9" x14ac:dyDescent="0.25">
      <c r="A199" s="85">
        <v>9538712</v>
      </c>
      <c r="B199" s="83" t="s">
        <v>876</v>
      </c>
      <c r="C199" s="85">
        <v>9538712</v>
      </c>
      <c r="D199" s="86" t="str">
        <f t="shared" si="3"/>
        <v>Secretário Municipal</v>
      </c>
      <c r="E199" s="86"/>
      <c r="F199" s="86" t="s">
        <v>717</v>
      </c>
      <c r="G199" s="92" t="s">
        <v>836</v>
      </c>
      <c r="H199" s="130" t="e">
        <f>VLOOKUP(G199,Cód!D:E,2,0)</f>
        <v>#N/A</v>
      </c>
      <c r="I199" s="149"/>
    </row>
    <row r="200" spans="1:9" x14ac:dyDescent="0.25">
      <c r="A200" s="82">
        <v>5856396</v>
      </c>
      <c r="B200" s="83" t="s">
        <v>118</v>
      </c>
      <c r="C200" s="82">
        <v>5856396</v>
      </c>
      <c r="D200" s="86" t="str">
        <f t="shared" si="3"/>
        <v>Assistente de Suporte Operacional NII</v>
      </c>
      <c r="E200" s="86" t="s">
        <v>236</v>
      </c>
      <c r="F200" s="86" t="s">
        <v>887</v>
      </c>
      <c r="G200" s="92" t="s">
        <v>808</v>
      </c>
      <c r="H200" s="130">
        <f>VLOOKUP(G200,Cód!D:E,2,0)</f>
        <v>24</v>
      </c>
      <c r="I200" s="149"/>
    </row>
    <row r="201" spans="1:9" x14ac:dyDescent="0.25">
      <c r="A201" s="82">
        <v>8860483</v>
      </c>
      <c r="B201" s="83" t="s">
        <v>255</v>
      </c>
      <c r="C201" s="82">
        <v>8860483</v>
      </c>
      <c r="D201" s="86" t="str">
        <f t="shared" si="3"/>
        <v>Assessor II</v>
      </c>
      <c r="E201" s="86"/>
      <c r="F201" s="86" t="s">
        <v>222</v>
      </c>
      <c r="G201" s="92" t="s">
        <v>807</v>
      </c>
      <c r="H201" s="130">
        <f>VLOOKUP(G201,Cód!D:E,2,0)</f>
        <v>23</v>
      </c>
      <c r="I201" s="149"/>
    </row>
    <row r="202" spans="1:9" x14ac:dyDescent="0.25">
      <c r="A202" s="82">
        <v>5859697</v>
      </c>
      <c r="B202" s="83" t="s">
        <v>303</v>
      </c>
      <c r="C202" s="82">
        <v>5859697</v>
      </c>
      <c r="D202" s="86" t="str">
        <f t="shared" si="3"/>
        <v>Assistente de Suporte Operacional NIII</v>
      </c>
      <c r="E202" s="86" t="s">
        <v>378</v>
      </c>
      <c r="F202" s="86" t="s">
        <v>887</v>
      </c>
      <c r="G202" s="92" t="s">
        <v>809</v>
      </c>
      <c r="H202" s="130">
        <f>VLOOKUP(G202,Cód!D:E,2,0)</f>
        <v>25</v>
      </c>
      <c r="I202" s="149"/>
    </row>
    <row r="203" spans="1:9" x14ac:dyDescent="0.25">
      <c r="A203" s="82">
        <v>7568665</v>
      </c>
      <c r="B203" s="83" t="s">
        <v>517</v>
      </c>
      <c r="C203" s="82">
        <v>7568665</v>
      </c>
      <c r="D203" s="86" t="str">
        <f t="shared" si="3"/>
        <v>Assessor II</v>
      </c>
      <c r="E203" s="86" t="s">
        <v>143</v>
      </c>
      <c r="F203" s="86" t="s">
        <v>222</v>
      </c>
      <c r="G203" s="100" t="s">
        <v>853</v>
      </c>
      <c r="H203" s="130" t="e">
        <f>VLOOKUP(G203,Cód!D:E,2,0)</f>
        <v>#N/A</v>
      </c>
      <c r="I203" s="149" t="s">
        <v>897</v>
      </c>
    </row>
    <row r="204" spans="1:9" x14ac:dyDescent="0.25">
      <c r="A204" s="82">
        <v>5856370</v>
      </c>
      <c r="B204" s="83" t="s">
        <v>333</v>
      </c>
      <c r="C204" s="82">
        <v>5856370</v>
      </c>
      <c r="D204" s="86" t="str">
        <f t="shared" si="3"/>
        <v>Assistente de Suporte Operacional NII</v>
      </c>
      <c r="E204" s="86" t="s">
        <v>236</v>
      </c>
      <c r="F204" s="86" t="s">
        <v>887</v>
      </c>
      <c r="G204" s="92" t="s">
        <v>801</v>
      </c>
      <c r="H204" s="130">
        <f>VLOOKUP(G204,Cód!D:E,2,0)</f>
        <v>17</v>
      </c>
      <c r="I204" s="149" t="s">
        <v>889</v>
      </c>
    </row>
    <row r="205" spans="1:9" x14ac:dyDescent="0.25">
      <c r="A205" s="82">
        <v>9281126</v>
      </c>
      <c r="B205" s="83" t="s">
        <v>518</v>
      </c>
      <c r="C205" s="82">
        <v>9281126</v>
      </c>
      <c r="D205" s="86" t="str">
        <f t="shared" si="3"/>
        <v>Assistente Administrativo de Gestão NI</v>
      </c>
      <c r="E205" s="86" t="s">
        <v>235</v>
      </c>
      <c r="F205" s="86"/>
      <c r="G205" s="99" t="s">
        <v>843</v>
      </c>
      <c r="H205" s="130" t="e">
        <f>VLOOKUP(G205,Cód!D:E,2,0)</f>
        <v>#N/A</v>
      </c>
      <c r="I205" s="149"/>
    </row>
    <row r="206" spans="1:9" x14ac:dyDescent="0.25">
      <c r="A206" s="82">
        <v>9500723</v>
      </c>
      <c r="B206" s="83" t="s">
        <v>742</v>
      </c>
      <c r="C206" s="82">
        <v>9500723</v>
      </c>
      <c r="D206" s="86" t="str">
        <f t="shared" si="3"/>
        <v>Assessor II</v>
      </c>
      <c r="E206" s="86"/>
      <c r="F206" s="86" t="s">
        <v>222</v>
      </c>
      <c r="G206" s="92" t="s">
        <v>836</v>
      </c>
      <c r="H206" s="130" t="e">
        <f>VLOOKUP(G206,Cód!D:E,2,0)</f>
        <v>#N/A</v>
      </c>
      <c r="I206" s="149"/>
    </row>
    <row r="207" spans="1:9" x14ac:dyDescent="0.25">
      <c r="A207" s="82">
        <v>9512268</v>
      </c>
      <c r="B207" s="83" t="s">
        <v>743</v>
      </c>
      <c r="C207" s="82">
        <v>9512268</v>
      </c>
      <c r="D207" s="86" t="str">
        <f t="shared" si="3"/>
        <v>Gestor de Equipamento Público</v>
      </c>
      <c r="E207" s="86"/>
      <c r="F207" s="86" t="s">
        <v>268</v>
      </c>
      <c r="G207" s="92" t="s">
        <v>828</v>
      </c>
      <c r="H207" s="130">
        <f>VLOOKUP(G207,Cód!D:E,2,0)</f>
        <v>45</v>
      </c>
      <c r="I207" s="149"/>
    </row>
    <row r="208" spans="1:9" x14ac:dyDescent="0.25">
      <c r="A208" s="82">
        <v>7363893</v>
      </c>
      <c r="B208" s="83" t="s">
        <v>356</v>
      </c>
      <c r="C208" s="82">
        <v>7363893</v>
      </c>
      <c r="D208" s="86" t="str">
        <f t="shared" si="3"/>
        <v>Analista de Informações, Cultura e Desporto NII</v>
      </c>
      <c r="E208" s="86" t="s">
        <v>143</v>
      </c>
      <c r="F208" s="86" t="s">
        <v>887</v>
      </c>
      <c r="G208" s="102" t="s">
        <v>788</v>
      </c>
      <c r="H208" s="130">
        <f>VLOOKUP(G208,Cód!D:E,2,0)</f>
        <v>3</v>
      </c>
      <c r="I208" s="149"/>
    </row>
    <row r="209" spans="1:9" x14ac:dyDescent="0.25">
      <c r="A209" s="82">
        <v>8125431</v>
      </c>
      <c r="B209" s="83" t="s">
        <v>519</v>
      </c>
      <c r="C209" s="82">
        <v>8125431</v>
      </c>
      <c r="D209" s="86" t="str">
        <f t="shared" si="3"/>
        <v>Assessor II</v>
      </c>
      <c r="E209" s="86"/>
      <c r="F209" s="86" t="s">
        <v>222</v>
      </c>
      <c r="G209" s="92" t="s">
        <v>859</v>
      </c>
      <c r="H209" s="130" t="e">
        <f>VLOOKUP(G209,Cód!D:E,2,0)</f>
        <v>#N/A</v>
      </c>
      <c r="I209" s="149"/>
    </row>
    <row r="210" spans="1:9" x14ac:dyDescent="0.25">
      <c r="A210" s="82">
        <v>3150933</v>
      </c>
      <c r="B210" s="83" t="s">
        <v>520</v>
      </c>
      <c r="C210" s="82">
        <v>3150933</v>
      </c>
      <c r="D210" s="86" t="str">
        <f t="shared" si="3"/>
        <v>Assistente Administrativo de Gestão</v>
      </c>
      <c r="E210" s="86" t="s">
        <v>272</v>
      </c>
      <c r="F210" s="86" t="s">
        <v>887</v>
      </c>
      <c r="G210" s="92" t="s">
        <v>704</v>
      </c>
      <c r="H210" s="130" t="e">
        <f>VLOOKUP(G210,Cód!D:E,2,0)</f>
        <v>#N/A</v>
      </c>
      <c r="I210" s="149"/>
    </row>
    <row r="211" spans="1:9" x14ac:dyDescent="0.25">
      <c r="A211" s="82">
        <v>7568401</v>
      </c>
      <c r="B211" s="83" t="s">
        <v>290</v>
      </c>
      <c r="C211" s="82">
        <v>7568401</v>
      </c>
      <c r="D211" s="86" t="str">
        <f t="shared" si="3"/>
        <v>Analista de Informações, Cultura e Desporto NII</v>
      </c>
      <c r="E211" s="86" t="s">
        <v>143</v>
      </c>
      <c r="F211" s="86" t="s">
        <v>887</v>
      </c>
      <c r="G211" s="92" t="s">
        <v>805</v>
      </c>
      <c r="H211" s="130">
        <f>VLOOKUP(G211,Cód!D:E,2,0)</f>
        <v>21</v>
      </c>
      <c r="I211" s="149"/>
    </row>
    <row r="212" spans="1:9" x14ac:dyDescent="0.25">
      <c r="A212" s="82">
        <v>7705549</v>
      </c>
      <c r="B212" s="83" t="s">
        <v>360</v>
      </c>
      <c r="C212" s="82">
        <v>7705549</v>
      </c>
      <c r="D212" s="86" t="str">
        <f t="shared" si="3"/>
        <v>Analista de Informações, Cultura e Desporto NII</v>
      </c>
      <c r="E212" s="86" t="s">
        <v>143</v>
      </c>
      <c r="F212" s="86" t="s">
        <v>887</v>
      </c>
      <c r="G212" s="101" t="s">
        <v>829</v>
      </c>
      <c r="H212" s="130">
        <f>VLOOKUP(G212,Cód!D:E,2,0)</f>
        <v>46</v>
      </c>
      <c r="I212" s="149"/>
    </row>
    <row r="213" spans="1:9" x14ac:dyDescent="0.25">
      <c r="A213" s="82">
        <v>8832072</v>
      </c>
      <c r="B213" s="83" t="s">
        <v>521</v>
      </c>
      <c r="C213" s="82">
        <v>8832072</v>
      </c>
      <c r="D213" s="86" t="str">
        <f t="shared" si="3"/>
        <v>Assessor I</v>
      </c>
      <c r="E213" s="86"/>
      <c r="F213" s="86" t="s">
        <v>178</v>
      </c>
      <c r="G213" s="92" t="s">
        <v>846</v>
      </c>
      <c r="H213" s="130" t="e">
        <f>VLOOKUP(G213,Cód!D:E,2,0)</f>
        <v>#N/A</v>
      </c>
      <c r="I213" s="149"/>
    </row>
    <row r="214" spans="1:9" x14ac:dyDescent="0.25">
      <c r="A214" s="82">
        <v>7569858</v>
      </c>
      <c r="B214" s="83" t="s">
        <v>522</v>
      </c>
      <c r="C214" s="82">
        <v>7569858</v>
      </c>
      <c r="D214" s="86" t="str">
        <f t="shared" si="3"/>
        <v>Assessor II</v>
      </c>
      <c r="E214" s="86" t="s">
        <v>143</v>
      </c>
      <c r="F214" s="86" t="s">
        <v>222</v>
      </c>
      <c r="G214" s="92" t="s">
        <v>853</v>
      </c>
      <c r="H214" s="130" t="e">
        <f>VLOOKUP(G214,Cód!D:E,2,0)</f>
        <v>#N/A</v>
      </c>
      <c r="I214" s="149" t="s">
        <v>897</v>
      </c>
    </row>
    <row r="215" spans="1:9" x14ac:dyDescent="0.25">
      <c r="A215" s="82">
        <v>7614365</v>
      </c>
      <c r="B215" s="83" t="s">
        <v>380</v>
      </c>
      <c r="C215" s="82">
        <v>7614365</v>
      </c>
      <c r="D215" s="86" t="str">
        <f t="shared" si="3"/>
        <v>Assistente Administrativo de Gestão NII</v>
      </c>
      <c r="E215" s="86" t="s">
        <v>234</v>
      </c>
      <c r="F215" s="86"/>
      <c r="G215" s="92" t="s">
        <v>791</v>
      </c>
      <c r="H215" s="130">
        <f>VLOOKUP(G215,Cód!D:E,2,0)</f>
        <v>7</v>
      </c>
      <c r="I215" s="149" t="s">
        <v>890</v>
      </c>
    </row>
    <row r="216" spans="1:9" x14ac:dyDescent="0.25">
      <c r="A216" s="82">
        <v>7570317</v>
      </c>
      <c r="B216" s="83" t="s">
        <v>329</v>
      </c>
      <c r="C216" s="82">
        <v>7570317</v>
      </c>
      <c r="D216" s="86" t="str">
        <f t="shared" si="3"/>
        <v>Analista de Informações, Cultura e Desporto NII</v>
      </c>
      <c r="E216" s="86" t="s">
        <v>143</v>
      </c>
      <c r="F216" s="86" t="s">
        <v>887</v>
      </c>
      <c r="G216" s="99" t="s">
        <v>792</v>
      </c>
      <c r="H216" s="130">
        <f>VLOOKUP(G216,Cód!D:E,2,0)</f>
        <v>8</v>
      </c>
      <c r="I216" s="149"/>
    </row>
    <row r="217" spans="1:9" x14ac:dyDescent="0.25">
      <c r="A217" s="85">
        <v>8588937</v>
      </c>
      <c r="B217" s="84" t="s">
        <v>523</v>
      </c>
      <c r="C217" s="85">
        <v>8588937</v>
      </c>
      <c r="D217" s="86" t="str">
        <f t="shared" si="3"/>
        <v>Assessor II</v>
      </c>
      <c r="E217" s="86"/>
      <c r="F217" s="106" t="s">
        <v>222</v>
      </c>
      <c r="G217" s="92" t="s">
        <v>836</v>
      </c>
      <c r="H217" s="130" t="e">
        <f>VLOOKUP(G217,Cód!D:E,2,0)</f>
        <v>#N/A</v>
      </c>
      <c r="I217" s="149"/>
    </row>
    <row r="218" spans="1:9" x14ac:dyDescent="0.25">
      <c r="A218" s="82">
        <v>7437064</v>
      </c>
      <c r="B218" s="83" t="s">
        <v>210</v>
      </c>
      <c r="C218" s="82">
        <v>7437064</v>
      </c>
      <c r="D218" s="86" t="str">
        <f t="shared" si="3"/>
        <v>Analista de Informações, Cultura e Desporto NIII</v>
      </c>
      <c r="E218" s="86" t="s">
        <v>187</v>
      </c>
      <c r="F218" s="86" t="s">
        <v>887</v>
      </c>
      <c r="G218" s="92" t="s">
        <v>805</v>
      </c>
      <c r="H218" s="130">
        <f>VLOOKUP(G218,Cód!D:E,2,0)</f>
        <v>21</v>
      </c>
      <c r="I218" s="149"/>
    </row>
    <row r="219" spans="1:9" x14ac:dyDescent="0.25">
      <c r="A219" s="82">
        <v>7425244</v>
      </c>
      <c r="B219" s="83" t="s">
        <v>524</v>
      </c>
      <c r="C219" s="82">
        <v>7425244</v>
      </c>
      <c r="D219" s="86" t="str">
        <f t="shared" si="3"/>
        <v>Diretor II</v>
      </c>
      <c r="E219" s="86" t="s">
        <v>143</v>
      </c>
      <c r="F219" s="86" t="s">
        <v>709</v>
      </c>
      <c r="G219" s="92" t="s">
        <v>847</v>
      </c>
      <c r="H219" s="130" t="e">
        <f>VLOOKUP(G219,Cód!D:E,2,0)</f>
        <v>#N/A</v>
      </c>
      <c r="I219" s="149" t="s">
        <v>897</v>
      </c>
    </row>
    <row r="220" spans="1:9" x14ac:dyDescent="0.25">
      <c r="A220" s="82">
        <v>8982686</v>
      </c>
      <c r="B220" s="83" t="s">
        <v>525</v>
      </c>
      <c r="C220" s="82">
        <v>8982686</v>
      </c>
      <c r="D220" s="86" t="str">
        <f t="shared" si="3"/>
        <v>Assessor III</v>
      </c>
      <c r="E220" s="86"/>
      <c r="F220" s="86" t="s">
        <v>710</v>
      </c>
      <c r="G220" s="92" t="s">
        <v>854</v>
      </c>
      <c r="H220" s="130" t="e">
        <f>VLOOKUP(G220,Cód!D:E,2,0)</f>
        <v>#N/A</v>
      </c>
      <c r="I220" s="149"/>
    </row>
    <row r="221" spans="1:9" x14ac:dyDescent="0.25">
      <c r="A221" s="82">
        <v>7439041</v>
      </c>
      <c r="B221" s="83" t="s">
        <v>526</v>
      </c>
      <c r="C221" s="82">
        <v>7439041</v>
      </c>
      <c r="D221" s="86" t="str">
        <f t="shared" si="3"/>
        <v>Analista de Informações, Cultura e Desporto NIII</v>
      </c>
      <c r="E221" s="86" t="s">
        <v>187</v>
      </c>
      <c r="F221" s="86"/>
      <c r="G221" s="92" t="s">
        <v>838</v>
      </c>
      <c r="H221" s="130" t="e">
        <f>VLOOKUP(G221,Cód!D:E,2,0)</f>
        <v>#N/A</v>
      </c>
      <c r="I221" s="149"/>
    </row>
    <row r="222" spans="1:9" x14ac:dyDescent="0.25">
      <c r="A222" s="82">
        <v>7102291</v>
      </c>
      <c r="B222" s="83" t="s">
        <v>527</v>
      </c>
      <c r="C222" s="82">
        <v>7102291</v>
      </c>
      <c r="D222" s="86" t="str">
        <f t="shared" si="3"/>
        <v>Assessor II</v>
      </c>
      <c r="E222" s="86" t="s">
        <v>234</v>
      </c>
      <c r="F222" s="86" t="s">
        <v>222</v>
      </c>
      <c r="G222" s="92" t="s">
        <v>855</v>
      </c>
      <c r="H222" s="130" t="e">
        <f>VLOOKUP(G222,Cód!D:E,2,0)</f>
        <v>#N/A</v>
      </c>
      <c r="I222" s="149"/>
    </row>
    <row r="223" spans="1:9" x14ac:dyDescent="0.25">
      <c r="A223" s="82">
        <v>8380724</v>
      </c>
      <c r="B223" s="83" t="s">
        <v>528</v>
      </c>
      <c r="C223" s="82">
        <v>8380724</v>
      </c>
      <c r="D223" s="86" t="str">
        <f t="shared" si="3"/>
        <v>Assessor I</v>
      </c>
      <c r="E223" s="86"/>
      <c r="F223" s="86" t="s">
        <v>178</v>
      </c>
      <c r="G223" s="92" t="s">
        <v>817</v>
      </c>
      <c r="H223" s="130">
        <f>VLOOKUP(G223,Cód!D:E,2,0)</f>
        <v>34</v>
      </c>
      <c r="I223" s="149"/>
    </row>
    <row r="224" spans="1:9" x14ac:dyDescent="0.25">
      <c r="A224" s="82">
        <v>9508970</v>
      </c>
      <c r="B224" s="83" t="s">
        <v>744</v>
      </c>
      <c r="C224" s="82">
        <v>9508970</v>
      </c>
      <c r="D224" s="86" t="str">
        <f t="shared" si="3"/>
        <v>Assessor I</v>
      </c>
      <c r="E224" s="86"/>
      <c r="F224" s="86" t="s">
        <v>178</v>
      </c>
      <c r="G224" s="92" t="s">
        <v>814</v>
      </c>
      <c r="H224" s="130">
        <f>VLOOKUP(G224,Cód!D:E,2,0)</f>
        <v>30</v>
      </c>
      <c r="I224" s="149"/>
    </row>
    <row r="225" spans="1:9" x14ac:dyDescent="0.25">
      <c r="A225" s="91">
        <v>5148855</v>
      </c>
      <c r="B225" s="92" t="s">
        <v>317</v>
      </c>
      <c r="C225" s="91">
        <v>5148855</v>
      </c>
      <c r="D225" s="86" t="str">
        <f t="shared" si="3"/>
        <v>Assistente de Suporte Operacional NIII</v>
      </c>
      <c r="E225" s="86" t="s">
        <v>378</v>
      </c>
      <c r="F225" s="88" t="s">
        <v>887</v>
      </c>
      <c r="G225" s="92" t="s">
        <v>818</v>
      </c>
      <c r="H225" s="130">
        <f>VLOOKUP(G225,Cód!D:E,2,0)</f>
        <v>35</v>
      </c>
      <c r="I225" s="149" t="s">
        <v>895</v>
      </c>
    </row>
    <row r="226" spans="1:9" x14ac:dyDescent="0.25">
      <c r="A226" s="91">
        <v>8124558</v>
      </c>
      <c r="B226" s="92" t="s">
        <v>264</v>
      </c>
      <c r="C226" s="91">
        <v>8124558</v>
      </c>
      <c r="D226" s="86" t="str">
        <f t="shared" si="3"/>
        <v>Analista de Informações, Cultura e Desporto NII</v>
      </c>
      <c r="E226" s="86" t="s">
        <v>143</v>
      </c>
      <c r="F226" s="88" t="s">
        <v>887</v>
      </c>
      <c r="G226" s="92" t="s">
        <v>818</v>
      </c>
      <c r="H226" s="130">
        <f>VLOOKUP(G226,Cód!D:E,2,0)</f>
        <v>35</v>
      </c>
      <c r="I226" s="149" t="s">
        <v>904</v>
      </c>
    </row>
    <row r="227" spans="1:9" x14ac:dyDescent="0.25">
      <c r="A227" s="82">
        <v>9376194</v>
      </c>
      <c r="B227" s="83" t="s">
        <v>529</v>
      </c>
      <c r="C227" s="82">
        <v>9376194</v>
      </c>
      <c r="D227" s="86" t="str">
        <f t="shared" si="3"/>
        <v>Assistente Administrativo de Gestão NI</v>
      </c>
      <c r="E227" s="86" t="s">
        <v>235</v>
      </c>
      <c r="F227" s="86"/>
      <c r="G227" s="92" t="s">
        <v>800</v>
      </c>
      <c r="H227" s="130">
        <f>VLOOKUP(G227,Cód!D:E,2,0)</f>
        <v>16</v>
      </c>
      <c r="I227" s="149"/>
    </row>
    <row r="228" spans="1:9" x14ac:dyDescent="0.25">
      <c r="A228" s="82">
        <v>8878145</v>
      </c>
      <c r="B228" s="83" t="s">
        <v>530</v>
      </c>
      <c r="C228" s="82">
        <v>8878145</v>
      </c>
      <c r="D228" s="86" t="str">
        <f t="shared" si="3"/>
        <v>Diretor I</v>
      </c>
      <c r="E228" s="86"/>
      <c r="F228" s="86" t="s">
        <v>707</v>
      </c>
      <c r="G228" s="92" t="s">
        <v>846</v>
      </c>
      <c r="H228" s="130" t="e">
        <f>VLOOKUP(G228,Cód!D:E,2,0)</f>
        <v>#N/A</v>
      </c>
      <c r="I228" s="149"/>
    </row>
    <row r="229" spans="1:9" x14ac:dyDescent="0.25">
      <c r="A229" s="82">
        <v>6467679</v>
      </c>
      <c r="B229" s="83" t="s">
        <v>531</v>
      </c>
      <c r="C229" s="82">
        <v>6467679</v>
      </c>
      <c r="D229" s="86" t="str">
        <f t="shared" si="3"/>
        <v>Assistente Administrativo de Gestão NII</v>
      </c>
      <c r="E229" s="86" t="s">
        <v>234</v>
      </c>
      <c r="F229" s="86" t="s">
        <v>887</v>
      </c>
      <c r="G229" s="92" t="s">
        <v>840</v>
      </c>
      <c r="H229" s="130" t="e">
        <f>VLOOKUP(G229,Cód!D:E,2,0)</f>
        <v>#N/A</v>
      </c>
      <c r="I229" s="149"/>
    </row>
    <row r="230" spans="1:9" x14ac:dyDescent="0.25">
      <c r="A230" s="82">
        <v>7614535</v>
      </c>
      <c r="B230" s="83" t="s">
        <v>386</v>
      </c>
      <c r="C230" s="82">
        <v>7614535</v>
      </c>
      <c r="D230" s="86" t="str">
        <f t="shared" si="3"/>
        <v>Assistente Administrativo de Gestão NII</v>
      </c>
      <c r="E230" s="86" t="s">
        <v>234</v>
      </c>
      <c r="F230" s="86"/>
      <c r="G230" s="92" t="s">
        <v>801</v>
      </c>
      <c r="H230" s="130">
        <f>VLOOKUP(G230,Cód!D:E,2,0)</f>
        <v>17</v>
      </c>
      <c r="I230" s="149" t="s">
        <v>890</v>
      </c>
    </row>
    <row r="231" spans="1:9" x14ac:dyDescent="0.25">
      <c r="A231" s="82">
        <v>9306315</v>
      </c>
      <c r="B231" s="83" t="s">
        <v>532</v>
      </c>
      <c r="C231" s="82">
        <v>9306315</v>
      </c>
      <c r="D231" s="86" t="str">
        <f t="shared" si="3"/>
        <v>Chefe de Gabinete</v>
      </c>
      <c r="E231" s="86"/>
      <c r="F231" s="86" t="s">
        <v>714</v>
      </c>
      <c r="G231" s="92" t="s">
        <v>836</v>
      </c>
      <c r="H231" s="130" t="e">
        <f>VLOOKUP(G231,Cód!D:E,2,0)</f>
        <v>#N/A</v>
      </c>
      <c r="I231" s="149"/>
    </row>
    <row r="232" spans="1:9" x14ac:dyDescent="0.25">
      <c r="A232" s="85">
        <v>9316621</v>
      </c>
      <c r="B232" s="84" t="s">
        <v>533</v>
      </c>
      <c r="C232" s="85">
        <v>9316621</v>
      </c>
      <c r="D232" s="86" t="str">
        <f t="shared" si="3"/>
        <v>Assistente Administrativo de Gestão NI</v>
      </c>
      <c r="E232" s="86" t="s">
        <v>235</v>
      </c>
      <c r="F232" s="106"/>
      <c r="G232" s="86" t="s">
        <v>863</v>
      </c>
      <c r="H232" s="130" t="e">
        <f>VLOOKUP(G232,Cód!D:E,2,0)</f>
        <v>#N/A</v>
      </c>
      <c r="I232" s="149"/>
    </row>
    <row r="233" spans="1:9" x14ac:dyDescent="0.25">
      <c r="A233" s="82">
        <v>9120815</v>
      </c>
      <c r="B233" s="83" t="s">
        <v>534</v>
      </c>
      <c r="C233" s="82">
        <v>9120815</v>
      </c>
      <c r="D233" s="86" t="str">
        <f t="shared" si="3"/>
        <v>Assessor III</v>
      </c>
      <c r="E233" s="86"/>
      <c r="F233" s="86" t="s">
        <v>710</v>
      </c>
      <c r="G233" s="92" t="s">
        <v>846</v>
      </c>
      <c r="H233" s="130" t="e">
        <f>VLOOKUP(G233,Cód!D:E,2,0)</f>
        <v>#N/A</v>
      </c>
      <c r="I233" s="149"/>
    </row>
    <row r="234" spans="1:9" x14ac:dyDescent="0.25">
      <c r="A234" s="82">
        <v>9537562</v>
      </c>
      <c r="B234" s="83" t="s">
        <v>877</v>
      </c>
      <c r="C234" s="82">
        <v>9537562</v>
      </c>
      <c r="D234" s="86" t="str">
        <f t="shared" si="3"/>
        <v>Assessor IV</v>
      </c>
      <c r="E234" s="86"/>
      <c r="F234" s="86" t="s">
        <v>713</v>
      </c>
      <c r="G234" s="92" t="s">
        <v>836</v>
      </c>
      <c r="H234" s="130" t="e">
        <f>VLOOKUP(G234,Cód!D:E,2,0)</f>
        <v>#N/A</v>
      </c>
      <c r="I234" s="149"/>
    </row>
    <row r="235" spans="1:9" x14ac:dyDescent="0.25">
      <c r="A235" s="82">
        <v>9288597</v>
      </c>
      <c r="B235" s="83" t="s">
        <v>535</v>
      </c>
      <c r="C235" s="82">
        <v>9288597</v>
      </c>
      <c r="D235" s="86" t="str">
        <f t="shared" si="3"/>
        <v>Assessor II</v>
      </c>
      <c r="E235" s="86"/>
      <c r="F235" s="86" t="s">
        <v>222</v>
      </c>
      <c r="G235" s="92" t="s">
        <v>845</v>
      </c>
      <c r="H235" s="130" t="e">
        <f>VLOOKUP(G235,Cód!D:E,2,0)</f>
        <v>#N/A</v>
      </c>
      <c r="I235" s="149"/>
    </row>
    <row r="236" spans="1:9" x14ac:dyDescent="0.25">
      <c r="A236" s="82">
        <v>9504761</v>
      </c>
      <c r="B236" s="83" t="s">
        <v>745</v>
      </c>
      <c r="C236" s="82">
        <v>9504761</v>
      </c>
      <c r="D236" s="86" t="str">
        <f t="shared" si="3"/>
        <v>Gestor de Equipamento Público</v>
      </c>
      <c r="E236" s="86"/>
      <c r="F236" s="86" t="s">
        <v>268</v>
      </c>
      <c r="G236" s="102" t="s">
        <v>799</v>
      </c>
      <c r="H236" s="130">
        <f>VLOOKUP(G236,Cód!D:E,2,0)</f>
        <v>15</v>
      </c>
      <c r="I236" s="149"/>
    </row>
    <row r="237" spans="1:9" x14ac:dyDescent="0.25">
      <c r="A237" s="85">
        <v>7614691</v>
      </c>
      <c r="B237" s="84" t="s">
        <v>395</v>
      </c>
      <c r="C237" s="85">
        <v>7614691</v>
      </c>
      <c r="D237" s="86" t="str">
        <f t="shared" si="3"/>
        <v>Assistente de Suporte Operacional NIII</v>
      </c>
      <c r="E237" s="86" t="s">
        <v>378</v>
      </c>
      <c r="F237" s="107"/>
      <c r="G237" s="102" t="s">
        <v>797</v>
      </c>
      <c r="H237" s="130">
        <f>VLOOKUP(G237,Cód!D:E,2,0)</f>
        <v>13</v>
      </c>
      <c r="I237" s="149" t="s">
        <v>890</v>
      </c>
    </row>
    <row r="238" spans="1:9" x14ac:dyDescent="0.25">
      <c r="A238" s="85">
        <v>8202770</v>
      </c>
      <c r="B238" s="84" t="s">
        <v>401</v>
      </c>
      <c r="C238" s="85">
        <v>8202770</v>
      </c>
      <c r="D238" s="86" t="str">
        <f t="shared" si="3"/>
        <v>Assistente de Suporte Operacional NII</v>
      </c>
      <c r="E238" s="86" t="s">
        <v>236</v>
      </c>
      <c r="F238" s="106"/>
      <c r="G238" s="86" t="s">
        <v>829</v>
      </c>
      <c r="H238" s="130">
        <f>VLOOKUP(G238,Cód!D:E,2,0)</f>
        <v>46</v>
      </c>
      <c r="I238" s="149" t="s">
        <v>890</v>
      </c>
    </row>
    <row r="239" spans="1:9" x14ac:dyDescent="0.25">
      <c r="A239" s="85">
        <v>9278591</v>
      </c>
      <c r="B239" s="84" t="s">
        <v>536</v>
      </c>
      <c r="C239" s="85">
        <v>9278591</v>
      </c>
      <c r="D239" s="86" t="str">
        <f t="shared" si="3"/>
        <v>Assessor II</v>
      </c>
      <c r="E239" s="86"/>
      <c r="F239" s="106" t="s">
        <v>222</v>
      </c>
      <c r="G239" s="86" t="s">
        <v>843</v>
      </c>
      <c r="H239" s="130" t="e">
        <f>VLOOKUP(G239,Cód!D:E,2,0)</f>
        <v>#N/A</v>
      </c>
      <c r="I239" s="149"/>
    </row>
    <row r="240" spans="1:9" x14ac:dyDescent="0.25">
      <c r="A240" s="82">
        <v>8890226</v>
      </c>
      <c r="B240" s="83" t="s">
        <v>260</v>
      </c>
      <c r="C240" s="82">
        <v>8890226</v>
      </c>
      <c r="D240" s="86" t="str">
        <f t="shared" si="3"/>
        <v>Assessor I</v>
      </c>
      <c r="E240" s="86"/>
      <c r="F240" s="86" t="s">
        <v>178</v>
      </c>
      <c r="G240" s="102" t="s">
        <v>822</v>
      </c>
      <c r="H240" s="130">
        <f>VLOOKUP(G240,Cód!D:E,2,0)</f>
        <v>39</v>
      </c>
      <c r="I240" s="149"/>
    </row>
    <row r="241" spans="1:9" x14ac:dyDescent="0.25">
      <c r="A241" s="82">
        <v>7121849</v>
      </c>
      <c r="B241" s="83" t="s">
        <v>537</v>
      </c>
      <c r="C241" s="82">
        <v>7121849</v>
      </c>
      <c r="D241" s="86" t="str">
        <f t="shared" si="3"/>
        <v>Assessor I</v>
      </c>
      <c r="E241" s="86" t="s">
        <v>234</v>
      </c>
      <c r="F241" s="86" t="s">
        <v>178</v>
      </c>
      <c r="G241" s="92" t="s">
        <v>840</v>
      </c>
      <c r="H241" s="130" t="e">
        <f>VLOOKUP(G241,Cód!D:E,2,0)</f>
        <v>#N/A</v>
      </c>
      <c r="I241" s="149"/>
    </row>
    <row r="242" spans="1:9" x14ac:dyDescent="0.25">
      <c r="A242" s="82">
        <v>5710022</v>
      </c>
      <c r="B242" s="83" t="s">
        <v>538</v>
      </c>
      <c r="C242" s="82">
        <v>5710022</v>
      </c>
      <c r="D242" s="86" t="str">
        <f t="shared" si="3"/>
        <v>Assistente de Suporte Operacional NIII</v>
      </c>
      <c r="E242" s="86" t="s">
        <v>378</v>
      </c>
      <c r="F242" s="86" t="s">
        <v>887</v>
      </c>
      <c r="G242" s="92" t="s">
        <v>848</v>
      </c>
      <c r="H242" s="130" t="e">
        <f>VLOOKUP(G242,Cód!D:E,2,0)</f>
        <v>#N/A</v>
      </c>
      <c r="I242" s="149"/>
    </row>
    <row r="243" spans="1:9" x14ac:dyDescent="0.25">
      <c r="A243" s="82">
        <v>6030866</v>
      </c>
      <c r="B243" s="83" t="s">
        <v>539</v>
      </c>
      <c r="C243" s="82">
        <v>6030866</v>
      </c>
      <c r="D243" s="86" t="str">
        <f t="shared" si="3"/>
        <v>Assistente Administrativo de Gestão NII</v>
      </c>
      <c r="E243" s="86" t="s">
        <v>234</v>
      </c>
      <c r="F243" s="86" t="s">
        <v>887</v>
      </c>
      <c r="G243" s="92" t="s">
        <v>840</v>
      </c>
      <c r="H243" s="130" t="e">
        <f>VLOOKUP(G243,Cód!D:E,2,0)</f>
        <v>#N/A</v>
      </c>
      <c r="I243" s="149"/>
    </row>
    <row r="244" spans="1:9" x14ac:dyDescent="0.25">
      <c r="A244" s="82">
        <v>9515054</v>
      </c>
      <c r="B244" s="83" t="s">
        <v>746</v>
      </c>
      <c r="C244" s="82">
        <v>9515054</v>
      </c>
      <c r="D244" s="86" t="str">
        <f t="shared" si="3"/>
        <v>Assessor I</v>
      </c>
      <c r="E244" s="86"/>
      <c r="F244" s="86" t="s">
        <v>178</v>
      </c>
      <c r="G244" s="92" t="s">
        <v>806</v>
      </c>
      <c r="H244" s="130">
        <f>VLOOKUP(G244,Cód!D:E,2,0)</f>
        <v>22</v>
      </c>
      <c r="I244" s="149"/>
    </row>
    <row r="245" spans="1:9" x14ac:dyDescent="0.25">
      <c r="A245" s="82">
        <v>9494006</v>
      </c>
      <c r="B245" s="83" t="s">
        <v>540</v>
      </c>
      <c r="C245" s="82">
        <v>9494006</v>
      </c>
      <c r="D245" s="86" t="str">
        <f t="shared" si="3"/>
        <v>Assessor I</v>
      </c>
      <c r="E245" s="86"/>
      <c r="F245" s="86" t="s">
        <v>178</v>
      </c>
      <c r="G245" s="92" t="s">
        <v>803</v>
      </c>
      <c r="H245" s="130">
        <f>VLOOKUP(G245,Cód!D:E,2,0)</f>
        <v>19</v>
      </c>
      <c r="I245" s="149" t="s">
        <v>895</v>
      </c>
    </row>
    <row r="246" spans="1:9" x14ac:dyDescent="0.25">
      <c r="A246" s="82">
        <v>9440178</v>
      </c>
      <c r="B246" s="83" t="s">
        <v>541</v>
      </c>
      <c r="C246" s="82">
        <v>9440178</v>
      </c>
      <c r="D246" s="86" t="str">
        <f t="shared" si="3"/>
        <v>Assessor II</v>
      </c>
      <c r="E246" s="86"/>
      <c r="F246" s="86" t="s">
        <v>222</v>
      </c>
      <c r="G246" s="86" t="s">
        <v>857</v>
      </c>
      <c r="H246" s="130" t="e">
        <f>VLOOKUP(G246,Cód!D:E,2,0)</f>
        <v>#N/A</v>
      </c>
      <c r="I246" s="149"/>
    </row>
    <row r="247" spans="1:9" x14ac:dyDescent="0.25">
      <c r="A247" s="82">
        <v>6433677</v>
      </c>
      <c r="B247" s="83" t="s">
        <v>91</v>
      </c>
      <c r="C247" s="82">
        <v>6433677</v>
      </c>
      <c r="D247" s="86" t="str">
        <f t="shared" si="3"/>
        <v>Assistente de Suporte Operacional NII</v>
      </c>
      <c r="E247" s="86" t="s">
        <v>236</v>
      </c>
      <c r="F247" s="86" t="s">
        <v>887</v>
      </c>
      <c r="G247" s="92" t="s">
        <v>798</v>
      </c>
      <c r="H247" s="130">
        <f>VLOOKUP(G247,Cód!D:E,2,0)</f>
        <v>14</v>
      </c>
      <c r="I247" s="149"/>
    </row>
    <row r="248" spans="1:9" x14ac:dyDescent="0.25">
      <c r="A248" s="82">
        <v>5639557</v>
      </c>
      <c r="B248" s="83" t="s">
        <v>78</v>
      </c>
      <c r="C248" s="82">
        <v>5639557</v>
      </c>
      <c r="D248" s="86" t="str">
        <f t="shared" si="3"/>
        <v>Assessor II</v>
      </c>
      <c r="E248" s="86"/>
      <c r="F248" s="86" t="s">
        <v>222</v>
      </c>
      <c r="G248" s="92" t="s">
        <v>800</v>
      </c>
      <c r="H248" s="130">
        <f>VLOOKUP(G248,Cód!D:E,2,0)</f>
        <v>16</v>
      </c>
      <c r="I248" s="149"/>
    </row>
    <row r="249" spans="1:9" x14ac:dyDescent="0.25">
      <c r="A249" s="82">
        <v>9403361</v>
      </c>
      <c r="B249" s="83" t="s">
        <v>542</v>
      </c>
      <c r="C249" s="82">
        <v>9403361</v>
      </c>
      <c r="D249" s="86" t="str">
        <f t="shared" si="3"/>
        <v>Assessor II</v>
      </c>
      <c r="E249" s="86"/>
      <c r="F249" s="86" t="s">
        <v>222</v>
      </c>
      <c r="G249" s="92" t="s">
        <v>851</v>
      </c>
      <c r="H249" s="130" t="e">
        <f>VLOOKUP(G249,Cód!D:E,2,0)</f>
        <v>#N/A</v>
      </c>
      <c r="I249" s="149"/>
    </row>
    <row r="250" spans="1:9" x14ac:dyDescent="0.25">
      <c r="A250" s="82">
        <v>6556051</v>
      </c>
      <c r="B250" s="83" t="s">
        <v>543</v>
      </c>
      <c r="C250" s="82">
        <v>6556051</v>
      </c>
      <c r="D250" s="86" t="str">
        <f t="shared" si="3"/>
        <v>Analista de Saúde NIV</v>
      </c>
      <c r="E250" s="86" t="s">
        <v>776</v>
      </c>
      <c r="F250" s="86" t="s">
        <v>887</v>
      </c>
      <c r="G250" s="92" t="s">
        <v>702</v>
      </c>
      <c r="H250" s="130" t="e">
        <f>VLOOKUP(G250,Cód!D:E,2,0)</f>
        <v>#N/A</v>
      </c>
      <c r="I250" s="149"/>
    </row>
    <row r="251" spans="1:9" x14ac:dyDescent="0.25">
      <c r="A251" s="82">
        <v>5951071</v>
      </c>
      <c r="B251" s="83" t="s">
        <v>379</v>
      </c>
      <c r="C251" s="82">
        <v>5951071</v>
      </c>
      <c r="D251" s="86" t="str">
        <f t="shared" si="3"/>
        <v>Assessor II</v>
      </c>
      <c r="E251" s="86" t="s">
        <v>272</v>
      </c>
      <c r="F251" s="86" t="s">
        <v>222</v>
      </c>
      <c r="G251" s="92" t="s">
        <v>808</v>
      </c>
      <c r="H251" s="130">
        <f>VLOOKUP(G251,Cód!D:E,2,0)</f>
        <v>24</v>
      </c>
      <c r="I251" s="149" t="s">
        <v>896</v>
      </c>
    </row>
    <row r="252" spans="1:9" x14ac:dyDescent="0.25">
      <c r="A252" s="82">
        <v>9281908</v>
      </c>
      <c r="B252" s="83" t="s">
        <v>544</v>
      </c>
      <c r="C252" s="82">
        <v>9281908</v>
      </c>
      <c r="D252" s="86" t="str">
        <f t="shared" si="3"/>
        <v>Assistente Administrativo de Gestão NI</v>
      </c>
      <c r="E252" s="86" t="s">
        <v>235</v>
      </c>
      <c r="F252" s="86"/>
      <c r="G252" s="92" t="s">
        <v>849</v>
      </c>
      <c r="H252" s="130" t="e">
        <f>VLOOKUP(G252,Cód!D:E,2,0)</f>
        <v>#N/A</v>
      </c>
      <c r="I252" s="149"/>
    </row>
    <row r="253" spans="1:9" x14ac:dyDescent="0.25">
      <c r="A253" s="82">
        <v>8261733</v>
      </c>
      <c r="B253" s="83" t="s">
        <v>545</v>
      </c>
      <c r="C253" s="82">
        <v>8261733</v>
      </c>
      <c r="D253" s="86" t="str">
        <f t="shared" si="3"/>
        <v>Chefe de Assessoria Jurídica I</v>
      </c>
      <c r="E253" s="86" t="s">
        <v>781</v>
      </c>
      <c r="F253" s="86" t="s">
        <v>715</v>
      </c>
      <c r="G253" s="101" t="s">
        <v>854</v>
      </c>
      <c r="H253" s="130" t="e">
        <f>VLOOKUP(G253,Cód!D:E,2,0)</f>
        <v>#N/A</v>
      </c>
      <c r="I253" s="149" t="s">
        <v>893</v>
      </c>
    </row>
    <row r="254" spans="1:9" x14ac:dyDescent="0.25">
      <c r="A254" s="82">
        <v>9118586</v>
      </c>
      <c r="B254" s="83" t="s">
        <v>546</v>
      </c>
      <c r="C254" s="82">
        <v>9118586</v>
      </c>
      <c r="D254" s="86" t="str">
        <f t="shared" si="3"/>
        <v>Assessor III</v>
      </c>
      <c r="E254" s="86"/>
      <c r="F254" s="86" t="s">
        <v>710</v>
      </c>
      <c r="G254" s="92" t="s">
        <v>851</v>
      </c>
      <c r="H254" s="130" t="e">
        <f>VLOOKUP(G254,Cód!D:E,2,0)</f>
        <v>#N/A</v>
      </c>
      <c r="I254" s="149"/>
    </row>
    <row r="255" spans="1:9" x14ac:dyDescent="0.25">
      <c r="A255" s="82">
        <v>6633285</v>
      </c>
      <c r="B255" s="83" t="s">
        <v>318</v>
      </c>
      <c r="C255" s="82">
        <v>6633285</v>
      </c>
      <c r="D255" s="86" t="str">
        <f t="shared" si="3"/>
        <v>Analista de Saúde - Médico NIV</v>
      </c>
      <c r="E255" s="86" t="s">
        <v>148</v>
      </c>
      <c r="F255" s="86" t="s">
        <v>887</v>
      </c>
      <c r="G255" s="92" t="s">
        <v>818</v>
      </c>
      <c r="H255" s="130">
        <f>VLOOKUP(G255,Cód!D:E,2,0)</f>
        <v>35</v>
      </c>
      <c r="I255" s="149" t="s">
        <v>905</v>
      </c>
    </row>
    <row r="256" spans="1:9" x14ac:dyDescent="0.25">
      <c r="A256" s="82">
        <v>7079494</v>
      </c>
      <c r="B256" s="83" t="s">
        <v>227</v>
      </c>
      <c r="C256" s="82">
        <v>7079494</v>
      </c>
      <c r="D256" s="86" t="str">
        <f t="shared" si="3"/>
        <v>Gestor de Equipamento Público</v>
      </c>
      <c r="E256" s="86"/>
      <c r="F256" s="86" t="s">
        <v>268</v>
      </c>
      <c r="G256" s="92" t="s">
        <v>795</v>
      </c>
      <c r="H256" s="130">
        <f>VLOOKUP(G256,Cód!D:E,2,0)</f>
        <v>11</v>
      </c>
      <c r="I256" s="149"/>
    </row>
    <row r="257" spans="1:9" x14ac:dyDescent="0.25">
      <c r="A257" s="85">
        <v>6546196</v>
      </c>
      <c r="B257" s="86" t="s">
        <v>547</v>
      </c>
      <c r="C257" s="85">
        <v>6546196</v>
      </c>
      <c r="D257" s="86" t="str">
        <f t="shared" si="3"/>
        <v>Assessor II</v>
      </c>
      <c r="E257" s="86"/>
      <c r="F257" s="86" t="s">
        <v>222</v>
      </c>
      <c r="G257" s="92" t="s">
        <v>836</v>
      </c>
      <c r="H257" s="130" t="e">
        <f>VLOOKUP(G257,Cód!D:E,2,0)</f>
        <v>#N/A</v>
      </c>
      <c r="I257" s="149"/>
    </row>
    <row r="258" spans="1:9" x14ac:dyDescent="0.25">
      <c r="A258" s="82">
        <v>6150683</v>
      </c>
      <c r="B258" s="83" t="s">
        <v>165</v>
      </c>
      <c r="C258" s="82">
        <v>6150683</v>
      </c>
      <c r="D258" s="86" t="str">
        <f t="shared" ref="D258:D321" si="4">IF(F258&gt;"*e*",F258,E258)</f>
        <v>Analista de Saúde - Médico NIV</v>
      </c>
      <c r="E258" s="86" t="s">
        <v>148</v>
      </c>
      <c r="F258" s="86" t="s">
        <v>887</v>
      </c>
      <c r="G258" s="92" t="s">
        <v>797</v>
      </c>
      <c r="H258" s="130">
        <f>VLOOKUP(G258,Cód!D:E,2,0)</f>
        <v>13</v>
      </c>
      <c r="I258" s="149" t="s">
        <v>891</v>
      </c>
    </row>
    <row r="259" spans="1:9" x14ac:dyDescent="0.25">
      <c r="A259" s="82">
        <v>5315140</v>
      </c>
      <c r="B259" s="83" t="s">
        <v>166</v>
      </c>
      <c r="C259" s="82">
        <v>5315140</v>
      </c>
      <c r="D259" s="86" t="str">
        <f t="shared" si="4"/>
        <v>Assistente de Suporte Operacional NIII</v>
      </c>
      <c r="E259" s="86" t="s">
        <v>378</v>
      </c>
      <c r="F259" s="86" t="s">
        <v>887</v>
      </c>
      <c r="G259" s="86" t="s">
        <v>810</v>
      </c>
      <c r="H259" s="130">
        <f>VLOOKUP(G259,Cód!D:E,2,0)</f>
        <v>26</v>
      </c>
      <c r="I259" s="149"/>
    </row>
    <row r="260" spans="1:9" x14ac:dyDescent="0.25">
      <c r="A260" s="82">
        <v>7915675</v>
      </c>
      <c r="B260" s="83" t="s">
        <v>167</v>
      </c>
      <c r="C260" s="82">
        <v>7915675</v>
      </c>
      <c r="D260" s="86" t="str">
        <f t="shared" si="4"/>
        <v>Analista de Informações, Cultura e Desporto NII</v>
      </c>
      <c r="E260" s="86" t="s">
        <v>143</v>
      </c>
      <c r="F260" s="86" t="s">
        <v>887</v>
      </c>
      <c r="G260" s="92" t="s">
        <v>798</v>
      </c>
      <c r="H260" s="130">
        <f>VLOOKUP(G260,Cód!D:E,2,0)</f>
        <v>14</v>
      </c>
      <c r="I260" s="149"/>
    </row>
    <row r="261" spans="1:9" x14ac:dyDescent="0.25">
      <c r="A261" s="82">
        <v>5177090</v>
      </c>
      <c r="B261" s="83" t="s">
        <v>197</v>
      </c>
      <c r="C261" s="82">
        <v>5177090</v>
      </c>
      <c r="D261" s="86" t="str">
        <f t="shared" si="4"/>
        <v>Assistente de Suporte Operacional NII</v>
      </c>
      <c r="E261" s="86" t="s">
        <v>236</v>
      </c>
      <c r="F261" s="86" t="s">
        <v>887</v>
      </c>
      <c r="G261" s="92" t="s">
        <v>823</v>
      </c>
      <c r="H261" s="130">
        <f>VLOOKUP(G261,Cód!D:E,2,0)</f>
        <v>40</v>
      </c>
      <c r="I261" s="149"/>
    </row>
    <row r="262" spans="1:9" x14ac:dyDescent="0.25">
      <c r="A262" s="82">
        <v>9307036</v>
      </c>
      <c r="B262" s="83" t="s">
        <v>414</v>
      </c>
      <c r="C262" s="82">
        <v>9307036</v>
      </c>
      <c r="D262" s="86" t="str">
        <f t="shared" si="4"/>
        <v>Assistente Administrativo de Gestão NI</v>
      </c>
      <c r="E262" s="86" t="s">
        <v>235</v>
      </c>
      <c r="F262" s="86"/>
      <c r="G262" s="92" t="s">
        <v>803</v>
      </c>
      <c r="H262" s="130">
        <f>VLOOKUP(G262,Cód!D:E,2,0)</f>
        <v>19</v>
      </c>
      <c r="I262" s="149"/>
    </row>
    <row r="263" spans="1:9" x14ac:dyDescent="0.25">
      <c r="A263" s="82">
        <v>9184775</v>
      </c>
      <c r="B263" s="83" t="s">
        <v>364</v>
      </c>
      <c r="C263" s="82">
        <v>9184775</v>
      </c>
      <c r="D263" s="86" t="str">
        <f t="shared" si="4"/>
        <v>Assessor II</v>
      </c>
      <c r="E263" s="86"/>
      <c r="F263" s="86" t="s">
        <v>222</v>
      </c>
      <c r="G263" s="92" t="s">
        <v>836</v>
      </c>
      <c r="H263" s="130" t="e">
        <f>VLOOKUP(G263,Cód!D:E,2,0)</f>
        <v>#N/A</v>
      </c>
      <c r="I263" s="149"/>
    </row>
    <row r="264" spans="1:9" x14ac:dyDescent="0.25">
      <c r="A264" s="82">
        <v>6502083</v>
      </c>
      <c r="B264" s="83" t="s">
        <v>548</v>
      </c>
      <c r="C264" s="82">
        <v>6502083</v>
      </c>
      <c r="D264" s="86" t="str">
        <f t="shared" si="4"/>
        <v>Assistente de Suporte Operacional NII</v>
      </c>
      <c r="E264" s="86" t="s">
        <v>236</v>
      </c>
      <c r="F264" s="86" t="s">
        <v>887</v>
      </c>
      <c r="G264" s="101" t="s">
        <v>858</v>
      </c>
      <c r="H264" s="130" t="e">
        <f>VLOOKUP(G264,Cód!D:E,2,0)</f>
        <v>#N/A</v>
      </c>
      <c r="I264" s="149"/>
    </row>
    <row r="265" spans="1:9" x14ac:dyDescent="0.25">
      <c r="A265" s="82">
        <v>8564761</v>
      </c>
      <c r="B265" s="83" t="s">
        <v>549</v>
      </c>
      <c r="C265" s="82">
        <v>8564761</v>
      </c>
      <c r="D265" s="86" t="str">
        <f t="shared" si="4"/>
        <v>Assessor II</v>
      </c>
      <c r="E265" s="86"/>
      <c r="F265" s="86" t="s">
        <v>222</v>
      </c>
      <c r="G265" s="92" t="s">
        <v>837</v>
      </c>
      <c r="H265" s="130" t="e">
        <f>VLOOKUP(G265,Cód!D:E,2,0)</f>
        <v>#N/A</v>
      </c>
      <c r="I265" s="149"/>
    </row>
    <row r="266" spans="1:9" x14ac:dyDescent="0.25">
      <c r="A266" s="85">
        <v>9141715</v>
      </c>
      <c r="B266" s="84" t="s">
        <v>550</v>
      </c>
      <c r="C266" s="85">
        <v>9141715</v>
      </c>
      <c r="D266" s="86" t="str">
        <f t="shared" si="4"/>
        <v>Assessor IV</v>
      </c>
      <c r="E266" s="86"/>
      <c r="F266" s="106" t="s">
        <v>713</v>
      </c>
      <c r="G266" s="132" t="s">
        <v>836</v>
      </c>
      <c r="H266" s="130" t="e">
        <f>VLOOKUP(G266,Cód!D:E,2,0)</f>
        <v>#N/A</v>
      </c>
      <c r="I266" s="149"/>
    </row>
    <row r="267" spans="1:9" x14ac:dyDescent="0.25">
      <c r="A267" s="82">
        <v>7615280</v>
      </c>
      <c r="B267" s="83" t="s">
        <v>415</v>
      </c>
      <c r="C267" s="82">
        <v>7615280</v>
      </c>
      <c r="D267" s="86" t="str">
        <f t="shared" si="4"/>
        <v>Assistente de Suporte Operacional NII</v>
      </c>
      <c r="E267" s="86" t="s">
        <v>236</v>
      </c>
      <c r="F267" s="86"/>
      <c r="G267" s="92" t="s">
        <v>811</v>
      </c>
      <c r="H267" s="130">
        <f>VLOOKUP(G267,Cód!D:E,2,0)</f>
        <v>27</v>
      </c>
      <c r="I267" s="149" t="s">
        <v>890</v>
      </c>
    </row>
    <row r="268" spans="1:9" x14ac:dyDescent="0.25">
      <c r="A268" s="82">
        <v>5859859</v>
      </c>
      <c r="B268" s="83" t="s">
        <v>198</v>
      </c>
      <c r="C268" s="82">
        <v>5859859</v>
      </c>
      <c r="D268" s="86" t="str">
        <f t="shared" si="4"/>
        <v>Assistente de Suporte Operacional NII</v>
      </c>
      <c r="E268" s="86" t="s">
        <v>236</v>
      </c>
      <c r="F268" s="86" t="s">
        <v>887</v>
      </c>
      <c r="G268" s="92" t="s">
        <v>809</v>
      </c>
      <c r="H268" s="130">
        <f>VLOOKUP(G268,Cód!D:E,2,0)</f>
        <v>25</v>
      </c>
      <c r="I268" s="149"/>
    </row>
    <row r="269" spans="1:9" x14ac:dyDescent="0.25">
      <c r="A269" s="82">
        <v>6514065</v>
      </c>
      <c r="B269" s="83" t="s">
        <v>128</v>
      </c>
      <c r="C269" s="82">
        <v>6514065</v>
      </c>
      <c r="D269" s="86" t="str">
        <f t="shared" si="4"/>
        <v>Assistente de Suporte Operacional NII</v>
      </c>
      <c r="E269" s="86" t="s">
        <v>236</v>
      </c>
      <c r="F269" s="86" t="s">
        <v>887</v>
      </c>
      <c r="G269" s="92" t="s">
        <v>829</v>
      </c>
      <c r="H269" s="130">
        <f>VLOOKUP(G269,Cód!D:E,2,0)</f>
        <v>46</v>
      </c>
      <c r="I269" s="149"/>
    </row>
    <row r="270" spans="1:9" x14ac:dyDescent="0.25">
      <c r="A270" s="82">
        <v>6899544</v>
      </c>
      <c r="B270" s="83" t="s">
        <v>551</v>
      </c>
      <c r="C270" s="82">
        <v>6899544</v>
      </c>
      <c r="D270" s="86" t="str">
        <f t="shared" si="4"/>
        <v>Assistente Administrativo de Gestão NI</v>
      </c>
      <c r="E270" s="86" t="s">
        <v>235</v>
      </c>
      <c r="F270" s="86" t="s">
        <v>887</v>
      </c>
      <c r="G270" s="92" t="s">
        <v>704</v>
      </c>
      <c r="H270" s="130" t="e">
        <f>VLOOKUP(G270,Cód!D:E,2,0)</f>
        <v>#N/A</v>
      </c>
      <c r="I270" s="149"/>
    </row>
    <row r="271" spans="1:9" x14ac:dyDescent="0.25">
      <c r="A271" s="82">
        <v>7902778</v>
      </c>
      <c r="B271" s="83" t="s">
        <v>233</v>
      </c>
      <c r="C271" s="82">
        <v>7902778</v>
      </c>
      <c r="D271" s="86" t="str">
        <f t="shared" si="4"/>
        <v>Assessor II</v>
      </c>
      <c r="E271" s="86"/>
      <c r="F271" s="86" t="s">
        <v>222</v>
      </c>
      <c r="G271" s="92" t="s">
        <v>818</v>
      </c>
      <c r="H271" s="130">
        <f>VLOOKUP(G271,Cód!D:E,2,0)</f>
        <v>35</v>
      </c>
      <c r="I271" s="149"/>
    </row>
    <row r="272" spans="1:9" x14ac:dyDescent="0.25">
      <c r="A272" s="82">
        <v>9524193</v>
      </c>
      <c r="B272" s="83" t="s">
        <v>747</v>
      </c>
      <c r="C272" s="82">
        <v>9524193</v>
      </c>
      <c r="D272" s="86" t="str">
        <f t="shared" si="4"/>
        <v>Assessor IV</v>
      </c>
      <c r="E272" s="86"/>
      <c r="F272" s="86" t="s">
        <v>713</v>
      </c>
      <c r="G272" s="92" t="s">
        <v>846</v>
      </c>
      <c r="H272" s="130" t="e">
        <f>VLOOKUP(G272,Cód!D:E,2,0)</f>
        <v>#N/A</v>
      </c>
      <c r="I272" s="149"/>
    </row>
    <row r="273" spans="1:9" x14ac:dyDescent="0.25">
      <c r="A273" s="82">
        <v>6321950</v>
      </c>
      <c r="B273" s="83" t="s">
        <v>201</v>
      </c>
      <c r="C273" s="82">
        <v>6321950</v>
      </c>
      <c r="D273" s="86" t="str">
        <f t="shared" si="4"/>
        <v>Analista de Saúde - Médico NIV</v>
      </c>
      <c r="E273" s="86" t="s">
        <v>148</v>
      </c>
      <c r="F273" s="86"/>
      <c r="G273" s="92" t="s">
        <v>813</v>
      </c>
      <c r="H273" s="130">
        <f>VLOOKUP(G273,Cód!D:E,2,0)</f>
        <v>29</v>
      </c>
      <c r="I273" s="149" t="s">
        <v>891</v>
      </c>
    </row>
    <row r="274" spans="1:9" x14ac:dyDescent="0.25">
      <c r="A274" s="82">
        <v>6321950</v>
      </c>
      <c r="B274" s="83" t="s">
        <v>201</v>
      </c>
      <c r="C274" s="82">
        <v>6321950</v>
      </c>
      <c r="D274" s="86" t="str">
        <f t="shared" si="4"/>
        <v>Analista de Saúde - Médico NIV</v>
      </c>
      <c r="E274" s="86" t="s">
        <v>148</v>
      </c>
      <c r="F274" s="86"/>
      <c r="G274" s="101" t="s">
        <v>813</v>
      </c>
      <c r="H274" s="130">
        <f>VLOOKUP(G274,Cód!D:E,2,0)</f>
        <v>29</v>
      </c>
      <c r="I274" s="149" t="s">
        <v>891</v>
      </c>
    </row>
    <row r="275" spans="1:9" x14ac:dyDescent="0.25">
      <c r="A275" s="82">
        <v>7439059</v>
      </c>
      <c r="B275" s="83" t="s">
        <v>291</v>
      </c>
      <c r="C275" s="82">
        <v>7439059</v>
      </c>
      <c r="D275" s="86" t="str">
        <f t="shared" si="4"/>
        <v>Analista de Informações, Cultura e Desporto NIII</v>
      </c>
      <c r="E275" s="86" t="s">
        <v>187</v>
      </c>
      <c r="F275" s="86" t="s">
        <v>887</v>
      </c>
      <c r="G275" s="92" t="s">
        <v>805</v>
      </c>
      <c r="H275" s="130">
        <f>VLOOKUP(G275,Cód!D:E,2,0)</f>
        <v>21</v>
      </c>
      <c r="I275" s="149"/>
    </row>
    <row r="276" spans="1:9" x14ac:dyDescent="0.25">
      <c r="A276" s="82">
        <v>6248471</v>
      </c>
      <c r="B276" s="83" t="s">
        <v>218</v>
      </c>
      <c r="C276" s="82">
        <v>6248471</v>
      </c>
      <c r="D276" s="86" t="str">
        <f t="shared" si="4"/>
        <v>Assistente de Suporte Operacional NIII</v>
      </c>
      <c r="E276" s="86" t="s">
        <v>378</v>
      </c>
      <c r="F276" s="86" t="s">
        <v>887</v>
      </c>
      <c r="G276" s="92" t="s">
        <v>819</v>
      </c>
      <c r="H276" s="130">
        <f>VLOOKUP(G276,Cód!D:E,2,0)</f>
        <v>36</v>
      </c>
      <c r="I276" s="149"/>
    </row>
    <row r="277" spans="1:9" x14ac:dyDescent="0.25">
      <c r="A277" s="82">
        <v>5674026</v>
      </c>
      <c r="B277" s="83" t="s">
        <v>322</v>
      </c>
      <c r="C277" s="82">
        <v>5674026</v>
      </c>
      <c r="D277" s="86" t="str">
        <f t="shared" si="4"/>
        <v>Assistente de Suporte Operacional NIII</v>
      </c>
      <c r="E277" s="86" t="s">
        <v>378</v>
      </c>
      <c r="F277" s="86" t="s">
        <v>887</v>
      </c>
      <c r="G277" s="92" t="s">
        <v>812</v>
      </c>
      <c r="H277" s="130">
        <f>VLOOKUP(G277,Cód!D:E,2,0)</f>
        <v>28</v>
      </c>
      <c r="I277" s="149"/>
    </row>
    <row r="278" spans="1:9" x14ac:dyDescent="0.25">
      <c r="A278" s="82">
        <v>6424236</v>
      </c>
      <c r="B278" s="83" t="s">
        <v>552</v>
      </c>
      <c r="C278" s="82">
        <v>6424236</v>
      </c>
      <c r="D278" s="86" t="str">
        <f t="shared" si="4"/>
        <v>Assistente de Suporte Operacional NIII</v>
      </c>
      <c r="E278" s="86" t="s">
        <v>378</v>
      </c>
      <c r="F278" s="86" t="s">
        <v>887</v>
      </c>
      <c r="G278" s="92" t="s">
        <v>838</v>
      </c>
      <c r="H278" s="130" t="e">
        <f>VLOOKUP(G278,Cód!D:E,2,0)</f>
        <v>#N/A</v>
      </c>
      <c r="I278" s="149"/>
    </row>
    <row r="279" spans="1:9" x14ac:dyDescent="0.25">
      <c r="A279" s="82">
        <v>5550548</v>
      </c>
      <c r="B279" s="83" t="s">
        <v>553</v>
      </c>
      <c r="C279" s="82">
        <v>5550548</v>
      </c>
      <c r="D279" s="86" t="str">
        <f t="shared" si="4"/>
        <v>Analista de Saúde NIV</v>
      </c>
      <c r="E279" s="86" t="s">
        <v>776</v>
      </c>
      <c r="F279" s="86" t="s">
        <v>887</v>
      </c>
      <c r="G279" s="92" t="s">
        <v>841</v>
      </c>
      <c r="H279" s="130" t="e">
        <f>VLOOKUP(G279,Cód!D:E,2,0)</f>
        <v>#N/A</v>
      </c>
      <c r="I279" s="149"/>
    </row>
    <row r="280" spans="1:9" x14ac:dyDescent="0.25">
      <c r="A280" s="82">
        <v>8385947</v>
      </c>
      <c r="B280" s="83" t="s">
        <v>554</v>
      </c>
      <c r="C280" s="82">
        <v>8385947</v>
      </c>
      <c r="D280" s="86" t="str">
        <f t="shared" si="4"/>
        <v>Assessor II</v>
      </c>
      <c r="E280" s="86"/>
      <c r="F280" s="86" t="s">
        <v>222</v>
      </c>
      <c r="G280" s="92" t="s">
        <v>861</v>
      </c>
      <c r="H280" s="130" t="e">
        <f>VLOOKUP(G280,Cód!D:E,2,0)</f>
        <v>#N/A</v>
      </c>
      <c r="I280" s="149"/>
    </row>
    <row r="281" spans="1:9" x14ac:dyDescent="0.25">
      <c r="A281" s="82">
        <v>9476041</v>
      </c>
      <c r="B281" s="83" t="s">
        <v>555</v>
      </c>
      <c r="C281" s="82">
        <v>9476041</v>
      </c>
      <c r="D281" s="86" t="str">
        <f t="shared" si="4"/>
        <v>Diretor I</v>
      </c>
      <c r="E281" s="86"/>
      <c r="F281" s="86" t="s">
        <v>707</v>
      </c>
      <c r="G281" s="92" t="s">
        <v>848</v>
      </c>
      <c r="H281" s="130" t="e">
        <f>VLOOKUP(G281,Cód!D:E,2,0)</f>
        <v>#N/A</v>
      </c>
      <c r="I281" s="149"/>
    </row>
    <row r="282" spans="1:9" x14ac:dyDescent="0.25">
      <c r="A282" s="82">
        <v>6495486</v>
      </c>
      <c r="B282" s="83" t="s">
        <v>361</v>
      </c>
      <c r="C282" s="82">
        <v>6495486</v>
      </c>
      <c r="D282" s="86" t="str">
        <f t="shared" si="4"/>
        <v>Assistente Administrativo de Gestão NII</v>
      </c>
      <c r="E282" s="86" t="s">
        <v>234</v>
      </c>
      <c r="F282" s="86" t="s">
        <v>887</v>
      </c>
      <c r="G282" s="92" t="s">
        <v>829</v>
      </c>
      <c r="H282" s="130">
        <f>VLOOKUP(G282,Cód!D:E,2,0)</f>
        <v>46</v>
      </c>
      <c r="I282" s="149"/>
    </row>
    <row r="283" spans="1:9" x14ac:dyDescent="0.25">
      <c r="A283" s="82">
        <v>7181272</v>
      </c>
      <c r="B283" s="83" t="s">
        <v>168</v>
      </c>
      <c r="C283" s="82">
        <v>7181272</v>
      </c>
      <c r="D283" s="86" t="str">
        <f t="shared" si="4"/>
        <v>Assistente de Saúde NII</v>
      </c>
      <c r="E283" s="86" t="s">
        <v>224</v>
      </c>
      <c r="F283" s="86" t="s">
        <v>887</v>
      </c>
      <c r="G283" s="92" t="s">
        <v>808</v>
      </c>
      <c r="H283" s="130">
        <f>VLOOKUP(G283,Cód!D:E,2,0)</f>
        <v>24</v>
      </c>
      <c r="I283" s="149" t="s">
        <v>892</v>
      </c>
    </row>
    <row r="284" spans="1:9" x14ac:dyDescent="0.25">
      <c r="A284" s="82">
        <v>5313953</v>
      </c>
      <c r="B284" s="83" t="s">
        <v>326</v>
      </c>
      <c r="C284" s="82">
        <v>5313953</v>
      </c>
      <c r="D284" s="86" t="str">
        <f t="shared" si="4"/>
        <v>Assistente de Suporte Operacional NIII</v>
      </c>
      <c r="E284" s="86" t="s">
        <v>378</v>
      </c>
      <c r="F284" s="86" t="s">
        <v>887</v>
      </c>
      <c r="G284" s="92" t="s">
        <v>790</v>
      </c>
      <c r="H284" s="130">
        <f>VLOOKUP(G284,Cód!D:E,2,0)</f>
        <v>6</v>
      </c>
      <c r="I284" s="149"/>
    </row>
    <row r="285" spans="1:9" x14ac:dyDescent="0.25">
      <c r="A285" s="82">
        <v>7788347</v>
      </c>
      <c r="B285" s="83" t="s">
        <v>347</v>
      </c>
      <c r="C285" s="82">
        <v>7788347</v>
      </c>
      <c r="D285" s="86" t="str">
        <f t="shared" si="4"/>
        <v>Analista de Informações, Cultura e Desporto NII</v>
      </c>
      <c r="E285" s="86" t="s">
        <v>143</v>
      </c>
      <c r="F285" s="86" t="s">
        <v>887</v>
      </c>
      <c r="G285" s="92" t="s">
        <v>797</v>
      </c>
      <c r="H285" s="130">
        <f>VLOOKUP(G285,Cód!D:E,2,0)</f>
        <v>13</v>
      </c>
      <c r="I285" s="149"/>
    </row>
    <row r="286" spans="1:9" x14ac:dyDescent="0.25">
      <c r="A286" s="82">
        <v>9497986</v>
      </c>
      <c r="B286" s="83" t="s">
        <v>748</v>
      </c>
      <c r="C286" s="82">
        <v>9497986</v>
      </c>
      <c r="D286" s="86" t="str">
        <f t="shared" si="4"/>
        <v>Gestor de Equipamento Público I</v>
      </c>
      <c r="E286" s="86"/>
      <c r="F286" s="86" t="s">
        <v>435</v>
      </c>
      <c r="G286" s="102" t="s">
        <v>818</v>
      </c>
      <c r="H286" s="130">
        <f>VLOOKUP(G286,Cód!D:E,2,0)</f>
        <v>35</v>
      </c>
      <c r="I286" s="149" t="s">
        <v>895</v>
      </c>
    </row>
    <row r="287" spans="1:9" x14ac:dyDescent="0.25">
      <c r="A287" s="82">
        <v>5875455</v>
      </c>
      <c r="B287" s="83" t="s">
        <v>170</v>
      </c>
      <c r="C287" s="82">
        <v>5875455</v>
      </c>
      <c r="D287" s="86" t="str">
        <f t="shared" si="4"/>
        <v>Assistente de Suporte Operacional NIII</v>
      </c>
      <c r="E287" s="86" t="s">
        <v>378</v>
      </c>
      <c r="F287" s="86" t="s">
        <v>887</v>
      </c>
      <c r="G287" s="92" t="s">
        <v>816</v>
      </c>
      <c r="H287" s="130">
        <f>VLOOKUP(G287,Cód!D:E,2,0)</f>
        <v>33</v>
      </c>
      <c r="I287" s="149"/>
    </row>
    <row r="288" spans="1:9" x14ac:dyDescent="0.25">
      <c r="A288" s="82">
        <v>5726603</v>
      </c>
      <c r="B288" s="83" t="s">
        <v>334</v>
      </c>
      <c r="C288" s="82">
        <v>5726603</v>
      </c>
      <c r="D288" s="86" t="str">
        <f t="shared" si="4"/>
        <v>Assistente de Suporte Operacional NIII</v>
      </c>
      <c r="E288" s="86" t="s">
        <v>378</v>
      </c>
      <c r="F288" s="86" t="s">
        <v>887</v>
      </c>
      <c r="G288" s="92" t="s">
        <v>801</v>
      </c>
      <c r="H288" s="130">
        <f>VLOOKUP(G288,Cód!D:E,2,0)</f>
        <v>17</v>
      </c>
      <c r="I288" s="149"/>
    </row>
    <row r="289" spans="1:9" x14ac:dyDescent="0.25">
      <c r="A289" s="82">
        <v>8075344</v>
      </c>
      <c r="B289" s="83" t="s">
        <v>391</v>
      </c>
      <c r="C289" s="82">
        <v>8075344</v>
      </c>
      <c r="D289" s="86" t="str">
        <f t="shared" si="4"/>
        <v>Assistente de Suporte Operacional NI</v>
      </c>
      <c r="E289" s="86" t="s">
        <v>299</v>
      </c>
      <c r="F289" s="86"/>
      <c r="G289" s="92" t="s">
        <v>801</v>
      </c>
      <c r="H289" s="130">
        <f>VLOOKUP(G289,Cód!D:E,2,0)</f>
        <v>17</v>
      </c>
      <c r="I289" s="149" t="s">
        <v>890</v>
      </c>
    </row>
    <row r="290" spans="1:9" x14ac:dyDescent="0.25">
      <c r="A290" s="82">
        <v>8961204</v>
      </c>
      <c r="B290" s="83" t="s">
        <v>257</v>
      </c>
      <c r="C290" s="82">
        <v>8961204</v>
      </c>
      <c r="D290" s="86" t="str">
        <f t="shared" si="4"/>
        <v>Assistente Administrativo de Gestão NI</v>
      </c>
      <c r="E290" s="86" t="s">
        <v>235</v>
      </c>
      <c r="F290" s="86" t="s">
        <v>887</v>
      </c>
      <c r="G290" s="132" t="s">
        <v>811</v>
      </c>
      <c r="H290" s="130">
        <f>VLOOKUP(G290,Cód!D:E,2,0)</f>
        <v>27</v>
      </c>
      <c r="I290" s="149"/>
    </row>
    <row r="291" spans="1:9" x14ac:dyDescent="0.25">
      <c r="A291" s="82">
        <v>6314449</v>
      </c>
      <c r="B291" s="83" t="s">
        <v>556</v>
      </c>
      <c r="C291" s="82">
        <v>6314449</v>
      </c>
      <c r="D291" s="86" t="str">
        <f t="shared" si="4"/>
        <v>Assessor II</v>
      </c>
      <c r="E291" s="86" t="s">
        <v>378</v>
      </c>
      <c r="F291" s="86" t="s">
        <v>222</v>
      </c>
      <c r="G291" s="92" t="s">
        <v>853</v>
      </c>
      <c r="H291" s="130" t="e">
        <f>VLOOKUP(G291,Cód!D:E,2,0)</f>
        <v>#N/A</v>
      </c>
      <c r="I291" s="149" t="s">
        <v>897</v>
      </c>
    </row>
    <row r="292" spans="1:9" x14ac:dyDescent="0.25">
      <c r="A292" s="82">
        <v>5177545</v>
      </c>
      <c r="B292" s="83" t="s">
        <v>93</v>
      </c>
      <c r="C292" s="82">
        <v>5177545</v>
      </c>
      <c r="D292" s="86" t="str">
        <f t="shared" si="4"/>
        <v>Assistente de Suporte Operacional NIII</v>
      </c>
      <c r="E292" s="86" t="s">
        <v>378</v>
      </c>
      <c r="F292" s="86" t="s">
        <v>887</v>
      </c>
      <c r="G292" s="92" t="s">
        <v>805</v>
      </c>
      <c r="H292" s="130">
        <f>VLOOKUP(G292,Cód!D:E,2,0)</f>
        <v>21</v>
      </c>
      <c r="I292" s="149"/>
    </row>
    <row r="293" spans="1:9" x14ac:dyDescent="0.25">
      <c r="A293" s="82">
        <v>9502611</v>
      </c>
      <c r="B293" s="83" t="s">
        <v>749</v>
      </c>
      <c r="C293" s="82">
        <v>9502611</v>
      </c>
      <c r="D293" s="86" t="str">
        <f t="shared" si="4"/>
        <v>Assessor III</v>
      </c>
      <c r="E293" s="86"/>
      <c r="F293" s="86" t="s">
        <v>710</v>
      </c>
      <c r="G293" s="92" t="s">
        <v>836</v>
      </c>
      <c r="H293" s="130" t="e">
        <f>VLOOKUP(G293,Cód!D:E,2,0)</f>
        <v>#N/A</v>
      </c>
      <c r="I293" s="149"/>
    </row>
    <row r="294" spans="1:9" x14ac:dyDescent="0.25">
      <c r="A294" s="82">
        <v>5850932</v>
      </c>
      <c r="B294" s="83" t="s">
        <v>335</v>
      </c>
      <c r="C294" s="82">
        <v>5850932</v>
      </c>
      <c r="D294" s="86" t="str">
        <f t="shared" si="4"/>
        <v>Assistente de Suporte Operacional NII</v>
      </c>
      <c r="E294" s="86" t="s">
        <v>236</v>
      </c>
      <c r="F294" s="86" t="s">
        <v>887</v>
      </c>
      <c r="G294" s="92" t="s">
        <v>801</v>
      </c>
      <c r="H294" s="130">
        <f>VLOOKUP(G294,Cód!D:E,2,0)</f>
        <v>17</v>
      </c>
      <c r="I294" s="149"/>
    </row>
    <row r="295" spans="1:9" x14ac:dyDescent="0.25">
      <c r="A295" s="82">
        <v>5891485</v>
      </c>
      <c r="B295" s="83" t="s">
        <v>104</v>
      </c>
      <c r="C295" s="82">
        <v>5891485</v>
      </c>
      <c r="D295" s="86" t="str">
        <f t="shared" si="4"/>
        <v>Assistente de Suporte Operacional NIII</v>
      </c>
      <c r="E295" s="86" t="s">
        <v>378</v>
      </c>
      <c r="F295" s="86" t="s">
        <v>887</v>
      </c>
      <c r="G295" s="92" t="s">
        <v>826</v>
      </c>
      <c r="H295" s="130">
        <f>VLOOKUP(G295,Cód!D:E,2,0)</f>
        <v>43</v>
      </c>
      <c r="I295" s="149"/>
    </row>
    <row r="296" spans="1:9" x14ac:dyDescent="0.25">
      <c r="A296" s="82">
        <v>8010137</v>
      </c>
      <c r="B296" s="83" t="s">
        <v>373</v>
      </c>
      <c r="C296" s="82">
        <v>8010137</v>
      </c>
      <c r="D296" s="86" t="str">
        <f t="shared" si="4"/>
        <v>Assistente de Suporte Operacional NI</v>
      </c>
      <c r="E296" s="86" t="s">
        <v>299</v>
      </c>
      <c r="F296" s="86"/>
      <c r="G296" s="92" t="s">
        <v>806</v>
      </c>
      <c r="H296" s="130">
        <f>VLOOKUP(G296,Cód!D:E,2,0)</f>
        <v>22</v>
      </c>
      <c r="I296" s="149" t="s">
        <v>890</v>
      </c>
    </row>
    <row r="297" spans="1:9" x14ac:dyDescent="0.25">
      <c r="A297" s="82">
        <v>5181453</v>
      </c>
      <c r="B297" s="83" t="s">
        <v>292</v>
      </c>
      <c r="C297" s="82">
        <v>5181453</v>
      </c>
      <c r="D297" s="86" t="str">
        <f t="shared" si="4"/>
        <v>Assistente de Suporte Operacional NIII</v>
      </c>
      <c r="E297" s="86" t="s">
        <v>378</v>
      </c>
      <c r="F297" s="86" t="s">
        <v>887</v>
      </c>
      <c r="G297" s="99" t="s">
        <v>805</v>
      </c>
      <c r="H297" s="130">
        <f>VLOOKUP(G297,Cód!D:E,2,0)</f>
        <v>21</v>
      </c>
      <c r="I297" s="149"/>
    </row>
    <row r="298" spans="1:9" x14ac:dyDescent="0.25">
      <c r="A298" s="82">
        <v>5861306</v>
      </c>
      <c r="B298" s="83" t="s">
        <v>310</v>
      </c>
      <c r="C298" s="82">
        <v>5861306</v>
      </c>
      <c r="D298" s="86" t="str">
        <f t="shared" si="4"/>
        <v>Assistente de Suporte Operacional NIII</v>
      </c>
      <c r="E298" s="86" t="s">
        <v>378</v>
      </c>
      <c r="F298" s="86" t="s">
        <v>887</v>
      </c>
      <c r="G298" s="92" t="s">
        <v>810</v>
      </c>
      <c r="H298" s="130">
        <f>VLOOKUP(G298,Cód!D:E,2,0)</f>
        <v>26</v>
      </c>
      <c r="I298" s="149"/>
    </row>
    <row r="299" spans="1:9" x14ac:dyDescent="0.25">
      <c r="A299" s="82">
        <v>6460801</v>
      </c>
      <c r="B299" s="83" t="s">
        <v>416</v>
      </c>
      <c r="C299" s="82">
        <v>6460801</v>
      </c>
      <c r="D299" s="86" t="str">
        <f t="shared" si="4"/>
        <v>Assistente Administrativo de Gestão NII</v>
      </c>
      <c r="E299" s="86" t="s">
        <v>234</v>
      </c>
      <c r="F299" s="86" t="s">
        <v>887</v>
      </c>
      <c r="G299" s="102" t="s">
        <v>864</v>
      </c>
      <c r="H299" s="130" t="e">
        <f>VLOOKUP(G299,Cód!D:E,2,0)</f>
        <v>#N/A</v>
      </c>
      <c r="I299" s="149"/>
    </row>
    <row r="300" spans="1:9" x14ac:dyDescent="0.25">
      <c r="A300" s="82">
        <v>8906793</v>
      </c>
      <c r="B300" s="83" t="s">
        <v>750</v>
      </c>
      <c r="C300" s="82">
        <v>8906793</v>
      </c>
      <c r="D300" s="86" t="str">
        <f t="shared" si="4"/>
        <v>Assessor II</v>
      </c>
      <c r="E300" s="86"/>
      <c r="F300" s="86" t="s">
        <v>222</v>
      </c>
      <c r="G300" s="92" t="s">
        <v>826</v>
      </c>
      <c r="H300" s="130">
        <f>VLOOKUP(G300,Cód!D:E,2,0)</f>
        <v>43</v>
      </c>
      <c r="I300" s="149"/>
    </row>
    <row r="301" spans="1:9" x14ac:dyDescent="0.25">
      <c r="A301" s="82">
        <v>5460913</v>
      </c>
      <c r="B301" s="83" t="s">
        <v>311</v>
      </c>
      <c r="C301" s="82">
        <v>5460913</v>
      </c>
      <c r="D301" s="86" t="str">
        <f t="shared" si="4"/>
        <v>Assistente de Suporte Operacional NIII</v>
      </c>
      <c r="E301" s="86" t="s">
        <v>378</v>
      </c>
      <c r="F301" s="86" t="s">
        <v>887</v>
      </c>
      <c r="G301" s="92" t="s">
        <v>810</v>
      </c>
      <c r="H301" s="130">
        <f>VLOOKUP(G301,Cód!D:E,2,0)</f>
        <v>26</v>
      </c>
      <c r="I301" s="149"/>
    </row>
    <row r="302" spans="1:9" x14ac:dyDescent="0.25">
      <c r="A302" s="85">
        <v>7568690</v>
      </c>
      <c r="B302" s="84" t="s">
        <v>351</v>
      </c>
      <c r="C302" s="85">
        <v>7568690</v>
      </c>
      <c r="D302" s="86" t="str">
        <f t="shared" si="4"/>
        <v>Analista de Informações, Cultura e Desporto NII</v>
      </c>
      <c r="E302" s="86" t="s">
        <v>143</v>
      </c>
      <c r="F302" s="106" t="s">
        <v>887</v>
      </c>
      <c r="G302" s="86" t="s">
        <v>803</v>
      </c>
      <c r="H302" s="130">
        <f>VLOOKUP(G302,Cód!D:E,2,0)</f>
        <v>19</v>
      </c>
      <c r="I302" s="149"/>
    </row>
    <row r="303" spans="1:9" x14ac:dyDescent="0.25">
      <c r="A303" s="82">
        <v>5273293</v>
      </c>
      <c r="B303" s="83" t="s">
        <v>375</v>
      </c>
      <c r="C303" s="82">
        <v>5273293</v>
      </c>
      <c r="D303" s="86" t="str">
        <f t="shared" si="4"/>
        <v>Analista de Informações, Cultura e Desporto</v>
      </c>
      <c r="E303" s="86" t="s">
        <v>140</v>
      </c>
      <c r="F303" s="86" t="s">
        <v>887</v>
      </c>
      <c r="G303" s="92" t="s">
        <v>786</v>
      </c>
      <c r="H303" s="130">
        <f>VLOOKUP(G303,Cód!D:E,2,0)</f>
        <v>4</v>
      </c>
      <c r="I303" s="149"/>
    </row>
    <row r="304" spans="1:9" x14ac:dyDescent="0.25">
      <c r="A304" s="82">
        <v>9241167</v>
      </c>
      <c r="B304" s="83" t="s">
        <v>557</v>
      </c>
      <c r="C304" s="82">
        <v>9241167</v>
      </c>
      <c r="D304" s="86" t="str">
        <f t="shared" si="4"/>
        <v>Assessor II</v>
      </c>
      <c r="E304" s="86"/>
      <c r="F304" s="86" t="s">
        <v>222</v>
      </c>
      <c r="G304" s="92" t="s">
        <v>845</v>
      </c>
      <c r="H304" s="130" t="e">
        <f>VLOOKUP(G304,Cód!D:E,2,0)</f>
        <v>#N/A</v>
      </c>
      <c r="I304" s="149"/>
    </row>
    <row r="305" spans="1:9" x14ac:dyDescent="0.25">
      <c r="A305" s="82">
        <v>6510779</v>
      </c>
      <c r="B305" s="83" t="s">
        <v>330</v>
      </c>
      <c r="C305" s="82">
        <v>6510779</v>
      </c>
      <c r="D305" s="86" t="str">
        <f t="shared" si="4"/>
        <v>Assistente de Suporte Operacional NII</v>
      </c>
      <c r="E305" s="86" t="s">
        <v>236</v>
      </c>
      <c r="F305" s="86" t="s">
        <v>887</v>
      </c>
      <c r="G305" s="92" t="s">
        <v>792</v>
      </c>
      <c r="H305" s="130">
        <f>VLOOKUP(G305,Cód!D:E,2,0)</f>
        <v>8</v>
      </c>
      <c r="I305" s="149"/>
    </row>
    <row r="306" spans="1:9" x14ac:dyDescent="0.25">
      <c r="A306" s="82">
        <v>5389623</v>
      </c>
      <c r="B306" s="83" t="s">
        <v>327</v>
      </c>
      <c r="C306" s="82">
        <v>5389623</v>
      </c>
      <c r="D306" s="86" t="str">
        <f t="shared" si="4"/>
        <v>Analista de Informações, Cultura e Desporto</v>
      </c>
      <c r="E306" s="86" t="s">
        <v>140</v>
      </c>
      <c r="F306" s="86" t="s">
        <v>887</v>
      </c>
      <c r="G306" s="92" t="s">
        <v>790</v>
      </c>
      <c r="H306" s="130">
        <f>VLOOKUP(G306,Cód!D:E,2,0)</f>
        <v>6</v>
      </c>
      <c r="I306" s="149"/>
    </row>
    <row r="307" spans="1:9" x14ac:dyDescent="0.25">
      <c r="A307" s="82">
        <v>5161274</v>
      </c>
      <c r="B307" s="83" t="s">
        <v>281</v>
      </c>
      <c r="C307" s="82">
        <v>5161274</v>
      </c>
      <c r="D307" s="86" t="str">
        <f t="shared" si="4"/>
        <v>Assistente de Suporte Operacional NIII</v>
      </c>
      <c r="E307" s="86" t="s">
        <v>378</v>
      </c>
      <c r="F307" s="86" t="s">
        <v>887</v>
      </c>
      <c r="G307" s="92" t="s">
        <v>794</v>
      </c>
      <c r="H307" s="130">
        <f>VLOOKUP(G307,Cód!D:E,2,0)</f>
        <v>10</v>
      </c>
      <c r="I307" s="149"/>
    </row>
    <row r="308" spans="1:9" x14ac:dyDescent="0.25">
      <c r="A308" s="82">
        <v>6510434</v>
      </c>
      <c r="B308" s="83" t="s">
        <v>105</v>
      </c>
      <c r="C308" s="82">
        <v>6510434</v>
      </c>
      <c r="D308" s="86" t="str">
        <f t="shared" si="4"/>
        <v>Assistente de Suporte Operacional NII</v>
      </c>
      <c r="E308" s="86" t="s">
        <v>236</v>
      </c>
      <c r="F308" s="86" t="s">
        <v>887</v>
      </c>
      <c r="G308" s="92" t="s">
        <v>796</v>
      </c>
      <c r="H308" s="130">
        <f>VLOOKUP(G308,Cód!D:E,2,0)</f>
        <v>12</v>
      </c>
      <c r="I308" s="149"/>
    </row>
    <row r="309" spans="1:9" x14ac:dyDescent="0.25">
      <c r="A309" s="82">
        <v>6294243</v>
      </c>
      <c r="B309" s="83" t="s">
        <v>249</v>
      </c>
      <c r="C309" s="82">
        <v>6294243</v>
      </c>
      <c r="D309" s="86" t="str">
        <f t="shared" si="4"/>
        <v>Assistente de Suporte Operacional NII</v>
      </c>
      <c r="E309" s="86" t="s">
        <v>236</v>
      </c>
      <c r="F309" s="86" t="s">
        <v>887</v>
      </c>
      <c r="G309" s="92" t="s">
        <v>798</v>
      </c>
      <c r="H309" s="130">
        <f>VLOOKUP(G309,Cód!D:E,2,0)</f>
        <v>14</v>
      </c>
      <c r="I309" s="149"/>
    </row>
    <row r="310" spans="1:9" x14ac:dyDescent="0.25">
      <c r="A310" s="82">
        <v>5829216</v>
      </c>
      <c r="B310" s="83" t="s">
        <v>558</v>
      </c>
      <c r="C310" s="82">
        <v>5829216</v>
      </c>
      <c r="D310" s="86" t="str">
        <f t="shared" si="4"/>
        <v>Analista de Ordenamento Territorial NIV</v>
      </c>
      <c r="E310" s="86" t="s">
        <v>782</v>
      </c>
      <c r="F310" s="86" t="s">
        <v>887</v>
      </c>
      <c r="G310" s="102" t="s">
        <v>846</v>
      </c>
      <c r="H310" s="130" t="e">
        <f>VLOOKUP(G310,Cód!D:E,2,0)</f>
        <v>#N/A</v>
      </c>
      <c r="I310" s="149"/>
    </row>
    <row r="311" spans="1:9" x14ac:dyDescent="0.25">
      <c r="A311" s="82">
        <v>7415206</v>
      </c>
      <c r="B311" s="83" t="s">
        <v>366</v>
      </c>
      <c r="C311" s="82">
        <v>7415206</v>
      </c>
      <c r="D311" s="86" t="str">
        <f t="shared" si="4"/>
        <v>Assistente de Suporte Operacional NII</v>
      </c>
      <c r="E311" s="86" t="s">
        <v>236</v>
      </c>
      <c r="F311" s="86" t="s">
        <v>887</v>
      </c>
      <c r="G311" s="92" t="s">
        <v>822</v>
      </c>
      <c r="H311" s="130">
        <f>VLOOKUP(G311,Cód!D:E,2,0)</f>
        <v>39</v>
      </c>
      <c r="I311" s="149"/>
    </row>
    <row r="312" spans="1:9" x14ac:dyDescent="0.25">
      <c r="A312" s="82">
        <v>6237622</v>
      </c>
      <c r="B312" s="83" t="s">
        <v>344</v>
      </c>
      <c r="C312" s="82">
        <v>6237622</v>
      </c>
      <c r="D312" s="86" t="str">
        <f t="shared" si="4"/>
        <v>Assistente de Suporte Operacional NIII</v>
      </c>
      <c r="E312" s="86" t="s">
        <v>378</v>
      </c>
      <c r="F312" s="86" t="s">
        <v>887</v>
      </c>
      <c r="G312" s="132" t="s">
        <v>800</v>
      </c>
      <c r="H312" s="130">
        <f>VLOOKUP(G312,Cód!D:E,2,0)</f>
        <v>16</v>
      </c>
      <c r="I312" s="149"/>
    </row>
    <row r="313" spans="1:9" x14ac:dyDescent="0.25">
      <c r="A313" s="82">
        <v>5875463</v>
      </c>
      <c r="B313" s="83" t="s">
        <v>315</v>
      </c>
      <c r="C313" s="82">
        <v>5875463</v>
      </c>
      <c r="D313" s="86" t="str">
        <f t="shared" si="4"/>
        <v>Assistente de Suporte Operacional NIII</v>
      </c>
      <c r="E313" s="86" t="s">
        <v>378</v>
      </c>
      <c r="F313" s="86" t="s">
        <v>887</v>
      </c>
      <c r="G313" s="92" t="s">
        <v>812</v>
      </c>
      <c r="H313" s="130">
        <f>VLOOKUP(G313,Cód!D:E,2,0)</f>
        <v>28</v>
      </c>
      <c r="I313" s="149"/>
    </row>
    <row r="314" spans="1:9" x14ac:dyDescent="0.25">
      <c r="A314" s="82">
        <v>5466172</v>
      </c>
      <c r="B314" s="83" t="s">
        <v>417</v>
      </c>
      <c r="C314" s="82">
        <v>5466172</v>
      </c>
      <c r="D314" s="86" t="str">
        <f t="shared" si="4"/>
        <v>Assistente de Suporte Operacional NIII</v>
      </c>
      <c r="E314" s="86" t="s">
        <v>378</v>
      </c>
      <c r="F314" s="86" t="s">
        <v>887</v>
      </c>
      <c r="G314" s="102" t="s">
        <v>804</v>
      </c>
      <c r="H314" s="130">
        <f>VLOOKUP(G314,Cód!D:E,2,0)</f>
        <v>20</v>
      </c>
      <c r="I314" s="149"/>
    </row>
    <row r="315" spans="1:9" x14ac:dyDescent="0.25">
      <c r="A315" s="82">
        <v>8076006</v>
      </c>
      <c r="B315" s="83" t="s">
        <v>418</v>
      </c>
      <c r="C315" s="82">
        <v>8076006</v>
      </c>
      <c r="D315" s="86" t="str">
        <f t="shared" si="4"/>
        <v>Assistente de Suporte Operacional NII</v>
      </c>
      <c r="E315" s="86" t="s">
        <v>236</v>
      </c>
      <c r="F315" s="86"/>
      <c r="G315" s="92" t="s">
        <v>821</v>
      </c>
      <c r="H315" s="130">
        <f>VLOOKUP(G315,Cód!D:E,2,0)</f>
        <v>38</v>
      </c>
      <c r="I315" s="149" t="s">
        <v>890</v>
      </c>
    </row>
    <row r="316" spans="1:9" x14ac:dyDescent="0.25">
      <c r="A316" s="82">
        <v>7928475</v>
      </c>
      <c r="B316" s="83" t="s">
        <v>171</v>
      </c>
      <c r="C316" s="82">
        <v>7928475</v>
      </c>
      <c r="D316" s="86" t="str">
        <f t="shared" si="4"/>
        <v>Assessor I</v>
      </c>
      <c r="E316" s="86"/>
      <c r="F316" s="86" t="s">
        <v>178</v>
      </c>
      <c r="G316" s="92" t="s">
        <v>818</v>
      </c>
      <c r="H316" s="130">
        <f>VLOOKUP(G316,Cód!D:E,2,0)</f>
        <v>35</v>
      </c>
      <c r="I316" s="149" t="s">
        <v>895</v>
      </c>
    </row>
    <row r="317" spans="1:9" x14ac:dyDescent="0.25">
      <c r="A317" s="82">
        <v>8078432</v>
      </c>
      <c r="B317" s="83" t="s">
        <v>559</v>
      </c>
      <c r="C317" s="82">
        <v>8078432</v>
      </c>
      <c r="D317" s="86" t="str">
        <f t="shared" si="4"/>
        <v>Assessor III</v>
      </c>
      <c r="E317" s="86"/>
      <c r="F317" s="86" t="s">
        <v>710</v>
      </c>
      <c r="G317" s="92" t="s">
        <v>852</v>
      </c>
      <c r="H317" s="130" t="e">
        <f>VLOOKUP(G317,Cód!D:E,2,0)</f>
        <v>#N/A</v>
      </c>
      <c r="I317" s="149"/>
    </row>
    <row r="318" spans="1:9" x14ac:dyDescent="0.25">
      <c r="A318" s="82">
        <v>5926335</v>
      </c>
      <c r="B318" s="83" t="s">
        <v>560</v>
      </c>
      <c r="C318" s="82">
        <v>5926335</v>
      </c>
      <c r="D318" s="86" t="str">
        <f t="shared" si="4"/>
        <v>Assistente de Suporte Operacional NIII</v>
      </c>
      <c r="E318" s="86" t="s">
        <v>378</v>
      </c>
      <c r="F318" s="86" t="s">
        <v>887</v>
      </c>
      <c r="G318" s="92" t="s">
        <v>865</v>
      </c>
      <c r="H318" s="130" t="e">
        <f>VLOOKUP(G318,Cód!D:E,2,0)</f>
        <v>#N/A</v>
      </c>
      <c r="I318" s="149"/>
    </row>
    <row r="319" spans="1:9" x14ac:dyDescent="0.25">
      <c r="A319" s="82">
        <v>8908702</v>
      </c>
      <c r="B319" s="83" t="s">
        <v>561</v>
      </c>
      <c r="C319" s="82">
        <v>8908702</v>
      </c>
      <c r="D319" s="86" t="str">
        <f t="shared" si="4"/>
        <v>Assessor III</v>
      </c>
      <c r="E319" s="86"/>
      <c r="F319" s="86" t="s">
        <v>710</v>
      </c>
      <c r="G319" s="92" t="s">
        <v>854</v>
      </c>
      <c r="H319" s="130" t="e">
        <f>VLOOKUP(G319,Cód!D:E,2,0)</f>
        <v>#N/A</v>
      </c>
      <c r="I319" s="149"/>
    </row>
    <row r="320" spans="1:9" x14ac:dyDescent="0.25">
      <c r="A320" s="82">
        <v>8046425</v>
      </c>
      <c r="B320" s="83" t="s">
        <v>337</v>
      </c>
      <c r="C320" s="82">
        <v>8046425</v>
      </c>
      <c r="D320" s="86" t="str">
        <f t="shared" si="4"/>
        <v>Analista de Informações, Cultura e Desporto NII</v>
      </c>
      <c r="E320" s="86" t="s">
        <v>143</v>
      </c>
      <c r="F320" s="86" t="s">
        <v>887</v>
      </c>
      <c r="G320" s="102" t="s">
        <v>827</v>
      </c>
      <c r="H320" s="130">
        <f>VLOOKUP(G320,Cód!D:E,2,0)</f>
        <v>44</v>
      </c>
      <c r="I320" s="149"/>
    </row>
    <row r="321" spans="1:9" x14ac:dyDescent="0.25">
      <c r="A321" s="118">
        <v>9503200</v>
      </c>
      <c r="B321" s="90" t="s">
        <v>751</v>
      </c>
      <c r="C321" s="118">
        <v>9503200</v>
      </c>
      <c r="D321" s="86" t="str">
        <f t="shared" si="4"/>
        <v>Assessor II</v>
      </c>
      <c r="E321" s="86"/>
      <c r="F321" s="106" t="s">
        <v>222</v>
      </c>
      <c r="G321" s="92" t="s">
        <v>806</v>
      </c>
      <c r="H321" s="130">
        <f>VLOOKUP(G321,Cód!D:E,2,0)</f>
        <v>22</v>
      </c>
      <c r="I321" s="149"/>
    </row>
    <row r="322" spans="1:9" x14ac:dyDescent="0.25">
      <c r="A322" s="82">
        <v>7958501</v>
      </c>
      <c r="B322" s="83" t="s">
        <v>562</v>
      </c>
      <c r="C322" s="82">
        <v>7958501</v>
      </c>
      <c r="D322" s="86" t="str">
        <f t="shared" ref="D322:D385" si="5">IF(F322&gt;"*e*",F322,E322)</f>
        <v>Assessor II</v>
      </c>
      <c r="E322" s="86" t="s">
        <v>235</v>
      </c>
      <c r="F322" s="86" t="s">
        <v>222</v>
      </c>
      <c r="G322" s="92" t="s">
        <v>860</v>
      </c>
      <c r="H322" s="130" t="e">
        <f>VLOOKUP(G322,Cód!D:E,2,0)</f>
        <v>#N/A</v>
      </c>
      <c r="I322" s="149"/>
    </row>
    <row r="323" spans="1:9" x14ac:dyDescent="0.25">
      <c r="A323" s="82">
        <v>9284109</v>
      </c>
      <c r="B323" s="83" t="s">
        <v>563</v>
      </c>
      <c r="C323" s="82">
        <v>9284109</v>
      </c>
      <c r="D323" s="86" t="str">
        <f t="shared" si="5"/>
        <v>Assessor II</v>
      </c>
      <c r="E323" s="86"/>
      <c r="F323" s="86" t="s">
        <v>222</v>
      </c>
      <c r="G323" s="92" t="s">
        <v>863</v>
      </c>
      <c r="H323" s="130" t="e">
        <f>VLOOKUP(G323,Cód!D:E,2,0)</f>
        <v>#N/A</v>
      </c>
      <c r="I323" s="149"/>
    </row>
    <row r="324" spans="1:9" x14ac:dyDescent="0.25">
      <c r="A324" s="82">
        <v>9531572</v>
      </c>
      <c r="B324" s="83" t="s">
        <v>752</v>
      </c>
      <c r="C324" s="82">
        <v>9531572</v>
      </c>
      <c r="D324" s="86" t="str">
        <f t="shared" si="5"/>
        <v>Assessor II</v>
      </c>
      <c r="E324" s="86"/>
      <c r="F324" s="86" t="s">
        <v>222</v>
      </c>
      <c r="G324" s="99" t="s">
        <v>845</v>
      </c>
      <c r="H324" s="130" t="e">
        <f>VLOOKUP(G324,Cód!D:E,2,0)</f>
        <v>#N/A</v>
      </c>
      <c r="I324" s="149"/>
    </row>
    <row r="325" spans="1:9" x14ac:dyDescent="0.25">
      <c r="A325" s="82">
        <v>7617313</v>
      </c>
      <c r="B325" s="83" t="s">
        <v>396</v>
      </c>
      <c r="C325" s="82">
        <v>7617313</v>
      </c>
      <c r="D325" s="86" t="str">
        <f t="shared" si="5"/>
        <v>Assistente Administrativo de Gestão NII</v>
      </c>
      <c r="E325" s="86" t="s">
        <v>234</v>
      </c>
      <c r="F325" s="86"/>
      <c r="G325" s="102" t="s">
        <v>797</v>
      </c>
      <c r="H325" s="130">
        <f>VLOOKUP(G325,Cód!D:E,2,0)</f>
        <v>13</v>
      </c>
      <c r="I325" s="149" t="s">
        <v>890</v>
      </c>
    </row>
    <row r="326" spans="1:9" x14ac:dyDescent="0.25">
      <c r="A326" s="82">
        <v>5787360</v>
      </c>
      <c r="B326" s="83" t="s">
        <v>94</v>
      </c>
      <c r="C326" s="82">
        <v>5787360</v>
      </c>
      <c r="D326" s="86" t="str">
        <f t="shared" si="5"/>
        <v>Analista de Saúde - Médico NIV</v>
      </c>
      <c r="E326" s="86" t="s">
        <v>148</v>
      </c>
      <c r="F326" s="86"/>
      <c r="G326" s="92" t="s">
        <v>805</v>
      </c>
      <c r="H326" s="130">
        <f>VLOOKUP(G326,Cód!D:E,2,0)</f>
        <v>21</v>
      </c>
      <c r="I326" s="149" t="s">
        <v>891</v>
      </c>
    </row>
    <row r="327" spans="1:9" x14ac:dyDescent="0.25">
      <c r="A327" s="82">
        <v>5787360</v>
      </c>
      <c r="B327" s="83" t="s">
        <v>94</v>
      </c>
      <c r="C327" s="82">
        <v>5787360</v>
      </c>
      <c r="D327" s="86" t="str">
        <f t="shared" si="5"/>
        <v>Analista de Saúde - Médico NIV</v>
      </c>
      <c r="E327" s="86" t="s">
        <v>148</v>
      </c>
      <c r="F327" s="86"/>
      <c r="G327" s="86" t="s">
        <v>825</v>
      </c>
      <c r="H327" s="130">
        <f>VLOOKUP(G327,Cód!D:E,2,0)</f>
        <v>42</v>
      </c>
      <c r="I327" s="149" t="s">
        <v>891</v>
      </c>
    </row>
    <row r="328" spans="1:9" x14ac:dyDescent="0.25">
      <c r="A328" s="82">
        <v>8583200</v>
      </c>
      <c r="B328" s="83" t="s">
        <v>381</v>
      </c>
      <c r="C328" s="82">
        <v>8583200</v>
      </c>
      <c r="D328" s="86" t="str">
        <f t="shared" si="5"/>
        <v>Assistente de Suporte Operacional NII</v>
      </c>
      <c r="E328" s="86" t="s">
        <v>236</v>
      </c>
      <c r="F328" s="86"/>
      <c r="G328" s="103" t="s">
        <v>791</v>
      </c>
      <c r="H328" s="130">
        <f>VLOOKUP(G328,Cód!D:E,2,0)</f>
        <v>7</v>
      </c>
      <c r="I328" s="149" t="s">
        <v>890</v>
      </c>
    </row>
    <row r="329" spans="1:9" x14ac:dyDescent="0.25">
      <c r="A329" s="85">
        <v>6590586</v>
      </c>
      <c r="B329" s="86" t="s">
        <v>388</v>
      </c>
      <c r="C329" s="85">
        <v>6590586</v>
      </c>
      <c r="D329" s="86" t="str">
        <f t="shared" si="5"/>
        <v>Assistente de Suporte Operacional NIII</v>
      </c>
      <c r="E329" s="86" t="s">
        <v>378</v>
      </c>
      <c r="F329" s="107"/>
      <c r="G329" s="92" t="s">
        <v>821</v>
      </c>
      <c r="H329" s="130">
        <f>VLOOKUP(G329,Cód!D:E,2,0)</f>
        <v>38</v>
      </c>
      <c r="I329" s="149" t="s">
        <v>890</v>
      </c>
    </row>
    <row r="330" spans="1:9" x14ac:dyDescent="0.25">
      <c r="A330" s="85">
        <v>6302963</v>
      </c>
      <c r="B330" s="86" t="s">
        <v>98</v>
      </c>
      <c r="C330" s="85">
        <v>6302963</v>
      </c>
      <c r="D330" s="86" t="str">
        <f t="shared" si="5"/>
        <v>Assistente de Suporte Operacional NIII</v>
      </c>
      <c r="E330" s="86" t="s">
        <v>378</v>
      </c>
      <c r="F330" s="86" t="s">
        <v>887</v>
      </c>
      <c r="G330" s="102" t="s">
        <v>792</v>
      </c>
      <c r="H330" s="130">
        <f>VLOOKUP(G330,Cód!D:E,2,0)</f>
        <v>8</v>
      </c>
      <c r="I330" s="149"/>
    </row>
    <row r="331" spans="1:9" x14ac:dyDescent="0.25">
      <c r="A331" s="82">
        <v>5178495</v>
      </c>
      <c r="B331" s="83" t="s">
        <v>172</v>
      </c>
      <c r="C331" s="82">
        <v>5178495</v>
      </c>
      <c r="D331" s="86" t="str">
        <f t="shared" si="5"/>
        <v>Assistente de Suporte Operacional</v>
      </c>
      <c r="E331" s="86" t="s">
        <v>305</v>
      </c>
      <c r="F331" s="86" t="s">
        <v>887</v>
      </c>
      <c r="G331" s="86" t="s">
        <v>809</v>
      </c>
      <c r="H331" s="130">
        <f>VLOOKUP(G331,Cód!D:E,2,0)</f>
        <v>25</v>
      </c>
      <c r="I331" s="149" t="s">
        <v>898</v>
      </c>
    </row>
    <row r="332" spans="1:9" x14ac:dyDescent="0.25">
      <c r="A332" s="82">
        <v>5849802</v>
      </c>
      <c r="B332" s="83" t="s">
        <v>564</v>
      </c>
      <c r="C332" s="82">
        <v>5849802</v>
      </c>
      <c r="D332" s="86" t="str">
        <f t="shared" si="5"/>
        <v>Assessor I</v>
      </c>
      <c r="E332" s="86" t="s">
        <v>234</v>
      </c>
      <c r="F332" s="86" t="s">
        <v>178</v>
      </c>
      <c r="G332" s="92" t="s">
        <v>840</v>
      </c>
      <c r="H332" s="130" t="e">
        <f>VLOOKUP(G332,Cód!D:E,2,0)</f>
        <v>#N/A</v>
      </c>
      <c r="I332" s="149"/>
    </row>
    <row r="333" spans="1:9" x14ac:dyDescent="0.25">
      <c r="A333" s="82">
        <v>8860041</v>
      </c>
      <c r="B333" s="83" t="s">
        <v>565</v>
      </c>
      <c r="C333" s="82">
        <v>8860041</v>
      </c>
      <c r="D333" s="86" t="str">
        <f t="shared" si="5"/>
        <v>Diretor I</v>
      </c>
      <c r="E333" s="86"/>
      <c r="F333" s="86" t="s">
        <v>707</v>
      </c>
      <c r="G333" s="102" t="s">
        <v>863</v>
      </c>
      <c r="H333" s="130" t="e">
        <f>VLOOKUP(G333,Cód!D:E,2,0)</f>
        <v>#N/A</v>
      </c>
      <c r="I333" s="149"/>
    </row>
    <row r="334" spans="1:9" x14ac:dyDescent="0.25">
      <c r="A334" s="85">
        <v>7363885</v>
      </c>
      <c r="B334" s="84" t="s">
        <v>566</v>
      </c>
      <c r="C334" s="85">
        <v>7363885</v>
      </c>
      <c r="D334" s="86" t="str">
        <f t="shared" si="5"/>
        <v>Analista de Informações, Cultura e Desporto NII</v>
      </c>
      <c r="E334" s="86" t="s">
        <v>143</v>
      </c>
      <c r="F334" s="106"/>
      <c r="G334" s="92" t="s">
        <v>797</v>
      </c>
      <c r="H334" s="130">
        <f>VLOOKUP(G334,Cód!D:E,2,0)</f>
        <v>13</v>
      </c>
      <c r="I334" s="149"/>
    </row>
    <row r="335" spans="1:9" x14ac:dyDescent="0.25">
      <c r="A335" s="85">
        <v>7363729</v>
      </c>
      <c r="B335" s="84" t="s">
        <v>285</v>
      </c>
      <c r="C335" s="85">
        <v>7363729</v>
      </c>
      <c r="D335" s="86" t="str">
        <f t="shared" si="5"/>
        <v>Analista de Informações, Cultura e Desporto NII</v>
      </c>
      <c r="E335" s="86" t="s">
        <v>143</v>
      </c>
      <c r="F335" s="106" t="s">
        <v>887</v>
      </c>
      <c r="G335" s="86" t="s">
        <v>786</v>
      </c>
      <c r="H335" s="130">
        <f>VLOOKUP(G335,Cód!D:E,2,0)</f>
        <v>4</v>
      </c>
      <c r="I335" s="149"/>
    </row>
    <row r="336" spans="1:9" x14ac:dyDescent="0.25">
      <c r="A336" s="82">
        <v>9281801</v>
      </c>
      <c r="B336" s="83" t="s">
        <v>419</v>
      </c>
      <c r="C336" s="82">
        <v>9281801</v>
      </c>
      <c r="D336" s="86" t="str">
        <f t="shared" si="5"/>
        <v>Assistente Administrativo de Gestão NI</v>
      </c>
      <c r="E336" s="86" t="s">
        <v>235</v>
      </c>
      <c r="F336" s="86"/>
      <c r="G336" s="92" t="s">
        <v>816</v>
      </c>
      <c r="H336" s="130">
        <f>VLOOKUP(G336,Cód!D:E,2,0)</f>
        <v>33</v>
      </c>
      <c r="I336" s="149"/>
    </row>
    <row r="337" spans="1:9" x14ac:dyDescent="0.25">
      <c r="A337" s="82">
        <v>7312857</v>
      </c>
      <c r="B337" s="83" t="s">
        <v>567</v>
      </c>
      <c r="C337" s="82">
        <v>7312857</v>
      </c>
      <c r="D337" s="86" t="str">
        <f t="shared" si="5"/>
        <v>Assessor I</v>
      </c>
      <c r="E337" s="86"/>
      <c r="F337" s="86" t="s">
        <v>178</v>
      </c>
      <c r="G337" s="92" t="s">
        <v>848</v>
      </c>
      <c r="H337" s="130" t="e">
        <f>VLOOKUP(G337,Cód!D:E,2,0)</f>
        <v>#N/A</v>
      </c>
      <c r="I337" s="149"/>
    </row>
    <row r="338" spans="1:9" x14ac:dyDescent="0.25">
      <c r="A338" s="82">
        <v>9150757</v>
      </c>
      <c r="B338" s="83" t="s">
        <v>284</v>
      </c>
      <c r="C338" s="82">
        <v>9150757</v>
      </c>
      <c r="D338" s="86" t="str">
        <f t="shared" si="5"/>
        <v>Gestor de Equipamento Público</v>
      </c>
      <c r="E338" s="86"/>
      <c r="F338" s="86" t="s">
        <v>268</v>
      </c>
      <c r="G338" s="92" t="s">
        <v>806</v>
      </c>
      <c r="H338" s="130">
        <f>VLOOKUP(G338,Cód!D:E,2,0)</f>
        <v>22</v>
      </c>
      <c r="I338" s="149"/>
    </row>
    <row r="339" spans="1:9" x14ac:dyDescent="0.25">
      <c r="A339" s="82">
        <v>3068650</v>
      </c>
      <c r="B339" s="83" t="s">
        <v>173</v>
      </c>
      <c r="C339" s="82">
        <v>3068650</v>
      </c>
      <c r="D339" s="86" t="str">
        <f t="shared" si="5"/>
        <v>Assistente de Suporte Operacional NIII</v>
      </c>
      <c r="E339" s="86" t="s">
        <v>378</v>
      </c>
      <c r="F339" s="86" t="s">
        <v>887</v>
      </c>
      <c r="G339" s="92" t="s">
        <v>790</v>
      </c>
      <c r="H339" s="130">
        <f>VLOOKUP(G339,Cód!D:E,2,0)</f>
        <v>6</v>
      </c>
      <c r="I339" s="149"/>
    </row>
    <row r="340" spans="1:9" x14ac:dyDescent="0.25">
      <c r="A340" s="82">
        <v>9306277</v>
      </c>
      <c r="B340" s="83" t="s">
        <v>568</v>
      </c>
      <c r="C340" s="82">
        <v>9306277</v>
      </c>
      <c r="D340" s="86" t="str">
        <f t="shared" si="5"/>
        <v>Assessor IV</v>
      </c>
      <c r="E340" s="86"/>
      <c r="F340" s="86" t="s">
        <v>713</v>
      </c>
      <c r="G340" s="92" t="s">
        <v>836</v>
      </c>
      <c r="H340" s="130" t="e">
        <f>VLOOKUP(G340,Cód!D:E,2,0)</f>
        <v>#N/A</v>
      </c>
      <c r="I340" s="149"/>
    </row>
    <row r="341" spans="1:9" x14ac:dyDescent="0.25">
      <c r="A341" s="82">
        <v>9542817</v>
      </c>
      <c r="B341" s="83" t="s">
        <v>878</v>
      </c>
      <c r="C341" s="82">
        <v>9542817</v>
      </c>
      <c r="D341" s="86" t="str">
        <f t="shared" si="5"/>
        <v>Assessor I</v>
      </c>
      <c r="E341" s="86"/>
      <c r="F341" s="86" t="s">
        <v>178</v>
      </c>
      <c r="G341" s="92" t="s">
        <v>861</v>
      </c>
      <c r="H341" s="130" t="e">
        <f>VLOOKUP(G341,Cód!D:E,2,0)</f>
        <v>#N/A</v>
      </c>
      <c r="I341" s="149"/>
    </row>
    <row r="342" spans="1:9" x14ac:dyDescent="0.25">
      <c r="A342" s="82">
        <v>7436378</v>
      </c>
      <c r="B342" s="83" t="s">
        <v>569</v>
      </c>
      <c r="C342" s="82">
        <v>7436378</v>
      </c>
      <c r="D342" s="86" t="str">
        <f t="shared" si="5"/>
        <v>Analista de Informações, Cultura e Desporto NII</v>
      </c>
      <c r="E342" s="86" t="s">
        <v>143</v>
      </c>
      <c r="F342" s="86"/>
      <c r="G342" s="92" t="s">
        <v>853</v>
      </c>
      <c r="H342" s="130" t="e">
        <f>VLOOKUP(G342,Cód!D:E,2,0)</f>
        <v>#N/A</v>
      </c>
      <c r="I342" s="149"/>
    </row>
    <row r="343" spans="1:9" x14ac:dyDescent="0.25">
      <c r="A343" s="82">
        <v>9435972</v>
      </c>
      <c r="B343" s="83" t="s">
        <v>570</v>
      </c>
      <c r="C343" s="82">
        <v>9435972</v>
      </c>
      <c r="D343" s="86" t="str">
        <f t="shared" si="5"/>
        <v>Residente em Gestão Pública</v>
      </c>
      <c r="E343" s="86" t="s">
        <v>783</v>
      </c>
      <c r="F343" s="86" t="s">
        <v>887</v>
      </c>
      <c r="G343" s="92" t="s">
        <v>838</v>
      </c>
      <c r="H343" s="130" t="e">
        <f>VLOOKUP(G343,Cód!D:E,2,0)</f>
        <v>#N/A</v>
      </c>
      <c r="I343" s="149"/>
    </row>
    <row r="344" spans="1:9" x14ac:dyDescent="0.25">
      <c r="A344" s="82">
        <v>9411836</v>
      </c>
      <c r="B344" s="83" t="s">
        <v>571</v>
      </c>
      <c r="C344" s="82">
        <v>9411836</v>
      </c>
      <c r="D344" s="86" t="str">
        <f t="shared" si="5"/>
        <v>Analista de Políticas Públicas e Gestão Governamental NI</v>
      </c>
      <c r="E344" s="86" t="s">
        <v>779</v>
      </c>
      <c r="F344" s="86"/>
      <c r="G344" s="92" t="s">
        <v>836</v>
      </c>
      <c r="H344" s="130" t="e">
        <f>VLOOKUP(G344,Cód!D:E,2,0)</f>
        <v>#N/A</v>
      </c>
      <c r="I344" s="149"/>
    </row>
    <row r="345" spans="1:9" x14ac:dyDescent="0.25">
      <c r="A345" s="82">
        <v>6335411</v>
      </c>
      <c r="B345" s="83" t="s">
        <v>572</v>
      </c>
      <c r="C345" s="82">
        <v>6335411</v>
      </c>
      <c r="D345" s="86" t="str">
        <f t="shared" si="5"/>
        <v>Assessor I</v>
      </c>
      <c r="E345" s="86" t="s">
        <v>234</v>
      </c>
      <c r="F345" s="86" t="s">
        <v>178</v>
      </c>
      <c r="G345" s="132" t="s">
        <v>852</v>
      </c>
      <c r="H345" s="130" t="e">
        <f>VLOOKUP(G345,Cód!D:E,2,0)</f>
        <v>#N/A</v>
      </c>
      <c r="I345" s="149"/>
    </row>
    <row r="346" spans="1:9" x14ac:dyDescent="0.25">
      <c r="A346" s="82">
        <v>7571101</v>
      </c>
      <c r="B346" s="83" t="s">
        <v>206</v>
      </c>
      <c r="C346" s="82">
        <v>7571101</v>
      </c>
      <c r="D346" s="86" t="str">
        <f t="shared" si="5"/>
        <v>Analista de Informações, Cultura e Desporto NII</v>
      </c>
      <c r="E346" s="86" t="s">
        <v>143</v>
      </c>
      <c r="F346" s="86" t="s">
        <v>887</v>
      </c>
      <c r="G346" s="92" t="s">
        <v>799</v>
      </c>
      <c r="H346" s="130">
        <f>VLOOKUP(G346,Cód!D:E,2,0)</f>
        <v>15</v>
      </c>
      <c r="I346" s="149"/>
    </row>
    <row r="347" spans="1:9" x14ac:dyDescent="0.25">
      <c r="A347" s="82">
        <v>8587817</v>
      </c>
      <c r="B347" s="83" t="s">
        <v>573</v>
      </c>
      <c r="C347" s="82">
        <v>8587817</v>
      </c>
      <c r="D347" s="86" t="str">
        <f t="shared" si="5"/>
        <v>Diretor I</v>
      </c>
      <c r="E347" s="86"/>
      <c r="F347" s="86" t="s">
        <v>707</v>
      </c>
      <c r="G347" s="99" t="s">
        <v>850</v>
      </c>
      <c r="H347" s="130" t="e">
        <f>VLOOKUP(G347,Cód!D:E,2,0)</f>
        <v>#N/A</v>
      </c>
      <c r="I347" s="149"/>
    </row>
    <row r="348" spans="1:9" x14ac:dyDescent="0.25">
      <c r="A348" s="82">
        <v>8956367</v>
      </c>
      <c r="B348" s="83" t="s">
        <v>263</v>
      </c>
      <c r="C348" s="82">
        <v>8956367</v>
      </c>
      <c r="D348" s="86" t="str">
        <f t="shared" si="5"/>
        <v>Gestor de Equipamento Público</v>
      </c>
      <c r="E348" s="86"/>
      <c r="F348" s="86" t="s">
        <v>268</v>
      </c>
      <c r="G348" s="92" t="s">
        <v>814</v>
      </c>
      <c r="H348" s="130">
        <f>VLOOKUP(G348,Cód!D:E,2,0)</f>
        <v>30</v>
      </c>
      <c r="I348" s="149"/>
    </row>
    <row r="349" spans="1:9" x14ac:dyDescent="0.25">
      <c r="A349" s="82">
        <v>9531394</v>
      </c>
      <c r="B349" s="83" t="s">
        <v>753</v>
      </c>
      <c r="C349" s="82">
        <v>9531394</v>
      </c>
      <c r="D349" s="86" t="str">
        <f t="shared" si="5"/>
        <v>Assessor II</v>
      </c>
      <c r="E349" s="86"/>
      <c r="F349" s="86" t="s">
        <v>222</v>
      </c>
      <c r="G349" s="92" t="s">
        <v>845</v>
      </c>
      <c r="H349" s="130" t="e">
        <f>VLOOKUP(G349,Cód!D:E,2,0)</f>
        <v>#N/A</v>
      </c>
      <c r="I349" s="149"/>
    </row>
    <row r="350" spans="1:9" x14ac:dyDescent="0.25">
      <c r="A350" s="82">
        <v>9477993</v>
      </c>
      <c r="B350" s="83" t="s">
        <v>574</v>
      </c>
      <c r="C350" s="82">
        <v>9477993</v>
      </c>
      <c r="D350" s="86" t="str">
        <f t="shared" si="5"/>
        <v>Diretor I</v>
      </c>
      <c r="E350" s="86"/>
      <c r="F350" s="86" t="s">
        <v>707</v>
      </c>
      <c r="G350" s="92" t="s">
        <v>836</v>
      </c>
      <c r="H350" s="130" t="e">
        <f>VLOOKUP(G350,Cód!D:E,2,0)</f>
        <v>#N/A</v>
      </c>
      <c r="I350" s="149"/>
    </row>
    <row r="351" spans="1:9" x14ac:dyDescent="0.25">
      <c r="A351" s="82">
        <v>5224098</v>
      </c>
      <c r="B351" s="83" t="s">
        <v>575</v>
      </c>
      <c r="C351" s="82">
        <v>5224098</v>
      </c>
      <c r="D351" s="86" t="str">
        <f t="shared" si="5"/>
        <v>Analista de Saúde NIV</v>
      </c>
      <c r="E351" s="86" t="s">
        <v>776</v>
      </c>
      <c r="F351" s="86" t="s">
        <v>887</v>
      </c>
      <c r="G351" s="92" t="s">
        <v>848</v>
      </c>
      <c r="H351" s="130" t="e">
        <f>VLOOKUP(G351,Cód!D:E,2,0)</f>
        <v>#N/A</v>
      </c>
      <c r="I351" s="149"/>
    </row>
    <row r="352" spans="1:9" x14ac:dyDescent="0.25">
      <c r="A352" s="82">
        <v>7265140</v>
      </c>
      <c r="B352" s="83" t="s">
        <v>174</v>
      </c>
      <c r="C352" s="82">
        <v>7265140</v>
      </c>
      <c r="D352" s="86" t="str">
        <f t="shared" si="5"/>
        <v>Assistente Administrativo de Gestão NII</v>
      </c>
      <c r="E352" s="86" t="s">
        <v>234</v>
      </c>
      <c r="F352" s="86" t="s">
        <v>887</v>
      </c>
      <c r="G352" s="92" t="s">
        <v>808</v>
      </c>
      <c r="H352" s="130">
        <f>VLOOKUP(G352,Cód!D:E,2,0)</f>
        <v>24</v>
      </c>
      <c r="I352" s="149"/>
    </row>
    <row r="353" spans="1:9" x14ac:dyDescent="0.25">
      <c r="A353" s="82">
        <v>8358869</v>
      </c>
      <c r="B353" s="83" t="s">
        <v>576</v>
      </c>
      <c r="C353" s="82">
        <v>8358869</v>
      </c>
      <c r="D353" s="86" t="str">
        <f t="shared" si="5"/>
        <v>Diretor I</v>
      </c>
      <c r="E353" s="86" t="s">
        <v>779</v>
      </c>
      <c r="F353" s="86" t="s">
        <v>707</v>
      </c>
      <c r="G353" s="92" t="s">
        <v>838</v>
      </c>
      <c r="H353" s="130" t="e">
        <f>VLOOKUP(G353,Cód!D:E,2,0)</f>
        <v>#N/A</v>
      </c>
      <c r="I353" s="149" t="s">
        <v>906</v>
      </c>
    </row>
    <row r="354" spans="1:9" x14ac:dyDescent="0.25">
      <c r="A354" s="82">
        <v>9512292</v>
      </c>
      <c r="B354" s="83" t="s">
        <v>754</v>
      </c>
      <c r="C354" s="82">
        <v>9512292</v>
      </c>
      <c r="D354" s="86" t="str">
        <f t="shared" si="5"/>
        <v>Assessor I</v>
      </c>
      <c r="E354" s="86"/>
      <c r="F354" s="86" t="s">
        <v>178</v>
      </c>
      <c r="G354" s="102" t="s">
        <v>814</v>
      </c>
      <c r="H354" s="130">
        <f>VLOOKUP(G354,Cód!D:E,2,0)</f>
        <v>30</v>
      </c>
      <c r="I354" s="149"/>
    </row>
    <row r="355" spans="1:9" x14ac:dyDescent="0.25">
      <c r="A355" s="82">
        <v>9179224</v>
      </c>
      <c r="B355" s="83" t="s">
        <v>577</v>
      </c>
      <c r="C355" s="82">
        <v>9179224</v>
      </c>
      <c r="D355" s="86" t="str">
        <f t="shared" si="5"/>
        <v>Assistente Administrativo de Gestão NI</v>
      </c>
      <c r="E355" s="86" t="s">
        <v>235</v>
      </c>
      <c r="F355" s="86"/>
      <c r="G355" s="92" t="s">
        <v>846</v>
      </c>
      <c r="H355" s="130" t="e">
        <f>VLOOKUP(G355,Cód!D:E,2,0)</f>
        <v>#N/A</v>
      </c>
      <c r="I355" s="149"/>
    </row>
    <row r="356" spans="1:9" x14ac:dyDescent="0.25">
      <c r="A356" s="82">
        <v>8066507</v>
      </c>
      <c r="B356" s="83" t="s">
        <v>578</v>
      </c>
      <c r="C356" s="82">
        <v>8066507</v>
      </c>
      <c r="D356" s="86" t="str">
        <f t="shared" si="5"/>
        <v>Assessor II</v>
      </c>
      <c r="E356" s="86" t="s">
        <v>235</v>
      </c>
      <c r="F356" s="86" t="s">
        <v>222</v>
      </c>
      <c r="G356" s="92" t="s">
        <v>848</v>
      </c>
      <c r="H356" s="130" t="e">
        <f>VLOOKUP(G356,Cód!D:E,2,0)</f>
        <v>#N/A</v>
      </c>
      <c r="I356" s="149"/>
    </row>
    <row r="357" spans="1:9" x14ac:dyDescent="0.25">
      <c r="A357" s="82">
        <v>9163735</v>
      </c>
      <c r="B357" s="83" t="s">
        <v>755</v>
      </c>
      <c r="C357" s="82">
        <v>9163735</v>
      </c>
      <c r="D357" s="86" t="str">
        <f t="shared" si="5"/>
        <v>Assessor I</v>
      </c>
      <c r="E357" s="86"/>
      <c r="F357" s="86" t="s">
        <v>178</v>
      </c>
      <c r="G357" s="92" t="s">
        <v>846</v>
      </c>
      <c r="H357" s="130" t="e">
        <f>VLOOKUP(G357,Cód!D:E,2,0)</f>
        <v>#N/A</v>
      </c>
      <c r="I357" s="149"/>
    </row>
    <row r="358" spans="1:9" x14ac:dyDescent="0.25">
      <c r="A358" s="82">
        <v>6489729</v>
      </c>
      <c r="B358" s="83" t="s">
        <v>579</v>
      </c>
      <c r="C358" s="82">
        <v>6489729</v>
      </c>
      <c r="D358" s="86" t="str">
        <f t="shared" si="5"/>
        <v>Assistente de Suporte Operacional NIII</v>
      </c>
      <c r="E358" s="86" t="s">
        <v>378</v>
      </c>
      <c r="F358" s="86" t="s">
        <v>887</v>
      </c>
      <c r="G358" s="92" t="s">
        <v>860</v>
      </c>
      <c r="H358" s="130" t="e">
        <f>VLOOKUP(G358,Cód!D:E,2,0)</f>
        <v>#N/A</v>
      </c>
      <c r="I358" s="149"/>
    </row>
    <row r="359" spans="1:9" x14ac:dyDescent="0.25">
      <c r="A359" s="82">
        <v>9150285</v>
      </c>
      <c r="B359" s="83" t="s">
        <v>580</v>
      </c>
      <c r="C359" s="82">
        <v>9150285</v>
      </c>
      <c r="D359" s="86" t="str">
        <f t="shared" si="5"/>
        <v>Diretor I</v>
      </c>
      <c r="E359" s="86"/>
      <c r="F359" s="86" t="s">
        <v>707</v>
      </c>
      <c r="G359" s="92" t="s">
        <v>845</v>
      </c>
      <c r="H359" s="130" t="e">
        <f>VLOOKUP(G359,Cód!D:E,2,0)</f>
        <v>#N/A</v>
      </c>
      <c r="I359" s="149"/>
    </row>
    <row r="360" spans="1:9" x14ac:dyDescent="0.25">
      <c r="A360" s="82">
        <v>7569521</v>
      </c>
      <c r="B360" s="83" t="s">
        <v>217</v>
      </c>
      <c r="C360" s="82">
        <v>7569521</v>
      </c>
      <c r="D360" s="86" t="str">
        <f t="shared" si="5"/>
        <v>Analista de Informações, Cultura e Desporto NII</v>
      </c>
      <c r="E360" s="86" t="s">
        <v>143</v>
      </c>
      <c r="F360" s="86" t="s">
        <v>887</v>
      </c>
      <c r="G360" s="92" t="s">
        <v>817</v>
      </c>
      <c r="H360" s="130">
        <f>VLOOKUP(G360,Cód!D:E,2,0)</f>
        <v>34</v>
      </c>
      <c r="I360" s="149"/>
    </row>
    <row r="361" spans="1:9" x14ac:dyDescent="0.25">
      <c r="A361" s="82">
        <v>7558830</v>
      </c>
      <c r="B361" s="83" t="s">
        <v>357</v>
      </c>
      <c r="C361" s="82">
        <v>7558830</v>
      </c>
      <c r="D361" s="86" t="str">
        <f t="shared" si="5"/>
        <v>Analista de Informações, Cultura e Desporto NII</v>
      </c>
      <c r="E361" s="86" t="s">
        <v>143</v>
      </c>
      <c r="F361" s="86" t="s">
        <v>887</v>
      </c>
      <c r="G361" s="92" t="s">
        <v>788</v>
      </c>
      <c r="H361" s="130">
        <f>VLOOKUP(G361,Cód!D:E,2,0)</f>
        <v>3</v>
      </c>
      <c r="I361" s="149"/>
    </row>
    <row r="362" spans="1:9" x14ac:dyDescent="0.25">
      <c r="A362" s="82">
        <v>9154639</v>
      </c>
      <c r="B362" s="83" t="s">
        <v>581</v>
      </c>
      <c r="C362" s="82">
        <v>9154639</v>
      </c>
      <c r="D362" s="86" t="str">
        <f t="shared" si="5"/>
        <v>Assistente Administrativo de Gestão NI</v>
      </c>
      <c r="E362" s="86" t="s">
        <v>235</v>
      </c>
      <c r="F362" s="86"/>
      <c r="G362" s="92" t="s">
        <v>856</v>
      </c>
      <c r="H362" s="130" t="e">
        <f>VLOOKUP(G362,Cód!D:E,2,0)</f>
        <v>#N/A</v>
      </c>
      <c r="I362" s="149"/>
    </row>
    <row r="363" spans="1:9" x14ac:dyDescent="0.25">
      <c r="A363" s="82">
        <v>7569483</v>
      </c>
      <c r="B363" s="83" t="s">
        <v>582</v>
      </c>
      <c r="C363" s="82">
        <v>7569483</v>
      </c>
      <c r="D363" s="86" t="str">
        <f t="shared" si="5"/>
        <v>Assessor II</v>
      </c>
      <c r="E363" s="86" t="s">
        <v>143</v>
      </c>
      <c r="F363" s="86" t="s">
        <v>222</v>
      </c>
      <c r="G363" s="103" t="s">
        <v>853</v>
      </c>
      <c r="H363" s="130" t="e">
        <f>VLOOKUP(G363,Cód!D:E,2,0)</f>
        <v>#N/A</v>
      </c>
      <c r="I363" s="149" t="s">
        <v>897</v>
      </c>
    </row>
    <row r="364" spans="1:9" x14ac:dyDescent="0.25">
      <c r="A364" s="95">
        <v>7947909</v>
      </c>
      <c r="B364" s="83" t="s">
        <v>583</v>
      </c>
      <c r="C364" s="95">
        <v>7947909</v>
      </c>
      <c r="D364" s="86" t="str">
        <f t="shared" si="5"/>
        <v>Assessor IV</v>
      </c>
      <c r="E364" s="86" t="s">
        <v>235</v>
      </c>
      <c r="F364" s="86" t="s">
        <v>713</v>
      </c>
      <c r="G364" s="102" t="s">
        <v>837</v>
      </c>
      <c r="H364" s="130" t="e">
        <f>VLOOKUP(G364,Cód!D:E,2,0)</f>
        <v>#N/A</v>
      </c>
      <c r="I364" s="149" t="s">
        <v>907</v>
      </c>
    </row>
    <row r="365" spans="1:9" x14ac:dyDescent="0.25">
      <c r="A365" s="82">
        <v>8069743</v>
      </c>
      <c r="B365" s="83" t="s">
        <v>374</v>
      </c>
      <c r="C365" s="82">
        <v>8069743</v>
      </c>
      <c r="D365" s="86" t="str">
        <f t="shared" si="5"/>
        <v>Agente de Apoio NI</v>
      </c>
      <c r="E365" s="86" t="s">
        <v>784</v>
      </c>
      <c r="F365" s="86"/>
      <c r="G365" s="92" t="s">
        <v>806</v>
      </c>
      <c r="H365" s="130">
        <f>VLOOKUP(G365,Cód!D:E,2,0)</f>
        <v>22</v>
      </c>
      <c r="I365" s="149" t="s">
        <v>890</v>
      </c>
    </row>
    <row r="366" spans="1:9" x14ac:dyDescent="0.25">
      <c r="A366" s="82">
        <v>5542359</v>
      </c>
      <c r="B366" s="83" t="s">
        <v>109</v>
      </c>
      <c r="C366" s="82">
        <v>5542359</v>
      </c>
      <c r="D366" s="86" t="str">
        <f t="shared" si="5"/>
        <v>Assistente de Suporte Operacional NIII</v>
      </c>
      <c r="E366" s="86" t="s">
        <v>378</v>
      </c>
      <c r="F366" s="86" t="s">
        <v>887</v>
      </c>
      <c r="G366" s="92" t="s">
        <v>799</v>
      </c>
      <c r="H366" s="130">
        <f>VLOOKUP(G366,Cód!D:E,2,0)</f>
        <v>15</v>
      </c>
      <c r="I366" s="149"/>
    </row>
    <row r="367" spans="1:9" x14ac:dyDescent="0.25">
      <c r="A367" s="82">
        <v>6458335</v>
      </c>
      <c r="B367" s="83" t="s">
        <v>316</v>
      </c>
      <c r="C367" s="82">
        <v>6458335</v>
      </c>
      <c r="D367" s="86" t="str">
        <f t="shared" si="5"/>
        <v>Assistente de Suporte Operacional NII</v>
      </c>
      <c r="E367" s="86" t="s">
        <v>236</v>
      </c>
      <c r="F367" s="86" t="s">
        <v>887</v>
      </c>
      <c r="G367" s="92" t="s">
        <v>813</v>
      </c>
      <c r="H367" s="130">
        <f>VLOOKUP(G367,Cód!D:E,2,0)</f>
        <v>29</v>
      </c>
      <c r="I367" s="149"/>
    </row>
    <row r="368" spans="1:9" x14ac:dyDescent="0.25">
      <c r="A368" s="82">
        <v>8898049</v>
      </c>
      <c r="B368" s="83" t="s">
        <v>242</v>
      </c>
      <c r="C368" s="82">
        <v>8898049</v>
      </c>
      <c r="D368" s="86" t="str">
        <f t="shared" si="5"/>
        <v>Gestor de Equipamento Público</v>
      </c>
      <c r="E368" s="86"/>
      <c r="F368" s="86" t="s">
        <v>268</v>
      </c>
      <c r="G368" s="99" t="s">
        <v>793</v>
      </c>
      <c r="H368" s="130">
        <f>VLOOKUP(G368,Cód!D:E,2,0)</f>
        <v>9</v>
      </c>
      <c r="I368" s="149"/>
    </row>
    <row r="369" spans="1:9" x14ac:dyDescent="0.25">
      <c r="A369" s="82">
        <v>7704151</v>
      </c>
      <c r="B369" s="83" t="s">
        <v>175</v>
      </c>
      <c r="C369" s="82">
        <v>7704151</v>
      </c>
      <c r="D369" s="86" t="str">
        <f t="shared" si="5"/>
        <v>Analista de Informações, Cultura e Desporto NII</v>
      </c>
      <c r="E369" s="86" t="s">
        <v>143</v>
      </c>
      <c r="F369" s="86" t="s">
        <v>887</v>
      </c>
      <c r="G369" s="92" t="s">
        <v>788</v>
      </c>
      <c r="H369" s="130">
        <f>VLOOKUP(G369,Cód!D:E,2,0)</f>
        <v>3</v>
      </c>
      <c r="I369" s="149"/>
    </row>
    <row r="370" spans="1:9" x14ac:dyDescent="0.25">
      <c r="A370" s="82">
        <v>7577745</v>
      </c>
      <c r="B370" s="83" t="s">
        <v>89</v>
      </c>
      <c r="C370" s="82">
        <v>7577745</v>
      </c>
      <c r="D370" s="86" t="str">
        <f t="shared" si="5"/>
        <v>Analista de Informações, Cultura e Desporto NII</v>
      </c>
      <c r="E370" s="86" t="s">
        <v>143</v>
      </c>
      <c r="F370" s="86" t="s">
        <v>887</v>
      </c>
      <c r="G370" s="92" t="s">
        <v>816</v>
      </c>
      <c r="H370" s="130">
        <f>VLOOKUP(G370,Cód!D:E,2,0)</f>
        <v>33</v>
      </c>
      <c r="I370" s="149"/>
    </row>
    <row r="371" spans="1:9" x14ac:dyDescent="0.25">
      <c r="A371" s="82">
        <v>6312993</v>
      </c>
      <c r="B371" s="83" t="s">
        <v>756</v>
      </c>
      <c r="C371" s="82">
        <v>6312993</v>
      </c>
      <c r="D371" s="86" t="str">
        <f t="shared" si="5"/>
        <v>Assistente de Suporte Operacional NIII</v>
      </c>
      <c r="E371" s="86" t="s">
        <v>378</v>
      </c>
      <c r="F371" s="86"/>
      <c r="G371" s="92" t="s">
        <v>802</v>
      </c>
      <c r="H371" s="130">
        <f>VLOOKUP(G371,Cód!D:E,2,0)</f>
        <v>18</v>
      </c>
      <c r="I371" s="149"/>
    </row>
    <row r="372" spans="1:9" x14ac:dyDescent="0.25">
      <c r="A372" s="85">
        <v>6436102</v>
      </c>
      <c r="B372" s="84" t="s">
        <v>584</v>
      </c>
      <c r="C372" s="85">
        <v>6436102</v>
      </c>
      <c r="D372" s="86" t="str">
        <f t="shared" si="5"/>
        <v>Assessor I</v>
      </c>
      <c r="E372" s="86" t="s">
        <v>378</v>
      </c>
      <c r="F372" s="106" t="s">
        <v>178</v>
      </c>
      <c r="G372" s="86" t="s">
        <v>840</v>
      </c>
      <c r="H372" s="130" t="e">
        <f>VLOOKUP(G372,Cód!D:E,2,0)</f>
        <v>#N/A</v>
      </c>
      <c r="I372" s="149"/>
    </row>
    <row r="373" spans="1:9" x14ac:dyDescent="0.25">
      <c r="A373" s="82">
        <v>5858763</v>
      </c>
      <c r="B373" s="83" t="s">
        <v>125</v>
      </c>
      <c r="C373" s="82">
        <v>5858763</v>
      </c>
      <c r="D373" s="86" t="str">
        <f t="shared" si="5"/>
        <v>Assistente de Suporte Operacional NIII</v>
      </c>
      <c r="E373" s="86" t="s">
        <v>378</v>
      </c>
      <c r="F373" s="86" t="s">
        <v>887</v>
      </c>
      <c r="G373" s="92" t="s">
        <v>810</v>
      </c>
      <c r="H373" s="130">
        <f>VLOOKUP(G373,Cód!D:E,2,0)</f>
        <v>26</v>
      </c>
      <c r="I373" s="149"/>
    </row>
    <row r="374" spans="1:9" x14ac:dyDescent="0.25">
      <c r="A374" s="82">
        <v>8567786</v>
      </c>
      <c r="B374" s="83" t="s">
        <v>228</v>
      </c>
      <c r="C374" s="82">
        <v>8567786</v>
      </c>
      <c r="D374" s="86" t="str">
        <f t="shared" si="5"/>
        <v>Gestor de Equipamento Público</v>
      </c>
      <c r="E374" s="86"/>
      <c r="F374" s="86" t="s">
        <v>268</v>
      </c>
      <c r="G374" s="92" t="s">
        <v>813</v>
      </c>
      <c r="H374" s="130">
        <f>VLOOKUP(G374,Cód!D:E,2,0)</f>
        <v>29</v>
      </c>
      <c r="I374" s="149"/>
    </row>
    <row r="375" spans="1:9" x14ac:dyDescent="0.25">
      <c r="A375" s="82">
        <v>7584385</v>
      </c>
      <c r="B375" s="83" t="s">
        <v>127</v>
      </c>
      <c r="C375" s="82">
        <v>7584385</v>
      </c>
      <c r="D375" s="86" t="str">
        <f t="shared" si="5"/>
        <v>Analista de Informações, Cultura e Desporto NII</v>
      </c>
      <c r="E375" s="86" t="s">
        <v>143</v>
      </c>
      <c r="F375" s="86" t="s">
        <v>887</v>
      </c>
      <c r="G375" s="92" t="s">
        <v>810</v>
      </c>
      <c r="H375" s="130">
        <f>VLOOKUP(G375,Cód!D:E,2,0)</f>
        <v>26</v>
      </c>
      <c r="I375" s="149"/>
    </row>
    <row r="376" spans="1:9" x14ac:dyDescent="0.25">
      <c r="A376" s="82">
        <v>8050511</v>
      </c>
      <c r="B376" s="83" t="s">
        <v>585</v>
      </c>
      <c r="C376" s="82">
        <v>8050511</v>
      </c>
      <c r="D376" s="86" t="str">
        <f t="shared" si="5"/>
        <v>Assistente Administrativo de Gestão NI</v>
      </c>
      <c r="E376" s="86" t="s">
        <v>235</v>
      </c>
      <c r="F376" s="86"/>
      <c r="G376" s="92" t="s">
        <v>848</v>
      </c>
      <c r="H376" s="130" t="e">
        <f>VLOOKUP(G376,Cód!D:E,2,0)</f>
        <v>#N/A</v>
      </c>
      <c r="I376" s="149"/>
    </row>
    <row r="377" spans="1:9" x14ac:dyDescent="0.25">
      <c r="A377" s="82">
        <v>8822450</v>
      </c>
      <c r="B377" s="83" t="s">
        <v>286</v>
      </c>
      <c r="C377" s="82">
        <v>8822450</v>
      </c>
      <c r="D377" s="86" t="str">
        <f t="shared" si="5"/>
        <v>Gestor de Equipamento Público</v>
      </c>
      <c r="E377" s="86"/>
      <c r="F377" s="86" t="s">
        <v>268</v>
      </c>
      <c r="G377" s="92" t="s">
        <v>786</v>
      </c>
      <c r="H377" s="130">
        <f>VLOOKUP(G377,Cód!D:E,2,0)</f>
        <v>4</v>
      </c>
      <c r="I377" s="149"/>
    </row>
    <row r="378" spans="1:9" x14ac:dyDescent="0.25">
      <c r="A378" s="82">
        <v>7569386</v>
      </c>
      <c r="B378" s="83" t="s">
        <v>586</v>
      </c>
      <c r="C378" s="82">
        <v>7569386</v>
      </c>
      <c r="D378" s="86" t="str">
        <f t="shared" si="5"/>
        <v>Assessor III</v>
      </c>
      <c r="E378" s="86" t="s">
        <v>143</v>
      </c>
      <c r="F378" s="86" t="s">
        <v>710</v>
      </c>
      <c r="G378" s="102" t="s">
        <v>853</v>
      </c>
      <c r="H378" s="130" t="e">
        <f>VLOOKUP(G378,Cód!D:E,2,0)</f>
        <v>#N/A</v>
      </c>
      <c r="I378" s="149" t="s">
        <v>897</v>
      </c>
    </row>
    <row r="379" spans="1:9" x14ac:dyDescent="0.25">
      <c r="A379" s="82">
        <v>6492355</v>
      </c>
      <c r="B379" s="83" t="s">
        <v>278</v>
      </c>
      <c r="C379" s="82">
        <v>6492355</v>
      </c>
      <c r="D379" s="86" t="str">
        <f t="shared" si="5"/>
        <v>Assistente de Suporte Operacional NIII</v>
      </c>
      <c r="E379" s="86" t="s">
        <v>378</v>
      </c>
      <c r="F379" s="86" t="s">
        <v>887</v>
      </c>
      <c r="G379" s="92" t="s">
        <v>796</v>
      </c>
      <c r="H379" s="130">
        <f>VLOOKUP(G379,Cód!D:E,2,0)</f>
        <v>12</v>
      </c>
      <c r="I379" s="149"/>
    </row>
    <row r="380" spans="1:9" x14ac:dyDescent="0.25">
      <c r="A380" s="82">
        <v>6072941</v>
      </c>
      <c r="B380" s="83" t="s">
        <v>209</v>
      </c>
      <c r="C380" s="82">
        <v>6072941</v>
      </c>
      <c r="D380" s="86" t="str">
        <f t="shared" si="5"/>
        <v>Analista de Saúde - Médico NIV</v>
      </c>
      <c r="E380" s="86" t="s">
        <v>148</v>
      </c>
      <c r="F380" s="86" t="s">
        <v>887</v>
      </c>
      <c r="G380" s="92" t="s">
        <v>790</v>
      </c>
      <c r="H380" s="130">
        <f>VLOOKUP(G380,Cód!D:E,2,0)</f>
        <v>6</v>
      </c>
      <c r="I380" s="149" t="s">
        <v>891</v>
      </c>
    </row>
    <row r="381" spans="1:9" x14ac:dyDescent="0.25">
      <c r="A381" s="82">
        <v>9257292</v>
      </c>
      <c r="B381" s="83" t="s">
        <v>587</v>
      </c>
      <c r="C381" s="82">
        <v>9257292</v>
      </c>
      <c r="D381" s="86" t="str">
        <f t="shared" si="5"/>
        <v>Diretor I</v>
      </c>
      <c r="E381" s="86"/>
      <c r="F381" s="86" t="s">
        <v>707</v>
      </c>
      <c r="G381" s="92" t="s">
        <v>853</v>
      </c>
      <c r="H381" s="130" t="e">
        <f>VLOOKUP(G381,Cód!D:E,2,0)</f>
        <v>#N/A</v>
      </c>
      <c r="I381" s="149"/>
    </row>
    <row r="382" spans="1:9" x14ac:dyDescent="0.25">
      <c r="A382" s="82">
        <v>8474362</v>
      </c>
      <c r="B382" s="83" t="s">
        <v>215</v>
      </c>
      <c r="C382" s="82">
        <v>8474362</v>
      </c>
      <c r="D382" s="86" t="str">
        <f t="shared" si="5"/>
        <v>Assessor I</v>
      </c>
      <c r="E382" s="86"/>
      <c r="F382" s="86" t="s">
        <v>178</v>
      </c>
      <c r="G382" s="92" t="s">
        <v>817</v>
      </c>
      <c r="H382" s="130">
        <f>VLOOKUP(G382,Cód!D:E,2,0)</f>
        <v>34</v>
      </c>
      <c r="I382" s="149"/>
    </row>
    <row r="383" spans="1:9" x14ac:dyDescent="0.25">
      <c r="A383" s="82">
        <v>9495401</v>
      </c>
      <c r="B383" s="83" t="s">
        <v>757</v>
      </c>
      <c r="C383" s="82">
        <v>9495401</v>
      </c>
      <c r="D383" s="86" t="str">
        <f t="shared" si="5"/>
        <v>Gestor de Equipamento Público</v>
      </c>
      <c r="E383" s="86"/>
      <c r="F383" s="86" t="s">
        <v>268</v>
      </c>
      <c r="G383" s="92" t="s">
        <v>789</v>
      </c>
      <c r="H383" s="130">
        <f>VLOOKUP(G383,Cód!D:E,2,0)</f>
        <v>5</v>
      </c>
      <c r="I383" s="149"/>
    </row>
    <row r="384" spans="1:9" x14ac:dyDescent="0.25">
      <c r="A384" s="82">
        <v>6262473</v>
      </c>
      <c r="B384" s="83" t="s">
        <v>588</v>
      </c>
      <c r="C384" s="82">
        <v>6262473</v>
      </c>
      <c r="D384" s="86" t="str">
        <f t="shared" si="5"/>
        <v>Profissional de Eng, Arq, Agronomia, Geologia NII</v>
      </c>
      <c r="E384" s="86" t="s">
        <v>778</v>
      </c>
      <c r="F384" s="86" t="s">
        <v>887</v>
      </c>
      <c r="G384" s="92" t="s">
        <v>846</v>
      </c>
      <c r="H384" s="130" t="e">
        <f>VLOOKUP(G384,Cód!D:E,2,0)</f>
        <v>#N/A</v>
      </c>
      <c r="I384" s="149"/>
    </row>
    <row r="385" spans="1:9" x14ac:dyDescent="0.25">
      <c r="A385" s="82">
        <v>8126143</v>
      </c>
      <c r="B385" s="83" t="s">
        <v>589</v>
      </c>
      <c r="C385" s="82">
        <v>8126143</v>
      </c>
      <c r="D385" s="86" t="str">
        <f t="shared" si="5"/>
        <v>Assessor II</v>
      </c>
      <c r="E385" s="86" t="s">
        <v>143</v>
      </c>
      <c r="F385" s="86" t="s">
        <v>222</v>
      </c>
      <c r="G385" s="99" t="s">
        <v>857</v>
      </c>
      <c r="H385" s="130" t="e">
        <f>VLOOKUP(G385,Cód!D:E,2,0)</f>
        <v>#N/A</v>
      </c>
      <c r="I385" s="149"/>
    </row>
    <row r="386" spans="1:9" x14ac:dyDescent="0.25">
      <c r="A386" s="82">
        <v>5803195</v>
      </c>
      <c r="B386" s="83" t="s">
        <v>590</v>
      </c>
      <c r="C386" s="82">
        <v>5803195</v>
      </c>
      <c r="D386" s="86" t="str">
        <f t="shared" ref="D386:D449" si="6">IF(F386&gt;"*e*",F386,E386)</f>
        <v>Analista de Planej e Desenv Organizacional NIV</v>
      </c>
      <c r="E386" s="86" t="s">
        <v>780</v>
      </c>
      <c r="F386" s="86" t="s">
        <v>887</v>
      </c>
      <c r="G386" s="102" t="s">
        <v>705</v>
      </c>
      <c r="H386" s="130" t="e">
        <f>VLOOKUP(G386,Cód!D:E,2,0)</f>
        <v>#N/A</v>
      </c>
      <c r="I386" s="149" t="s">
        <v>908</v>
      </c>
    </row>
    <row r="387" spans="1:9" x14ac:dyDescent="0.25">
      <c r="A387" s="82">
        <v>6260373</v>
      </c>
      <c r="B387" s="83" t="s">
        <v>97</v>
      </c>
      <c r="C387" s="82">
        <v>6260373</v>
      </c>
      <c r="D387" s="86" t="str">
        <f t="shared" si="6"/>
        <v>Assistente de Suporte Operacional NIII</v>
      </c>
      <c r="E387" s="86" t="s">
        <v>378</v>
      </c>
      <c r="F387" s="86" t="s">
        <v>887</v>
      </c>
      <c r="G387" s="132" t="s">
        <v>792</v>
      </c>
      <c r="H387" s="130">
        <f>VLOOKUP(G387,Cód!D:E,2,0)</f>
        <v>8</v>
      </c>
      <c r="I387" s="149"/>
    </row>
    <row r="388" spans="1:9" x14ac:dyDescent="0.25">
      <c r="A388" s="82">
        <v>5876249</v>
      </c>
      <c r="B388" s="83" t="s">
        <v>223</v>
      </c>
      <c r="C388" s="82">
        <v>5876249</v>
      </c>
      <c r="D388" s="86" t="str">
        <f t="shared" si="6"/>
        <v>Assistente Administrativo de Gestão</v>
      </c>
      <c r="E388" s="86" t="s">
        <v>272</v>
      </c>
      <c r="F388" s="86"/>
      <c r="G388" s="99" t="s">
        <v>791</v>
      </c>
      <c r="H388" s="130">
        <f>VLOOKUP(G388,Cód!D:E,2,0)</f>
        <v>7</v>
      </c>
      <c r="I388" s="149"/>
    </row>
    <row r="389" spans="1:9" x14ac:dyDescent="0.25">
      <c r="A389" s="82">
        <v>6029922</v>
      </c>
      <c r="B389" s="83" t="s">
        <v>176</v>
      </c>
      <c r="C389" s="82">
        <v>6029922</v>
      </c>
      <c r="D389" s="86" t="str">
        <f t="shared" si="6"/>
        <v>Assistente Administrativo de Gestão NII</v>
      </c>
      <c r="E389" s="86" t="s">
        <v>234</v>
      </c>
      <c r="F389" s="86" t="s">
        <v>887</v>
      </c>
      <c r="G389" s="92" t="s">
        <v>824</v>
      </c>
      <c r="H389" s="130">
        <f>VLOOKUP(G389,Cód!D:E,2,0)</f>
        <v>41</v>
      </c>
      <c r="I389" s="149"/>
    </row>
    <row r="390" spans="1:9" x14ac:dyDescent="0.25">
      <c r="A390" s="82">
        <v>5269431</v>
      </c>
      <c r="B390" s="83" t="s">
        <v>591</v>
      </c>
      <c r="C390" s="82">
        <v>5269431</v>
      </c>
      <c r="D390" s="86" t="str">
        <f t="shared" si="6"/>
        <v>Analista de Informações, Cultura e Desporto NIV</v>
      </c>
      <c r="E390" s="86" t="s">
        <v>320</v>
      </c>
      <c r="F390" s="86" t="s">
        <v>887</v>
      </c>
      <c r="G390" s="92" t="s">
        <v>853</v>
      </c>
      <c r="H390" s="130" t="e">
        <f>VLOOKUP(G390,Cód!D:E,2,0)</f>
        <v>#N/A</v>
      </c>
      <c r="I390" s="149"/>
    </row>
    <row r="391" spans="1:9" x14ac:dyDescent="0.25">
      <c r="A391" s="82">
        <v>1403575</v>
      </c>
      <c r="B391" s="83" t="s">
        <v>196</v>
      </c>
      <c r="C391" s="82">
        <v>1403575</v>
      </c>
      <c r="D391" s="86" t="str">
        <f t="shared" si="6"/>
        <v>Analista de Informações, Cultura e Desporto</v>
      </c>
      <c r="E391" s="86" t="s">
        <v>140</v>
      </c>
      <c r="F391" s="86" t="s">
        <v>887</v>
      </c>
      <c r="G391" s="92" t="s">
        <v>826</v>
      </c>
      <c r="H391" s="130">
        <f>VLOOKUP(G391,Cód!D:E,2,0)</f>
        <v>43</v>
      </c>
      <c r="I391" s="149"/>
    </row>
    <row r="392" spans="1:9" x14ac:dyDescent="0.25">
      <c r="A392" s="82">
        <v>5708796</v>
      </c>
      <c r="B392" s="83" t="s">
        <v>592</v>
      </c>
      <c r="C392" s="82">
        <v>5708796</v>
      </c>
      <c r="D392" s="86" t="str">
        <f t="shared" si="6"/>
        <v>Assistente Administrativo de Gestão NII</v>
      </c>
      <c r="E392" s="86" t="s">
        <v>234</v>
      </c>
      <c r="F392" s="86"/>
      <c r="G392" s="92" t="s">
        <v>854</v>
      </c>
      <c r="H392" s="130" t="e">
        <f>VLOOKUP(G392,Cód!D:E,2,0)</f>
        <v>#N/A</v>
      </c>
      <c r="I392" s="149"/>
    </row>
    <row r="393" spans="1:9" x14ac:dyDescent="0.25">
      <c r="A393" s="82">
        <v>7098766</v>
      </c>
      <c r="B393" s="83" t="s">
        <v>593</v>
      </c>
      <c r="C393" s="82">
        <v>7098766</v>
      </c>
      <c r="D393" s="86" t="str">
        <f t="shared" si="6"/>
        <v>Assessor III</v>
      </c>
      <c r="E393" s="86"/>
      <c r="F393" s="86" t="s">
        <v>710</v>
      </c>
      <c r="G393" s="101" t="s">
        <v>862</v>
      </c>
      <c r="H393" s="130" t="e">
        <f>VLOOKUP(G393,Cód!D:E,2,0)</f>
        <v>#N/A</v>
      </c>
      <c r="I393" s="149"/>
    </row>
    <row r="394" spans="1:9" x14ac:dyDescent="0.25">
      <c r="A394" s="82">
        <v>9527222</v>
      </c>
      <c r="B394" s="83" t="s">
        <v>758</v>
      </c>
      <c r="C394" s="82">
        <v>9527222</v>
      </c>
      <c r="D394" s="86" t="str">
        <f t="shared" si="6"/>
        <v>Assessor IV</v>
      </c>
      <c r="E394" s="86"/>
      <c r="F394" s="86" t="s">
        <v>713</v>
      </c>
      <c r="G394" s="92" t="s">
        <v>836</v>
      </c>
      <c r="H394" s="130" t="e">
        <f>VLOOKUP(G394,Cód!D:E,2,0)</f>
        <v>#N/A</v>
      </c>
      <c r="I394" s="149"/>
    </row>
    <row r="395" spans="1:9" x14ac:dyDescent="0.25">
      <c r="A395" s="82">
        <v>9378642</v>
      </c>
      <c r="B395" s="83" t="s">
        <v>420</v>
      </c>
      <c r="C395" s="82">
        <v>9378642</v>
      </c>
      <c r="D395" s="86" t="str">
        <f t="shared" si="6"/>
        <v>Gestor de Equipamento Público</v>
      </c>
      <c r="E395" s="86"/>
      <c r="F395" s="86" t="s">
        <v>268</v>
      </c>
      <c r="G395" s="92" t="s">
        <v>817</v>
      </c>
      <c r="H395" s="130">
        <f>VLOOKUP(G395,Cód!D:E,2,0)</f>
        <v>34</v>
      </c>
      <c r="I395" s="149"/>
    </row>
    <row r="396" spans="1:9" x14ac:dyDescent="0.25">
      <c r="A396" s="82">
        <v>6306004</v>
      </c>
      <c r="B396" s="83" t="s">
        <v>594</v>
      </c>
      <c r="C396" s="82">
        <v>6306004</v>
      </c>
      <c r="D396" s="86" t="str">
        <f t="shared" si="6"/>
        <v>Assessor II</v>
      </c>
      <c r="E396" s="86" t="s">
        <v>378</v>
      </c>
      <c r="F396" s="86" t="s">
        <v>222</v>
      </c>
      <c r="G396" s="92" t="s">
        <v>839</v>
      </c>
      <c r="H396" s="130" t="e">
        <f>VLOOKUP(G396,Cód!D:E,2,0)</f>
        <v>#N/A</v>
      </c>
      <c r="I396" s="149"/>
    </row>
    <row r="397" spans="1:9" x14ac:dyDescent="0.25">
      <c r="A397" s="82">
        <v>6429815</v>
      </c>
      <c r="B397" s="83" t="s">
        <v>177</v>
      </c>
      <c r="C397" s="82">
        <v>6429815</v>
      </c>
      <c r="D397" s="86" t="str">
        <f t="shared" si="6"/>
        <v>Assistente de Suporte Operacional NI</v>
      </c>
      <c r="E397" s="86" t="s">
        <v>299</v>
      </c>
      <c r="F397" s="86" t="s">
        <v>887</v>
      </c>
      <c r="G397" s="99" t="s">
        <v>800</v>
      </c>
      <c r="H397" s="130">
        <f>VLOOKUP(G397,Cód!D:E,2,0)</f>
        <v>16</v>
      </c>
      <c r="I397" s="149"/>
    </row>
    <row r="398" spans="1:9" x14ac:dyDescent="0.25">
      <c r="A398" s="82">
        <v>7409222</v>
      </c>
      <c r="B398" s="83" t="s">
        <v>204</v>
      </c>
      <c r="C398" s="82">
        <v>7409222</v>
      </c>
      <c r="D398" s="86" t="str">
        <f t="shared" si="6"/>
        <v>Assistente de Suporte Operacional NII</v>
      </c>
      <c r="E398" s="86" t="s">
        <v>236</v>
      </c>
      <c r="F398" s="86" t="s">
        <v>887</v>
      </c>
      <c r="G398" s="92" t="s">
        <v>824</v>
      </c>
      <c r="H398" s="130">
        <f>VLOOKUP(G398,Cód!D:E,2,0)</f>
        <v>41</v>
      </c>
      <c r="I398" s="149"/>
    </row>
    <row r="399" spans="1:9" x14ac:dyDescent="0.25">
      <c r="A399" s="82">
        <v>7569394</v>
      </c>
      <c r="B399" s="83" t="s">
        <v>131</v>
      </c>
      <c r="C399" s="82">
        <v>7569394</v>
      </c>
      <c r="D399" s="86" t="str">
        <f t="shared" si="6"/>
        <v>Analista de Informações, Cultura e Desporto NII</v>
      </c>
      <c r="E399" s="86" t="s">
        <v>143</v>
      </c>
      <c r="F399" s="86" t="s">
        <v>887</v>
      </c>
      <c r="G399" s="92" t="s">
        <v>798</v>
      </c>
      <c r="H399" s="130">
        <f>VLOOKUP(G399,Cód!D:E,2,0)</f>
        <v>14</v>
      </c>
      <c r="I399" s="149" t="s">
        <v>891</v>
      </c>
    </row>
    <row r="400" spans="1:9" x14ac:dyDescent="0.25">
      <c r="A400" s="82">
        <v>6290426</v>
      </c>
      <c r="B400" s="83" t="s">
        <v>342</v>
      </c>
      <c r="C400" s="82">
        <v>6290426</v>
      </c>
      <c r="D400" s="86" t="str">
        <f t="shared" si="6"/>
        <v>Assistente de Suporte Operacional NII</v>
      </c>
      <c r="E400" s="86" t="s">
        <v>236</v>
      </c>
      <c r="F400" s="86" t="s">
        <v>887</v>
      </c>
      <c r="G400" s="102" t="s">
        <v>824</v>
      </c>
      <c r="H400" s="130">
        <f>VLOOKUP(G400,Cód!D:E,2,0)</f>
        <v>41</v>
      </c>
      <c r="I400" s="149"/>
    </row>
    <row r="401" spans="1:9" x14ac:dyDescent="0.25">
      <c r="A401" s="82">
        <v>5145066</v>
      </c>
      <c r="B401" s="83" t="s">
        <v>95</v>
      </c>
      <c r="C401" s="82">
        <v>5145066</v>
      </c>
      <c r="D401" s="86" t="str">
        <f t="shared" si="6"/>
        <v>Assistente Administrativo de Gestão NII</v>
      </c>
      <c r="E401" s="86" t="s">
        <v>234</v>
      </c>
      <c r="F401" s="86" t="s">
        <v>887</v>
      </c>
      <c r="G401" s="102" t="s">
        <v>792</v>
      </c>
      <c r="H401" s="130">
        <f>VLOOKUP(G401,Cód!D:E,2,0)</f>
        <v>8</v>
      </c>
      <c r="I401" s="149"/>
    </row>
    <row r="402" spans="1:9" x14ac:dyDescent="0.25">
      <c r="A402" s="82">
        <v>9499946</v>
      </c>
      <c r="B402" s="83" t="s">
        <v>759</v>
      </c>
      <c r="C402" s="82">
        <v>9499946</v>
      </c>
      <c r="D402" s="86" t="str">
        <f t="shared" si="6"/>
        <v>Assessor I</v>
      </c>
      <c r="E402" s="86"/>
      <c r="F402" s="86" t="s">
        <v>178</v>
      </c>
      <c r="G402" s="92" t="s">
        <v>821</v>
      </c>
      <c r="H402" s="130">
        <f>VLOOKUP(G402,Cód!D:E,2,0)</f>
        <v>38</v>
      </c>
      <c r="I402" s="149"/>
    </row>
    <row r="403" spans="1:9" x14ac:dyDescent="0.25">
      <c r="A403" s="82">
        <v>6262180</v>
      </c>
      <c r="B403" s="83" t="s">
        <v>83</v>
      </c>
      <c r="C403" s="82">
        <v>6262180</v>
      </c>
      <c r="D403" s="86" t="str">
        <f t="shared" si="6"/>
        <v>Assistente de Suporte Operacional NIII</v>
      </c>
      <c r="E403" s="86" t="s">
        <v>378</v>
      </c>
      <c r="F403" s="86" t="s">
        <v>887</v>
      </c>
      <c r="G403" s="92" t="s">
        <v>790</v>
      </c>
      <c r="H403" s="130">
        <f>VLOOKUP(G403,Cód!D:E,2,0)</f>
        <v>6</v>
      </c>
      <c r="I403" s="149"/>
    </row>
    <row r="404" spans="1:9" x14ac:dyDescent="0.25">
      <c r="A404" s="82">
        <v>9536205</v>
      </c>
      <c r="B404" s="83" t="s">
        <v>879</v>
      </c>
      <c r="C404" s="82">
        <v>9536205</v>
      </c>
      <c r="D404" s="86" t="str">
        <f t="shared" si="6"/>
        <v>Gestor de Equipamento Público</v>
      </c>
      <c r="E404" s="86"/>
      <c r="F404" s="86" t="s">
        <v>268</v>
      </c>
      <c r="G404" s="92" t="s">
        <v>820</v>
      </c>
      <c r="H404" s="130">
        <f>VLOOKUP(G404,Cód!D:E,2,0)</f>
        <v>37</v>
      </c>
      <c r="I404" s="149"/>
    </row>
    <row r="405" spans="1:9" x14ac:dyDescent="0.25">
      <c r="A405" s="82">
        <v>5926971</v>
      </c>
      <c r="B405" s="83" t="s">
        <v>298</v>
      </c>
      <c r="C405" s="82">
        <v>5926971</v>
      </c>
      <c r="D405" s="86" t="str">
        <f t="shared" si="6"/>
        <v>Assistente de Suporte Operacional NIII</v>
      </c>
      <c r="E405" s="86" t="s">
        <v>378</v>
      </c>
      <c r="F405" s="86" t="s">
        <v>887</v>
      </c>
      <c r="G405" s="92" t="s">
        <v>799</v>
      </c>
      <c r="H405" s="130">
        <f>VLOOKUP(G405,Cód!D:E,2,0)</f>
        <v>15</v>
      </c>
      <c r="I405" s="149"/>
    </row>
    <row r="406" spans="1:9" x14ac:dyDescent="0.25">
      <c r="A406" s="82">
        <v>5412374</v>
      </c>
      <c r="B406" s="83" t="s">
        <v>595</v>
      </c>
      <c r="C406" s="82">
        <v>5412374</v>
      </c>
      <c r="D406" s="86" t="str">
        <f t="shared" si="6"/>
        <v>Assistente Administrativo de Gestão NIII</v>
      </c>
      <c r="E406" s="86" t="s">
        <v>389</v>
      </c>
      <c r="F406" s="86" t="s">
        <v>887</v>
      </c>
      <c r="G406" s="92" t="s">
        <v>702</v>
      </c>
      <c r="H406" s="130" t="e">
        <f>VLOOKUP(G406,Cód!D:E,2,0)</f>
        <v>#N/A</v>
      </c>
      <c r="I406" s="149"/>
    </row>
    <row r="407" spans="1:9" x14ac:dyDescent="0.25">
      <c r="A407" s="82">
        <v>8124418</v>
      </c>
      <c r="B407" s="83" t="s">
        <v>130</v>
      </c>
      <c r="C407" s="82">
        <v>8124418</v>
      </c>
      <c r="D407" s="86" t="str">
        <f t="shared" si="6"/>
        <v>Analista de Informações, Cultura e Desporto NI</v>
      </c>
      <c r="E407" s="86" t="s">
        <v>141</v>
      </c>
      <c r="F407" s="86" t="s">
        <v>887</v>
      </c>
      <c r="G407" s="92" t="s">
        <v>829</v>
      </c>
      <c r="H407" s="130">
        <f>VLOOKUP(G407,Cód!D:E,2,0)</f>
        <v>46</v>
      </c>
      <c r="I407" s="149"/>
    </row>
    <row r="408" spans="1:9" x14ac:dyDescent="0.25">
      <c r="A408" s="82">
        <v>7618700</v>
      </c>
      <c r="B408" s="83" t="s">
        <v>399</v>
      </c>
      <c r="C408" s="82">
        <v>7618700</v>
      </c>
      <c r="D408" s="86" t="str">
        <f t="shared" si="6"/>
        <v>Assistente Administrativo de Gestão NII</v>
      </c>
      <c r="E408" s="86" t="s">
        <v>234</v>
      </c>
      <c r="F408" s="86"/>
      <c r="G408" s="92" t="s">
        <v>789</v>
      </c>
      <c r="H408" s="130">
        <f>VLOOKUP(G408,Cód!D:E,2,0)</f>
        <v>5</v>
      </c>
      <c r="I408" s="149" t="s">
        <v>890</v>
      </c>
    </row>
    <row r="409" spans="1:9" x14ac:dyDescent="0.25">
      <c r="A409" s="82">
        <v>9317848</v>
      </c>
      <c r="B409" s="83" t="s">
        <v>596</v>
      </c>
      <c r="C409" s="82">
        <v>9317848</v>
      </c>
      <c r="D409" s="86" t="str">
        <f t="shared" si="6"/>
        <v>Assessor III</v>
      </c>
      <c r="E409" s="86"/>
      <c r="F409" s="86" t="s">
        <v>710</v>
      </c>
      <c r="G409" s="102" t="s">
        <v>836</v>
      </c>
      <c r="H409" s="130" t="e">
        <f>VLOOKUP(G409,Cód!D:E,2,0)</f>
        <v>#N/A</v>
      </c>
      <c r="I409" s="149"/>
    </row>
    <row r="410" spans="1:9" x14ac:dyDescent="0.25">
      <c r="A410" s="82">
        <v>7595905</v>
      </c>
      <c r="B410" s="83" t="s">
        <v>250</v>
      </c>
      <c r="C410" s="82">
        <v>7595905</v>
      </c>
      <c r="D410" s="86" t="str">
        <f t="shared" si="6"/>
        <v>Analista de Informações, Cultura e Desporto NII</v>
      </c>
      <c r="E410" s="86" t="s">
        <v>143</v>
      </c>
      <c r="F410" s="86" t="s">
        <v>887</v>
      </c>
      <c r="G410" s="105" t="s">
        <v>798</v>
      </c>
      <c r="H410" s="130">
        <f>VLOOKUP(G410,Cód!D:E,2,0)</f>
        <v>14</v>
      </c>
      <c r="I410" s="149" t="s">
        <v>891</v>
      </c>
    </row>
    <row r="411" spans="1:9" x14ac:dyDescent="0.25">
      <c r="A411" s="82">
        <v>6034390</v>
      </c>
      <c r="B411" s="83" t="s">
        <v>597</v>
      </c>
      <c r="C411" s="82">
        <v>6034390</v>
      </c>
      <c r="D411" s="86" t="str">
        <f t="shared" si="6"/>
        <v>Assistente Administrativo de Gestão NII</v>
      </c>
      <c r="E411" s="86" t="s">
        <v>234</v>
      </c>
      <c r="F411" s="86" t="s">
        <v>887</v>
      </c>
      <c r="G411" s="92" t="s">
        <v>702</v>
      </c>
      <c r="H411" s="130" t="e">
        <f>VLOOKUP(G411,Cód!D:E,2,0)</f>
        <v>#N/A</v>
      </c>
      <c r="I411" s="149"/>
    </row>
    <row r="412" spans="1:9" x14ac:dyDescent="0.25">
      <c r="A412" s="82">
        <v>6465854</v>
      </c>
      <c r="B412" s="83" t="s">
        <v>301</v>
      </c>
      <c r="C412" s="82">
        <v>6465854</v>
      </c>
      <c r="D412" s="86" t="str">
        <f t="shared" si="6"/>
        <v>Assistente Administrativo de Gestão NII</v>
      </c>
      <c r="E412" s="86" t="s">
        <v>234</v>
      </c>
      <c r="F412" s="86" t="s">
        <v>887</v>
      </c>
      <c r="G412" s="101" t="s">
        <v>828</v>
      </c>
      <c r="H412" s="130">
        <f>VLOOKUP(G412,Cód!D:E,2,0)</f>
        <v>45</v>
      </c>
      <c r="I412" s="149"/>
    </row>
    <row r="413" spans="1:9" x14ac:dyDescent="0.25">
      <c r="A413" s="82">
        <v>5311292</v>
      </c>
      <c r="B413" s="83" t="s">
        <v>84</v>
      </c>
      <c r="C413" s="82">
        <v>5311292</v>
      </c>
      <c r="D413" s="86" t="str">
        <f t="shared" si="6"/>
        <v>Assistente de Suporte Operacional NII</v>
      </c>
      <c r="E413" s="86" t="s">
        <v>236</v>
      </c>
      <c r="F413" s="86" t="s">
        <v>887</v>
      </c>
      <c r="G413" s="92" t="s">
        <v>790</v>
      </c>
      <c r="H413" s="130">
        <f>VLOOKUP(G413,Cód!D:E,2,0)</f>
        <v>6</v>
      </c>
      <c r="I413" s="149"/>
    </row>
    <row r="414" spans="1:9" x14ac:dyDescent="0.25">
      <c r="A414" s="85">
        <v>5906512</v>
      </c>
      <c r="B414" s="84" t="s">
        <v>598</v>
      </c>
      <c r="C414" s="85">
        <v>5906512</v>
      </c>
      <c r="D414" s="86" t="str">
        <f t="shared" si="6"/>
        <v>Assessor I</v>
      </c>
      <c r="E414" s="86"/>
      <c r="F414" s="106" t="s">
        <v>178</v>
      </c>
      <c r="G414" s="92" t="s">
        <v>848</v>
      </c>
      <c r="H414" s="130" t="e">
        <f>VLOOKUP(G414,Cód!D:E,2,0)</f>
        <v>#N/A</v>
      </c>
      <c r="I414" s="149"/>
    </row>
    <row r="415" spans="1:9" x14ac:dyDescent="0.25">
      <c r="A415" s="82">
        <v>5073928</v>
      </c>
      <c r="B415" s="83" t="s">
        <v>599</v>
      </c>
      <c r="C415" s="82">
        <v>5073928</v>
      </c>
      <c r="D415" s="86" t="str">
        <f t="shared" si="6"/>
        <v>Assessor I</v>
      </c>
      <c r="E415" s="86"/>
      <c r="F415" s="86" t="s">
        <v>178</v>
      </c>
      <c r="G415" s="102" t="s">
        <v>838</v>
      </c>
      <c r="H415" s="130" t="e">
        <f>VLOOKUP(G415,Cód!D:E,2,0)</f>
        <v>#N/A</v>
      </c>
      <c r="I415" s="149"/>
    </row>
    <row r="416" spans="1:9" x14ac:dyDescent="0.25">
      <c r="A416" s="82">
        <v>7569025</v>
      </c>
      <c r="B416" s="83" t="s">
        <v>101</v>
      </c>
      <c r="C416" s="82">
        <v>7569025</v>
      </c>
      <c r="D416" s="86" t="str">
        <f t="shared" si="6"/>
        <v>Analista de Informações, Cultura e Desporto NII</v>
      </c>
      <c r="E416" s="86" t="s">
        <v>143</v>
      </c>
      <c r="F416" s="86" t="s">
        <v>887</v>
      </c>
      <c r="G416" s="99" t="s">
        <v>792</v>
      </c>
      <c r="H416" s="130">
        <f>VLOOKUP(G416,Cód!D:E,2,0)</f>
        <v>8</v>
      </c>
      <c r="I416" s="149"/>
    </row>
    <row r="417" spans="1:9" x14ac:dyDescent="0.25">
      <c r="A417" s="82">
        <v>3129713</v>
      </c>
      <c r="B417" s="83" t="s">
        <v>115</v>
      </c>
      <c r="C417" s="82">
        <v>3129713</v>
      </c>
      <c r="D417" s="86" t="str">
        <f t="shared" si="6"/>
        <v>Assistente Administrativo de Gestão</v>
      </c>
      <c r="E417" s="86" t="s">
        <v>272</v>
      </c>
      <c r="F417" s="86" t="s">
        <v>887</v>
      </c>
      <c r="G417" s="92" t="s">
        <v>819</v>
      </c>
      <c r="H417" s="130">
        <f>VLOOKUP(G417,Cód!D:E,2,0)</f>
        <v>36</v>
      </c>
      <c r="I417" s="149"/>
    </row>
    <row r="418" spans="1:9" x14ac:dyDescent="0.25">
      <c r="A418" s="82">
        <v>6437931</v>
      </c>
      <c r="B418" s="83" t="s">
        <v>600</v>
      </c>
      <c r="C418" s="82">
        <v>6437931</v>
      </c>
      <c r="D418" s="86" t="str">
        <f t="shared" si="6"/>
        <v>Assistente de Suporte Operacional NIII</v>
      </c>
      <c r="E418" s="86" t="s">
        <v>378</v>
      </c>
      <c r="F418" s="86" t="s">
        <v>887</v>
      </c>
      <c r="G418" s="101" t="s">
        <v>848</v>
      </c>
      <c r="H418" s="130" t="e">
        <f>VLOOKUP(G418,Cód!D:E,2,0)</f>
        <v>#N/A</v>
      </c>
      <c r="I418" s="149"/>
    </row>
    <row r="419" spans="1:9" x14ac:dyDescent="0.25">
      <c r="A419" s="82">
        <v>6307108</v>
      </c>
      <c r="B419" s="83" t="s">
        <v>200</v>
      </c>
      <c r="C419" s="82">
        <v>6307108</v>
      </c>
      <c r="D419" s="86" t="str">
        <f t="shared" si="6"/>
        <v>Assistente de Suporte Operacional NII</v>
      </c>
      <c r="E419" s="86" t="s">
        <v>236</v>
      </c>
      <c r="F419" s="86" t="s">
        <v>887</v>
      </c>
      <c r="G419" s="92" t="s">
        <v>810</v>
      </c>
      <c r="H419" s="130">
        <f>VLOOKUP(G419,Cód!D:E,2,0)</f>
        <v>26</v>
      </c>
      <c r="I419" s="149"/>
    </row>
    <row r="420" spans="1:9" x14ac:dyDescent="0.25">
      <c r="A420" s="82">
        <v>5439507</v>
      </c>
      <c r="B420" s="83" t="s">
        <v>601</v>
      </c>
      <c r="C420" s="82">
        <v>5439507</v>
      </c>
      <c r="D420" s="86" t="str">
        <f t="shared" si="6"/>
        <v>Assessor II</v>
      </c>
      <c r="E420" s="86"/>
      <c r="F420" s="86" t="s">
        <v>222</v>
      </c>
      <c r="G420" s="132" t="s">
        <v>857</v>
      </c>
      <c r="H420" s="130" t="e">
        <f>VLOOKUP(G420,Cód!D:E,2,0)</f>
        <v>#N/A</v>
      </c>
      <c r="I420" s="149"/>
    </row>
    <row r="421" spans="1:9" x14ac:dyDescent="0.25">
      <c r="A421" s="82">
        <v>6440100</v>
      </c>
      <c r="B421" s="83" t="s">
        <v>348</v>
      </c>
      <c r="C421" s="82">
        <v>6440100</v>
      </c>
      <c r="D421" s="86" t="str">
        <f t="shared" si="6"/>
        <v>Assistente de Suporte Operacional NIII</v>
      </c>
      <c r="E421" s="86" t="s">
        <v>378</v>
      </c>
      <c r="F421" s="86" t="s">
        <v>887</v>
      </c>
      <c r="G421" s="92" t="s">
        <v>797</v>
      </c>
      <c r="H421" s="130">
        <f>VLOOKUP(G421,Cód!D:E,2,0)</f>
        <v>13</v>
      </c>
      <c r="I421" s="149"/>
    </row>
    <row r="422" spans="1:9" x14ac:dyDescent="0.25">
      <c r="A422" s="82">
        <v>5703913</v>
      </c>
      <c r="B422" s="83" t="s">
        <v>602</v>
      </c>
      <c r="C422" s="82">
        <v>5703913</v>
      </c>
      <c r="D422" s="86" t="str">
        <f t="shared" si="6"/>
        <v>Assistente Administrativo de Gestão NII</v>
      </c>
      <c r="E422" s="86" t="s">
        <v>234</v>
      </c>
      <c r="F422" s="86" t="s">
        <v>887</v>
      </c>
      <c r="G422" s="92" t="s">
        <v>702</v>
      </c>
      <c r="H422" s="130" t="e">
        <f>VLOOKUP(G422,Cód!D:E,2,0)</f>
        <v>#N/A</v>
      </c>
      <c r="I422" s="149"/>
    </row>
    <row r="423" spans="1:9" x14ac:dyDescent="0.25">
      <c r="A423" s="82">
        <v>9531939</v>
      </c>
      <c r="B423" s="83" t="s">
        <v>760</v>
      </c>
      <c r="C423" s="82">
        <v>9531939</v>
      </c>
      <c r="D423" s="86" t="str">
        <f t="shared" si="6"/>
        <v>Assessor I</v>
      </c>
      <c r="E423" s="86"/>
      <c r="F423" s="86" t="s">
        <v>178</v>
      </c>
      <c r="G423" s="92" t="s">
        <v>845</v>
      </c>
      <c r="H423" s="130" t="e">
        <f>VLOOKUP(G423,Cód!D:E,2,0)</f>
        <v>#N/A</v>
      </c>
      <c r="I423" s="149"/>
    </row>
    <row r="424" spans="1:9" x14ac:dyDescent="0.25">
      <c r="A424" s="82">
        <v>5822050</v>
      </c>
      <c r="B424" s="83" t="s">
        <v>603</v>
      </c>
      <c r="C424" s="82">
        <v>5822050</v>
      </c>
      <c r="D424" s="86" t="str">
        <f t="shared" si="6"/>
        <v>Assessor III</v>
      </c>
      <c r="E424" s="86"/>
      <c r="F424" s="86" t="s">
        <v>710</v>
      </c>
      <c r="G424" s="92" t="s">
        <v>836</v>
      </c>
      <c r="H424" s="130" t="e">
        <f>VLOOKUP(G424,Cód!D:E,2,0)</f>
        <v>#N/A</v>
      </c>
      <c r="I424" s="149"/>
    </row>
    <row r="425" spans="1:9" x14ac:dyDescent="0.25">
      <c r="A425" s="82">
        <v>6258832</v>
      </c>
      <c r="B425" s="83" t="s">
        <v>134</v>
      </c>
      <c r="C425" s="82">
        <v>6258832</v>
      </c>
      <c r="D425" s="86" t="str">
        <f t="shared" si="6"/>
        <v>Assistente de Suporte Operacional NII</v>
      </c>
      <c r="E425" s="86" t="s">
        <v>236</v>
      </c>
      <c r="F425" s="86" t="s">
        <v>887</v>
      </c>
      <c r="G425" s="92" t="s">
        <v>805</v>
      </c>
      <c r="H425" s="130">
        <f>VLOOKUP(G425,Cód!D:E,2,0)</f>
        <v>21</v>
      </c>
      <c r="I425" s="149"/>
    </row>
    <row r="426" spans="1:9" x14ac:dyDescent="0.25">
      <c r="A426" s="82">
        <v>9476857</v>
      </c>
      <c r="B426" s="83" t="s">
        <v>604</v>
      </c>
      <c r="C426" s="82">
        <v>9476857</v>
      </c>
      <c r="D426" s="86" t="str">
        <f t="shared" si="6"/>
        <v>Assessor I</v>
      </c>
      <c r="E426" s="86"/>
      <c r="F426" s="86" t="s">
        <v>178</v>
      </c>
      <c r="G426" s="92" t="s">
        <v>830</v>
      </c>
      <c r="H426" s="130">
        <f>VLOOKUP(G426,Cód!D:E,2,0)</f>
        <v>47</v>
      </c>
      <c r="I426" s="149"/>
    </row>
    <row r="427" spans="1:9" x14ac:dyDescent="0.25">
      <c r="A427" s="82">
        <v>6169929</v>
      </c>
      <c r="B427" s="83" t="s">
        <v>605</v>
      </c>
      <c r="C427" s="82">
        <v>6169929</v>
      </c>
      <c r="D427" s="86" t="str">
        <f t="shared" si="6"/>
        <v>Diretor I</v>
      </c>
      <c r="E427" s="86"/>
      <c r="F427" s="86" t="s">
        <v>707</v>
      </c>
      <c r="G427" s="92" t="s">
        <v>856</v>
      </c>
      <c r="H427" s="130" t="e">
        <f>VLOOKUP(G427,Cód!D:E,2,0)</f>
        <v>#N/A</v>
      </c>
      <c r="I427" s="149"/>
    </row>
    <row r="428" spans="1:9" x14ac:dyDescent="0.25">
      <c r="A428" s="82">
        <v>6038182</v>
      </c>
      <c r="B428" s="83" t="s">
        <v>606</v>
      </c>
      <c r="C428" s="82">
        <v>6038182</v>
      </c>
      <c r="D428" s="86" t="str">
        <f t="shared" si="6"/>
        <v>Assessor II</v>
      </c>
      <c r="E428" s="86" t="s">
        <v>234</v>
      </c>
      <c r="F428" s="86" t="s">
        <v>222</v>
      </c>
      <c r="G428" s="92" t="s">
        <v>847</v>
      </c>
      <c r="H428" s="130" t="e">
        <f>VLOOKUP(G428,Cód!D:E,2,0)</f>
        <v>#N/A</v>
      </c>
      <c r="I428" s="149"/>
    </row>
    <row r="429" spans="1:9" x14ac:dyDescent="0.25">
      <c r="A429" s="82">
        <v>8229490</v>
      </c>
      <c r="B429" s="83" t="s">
        <v>368</v>
      </c>
      <c r="C429" s="82">
        <v>8229490</v>
      </c>
      <c r="D429" s="86" t="str">
        <f t="shared" si="6"/>
        <v>Gestor de Equipamento Público</v>
      </c>
      <c r="E429" s="86"/>
      <c r="F429" s="86" t="s">
        <v>268</v>
      </c>
      <c r="G429" s="101" t="s">
        <v>830</v>
      </c>
      <c r="H429" s="130">
        <f>VLOOKUP(G429,Cód!D:E,2,0)</f>
        <v>47</v>
      </c>
      <c r="I429" s="149"/>
    </row>
    <row r="430" spans="1:9" x14ac:dyDescent="0.25">
      <c r="A430" s="82">
        <v>5573718</v>
      </c>
      <c r="B430" s="83" t="s">
        <v>607</v>
      </c>
      <c r="C430" s="82">
        <v>5573718</v>
      </c>
      <c r="D430" s="86" t="str">
        <f t="shared" si="6"/>
        <v>Assistente de Suporte Operacional NIII</v>
      </c>
      <c r="E430" s="86" t="s">
        <v>378</v>
      </c>
      <c r="F430" s="86" t="s">
        <v>887</v>
      </c>
      <c r="G430" s="102" t="s">
        <v>865</v>
      </c>
      <c r="H430" s="130" t="e">
        <f>VLOOKUP(G430,Cód!D:E,2,0)</f>
        <v>#N/A</v>
      </c>
      <c r="I430" s="149" t="s">
        <v>892</v>
      </c>
    </row>
    <row r="431" spans="1:9" x14ac:dyDescent="0.25">
      <c r="A431" s="82">
        <v>6269125</v>
      </c>
      <c r="B431" s="83" t="s">
        <v>608</v>
      </c>
      <c r="C431" s="82">
        <v>6269125</v>
      </c>
      <c r="D431" s="86" t="str">
        <f t="shared" si="6"/>
        <v>Assistente de Suporte Operacional NIII</v>
      </c>
      <c r="E431" s="86" t="s">
        <v>378</v>
      </c>
      <c r="F431" s="86" t="s">
        <v>887</v>
      </c>
      <c r="G431" s="92" t="s">
        <v>838</v>
      </c>
      <c r="H431" s="130" t="e">
        <f>VLOOKUP(G431,Cód!D:E,2,0)</f>
        <v>#N/A</v>
      </c>
      <c r="I431" s="149"/>
    </row>
    <row r="432" spans="1:9" x14ac:dyDescent="0.25">
      <c r="A432" s="82">
        <v>5933901</v>
      </c>
      <c r="B432" s="83" t="s">
        <v>119</v>
      </c>
      <c r="C432" s="82">
        <v>5933901</v>
      </c>
      <c r="D432" s="86" t="str">
        <f t="shared" si="6"/>
        <v>Assistente de Suporte Operacional NII</v>
      </c>
      <c r="E432" s="86" t="s">
        <v>236</v>
      </c>
      <c r="F432" s="86" t="s">
        <v>887</v>
      </c>
      <c r="G432" s="92" t="s">
        <v>793</v>
      </c>
      <c r="H432" s="130">
        <f>VLOOKUP(G432,Cód!D:E,2,0)</f>
        <v>9</v>
      </c>
      <c r="I432" s="149"/>
    </row>
    <row r="433" spans="1:9" x14ac:dyDescent="0.25">
      <c r="A433" s="82">
        <v>8076618</v>
      </c>
      <c r="B433" s="83" t="s">
        <v>609</v>
      </c>
      <c r="C433" s="82">
        <v>8076618</v>
      </c>
      <c r="D433" s="86" t="str">
        <f t="shared" si="6"/>
        <v>Assessor I</v>
      </c>
      <c r="E433" s="86"/>
      <c r="F433" s="86" t="s">
        <v>178</v>
      </c>
      <c r="G433" s="92" t="s">
        <v>865</v>
      </c>
      <c r="H433" s="130" t="e">
        <f>VLOOKUP(G433,Cód!D:E,2,0)</f>
        <v>#N/A</v>
      </c>
      <c r="I433" s="149"/>
    </row>
    <row r="434" spans="1:9" x14ac:dyDescent="0.25">
      <c r="A434" s="82">
        <v>6306128</v>
      </c>
      <c r="B434" s="83" t="s">
        <v>179</v>
      </c>
      <c r="C434" s="82">
        <v>6306128</v>
      </c>
      <c r="D434" s="86" t="str">
        <f t="shared" si="6"/>
        <v>Assistente de Suporte Operacional NIII</v>
      </c>
      <c r="E434" s="86" t="s">
        <v>378</v>
      </c>
      <c r="F434" s="86" t="s">
        <v>887</v>
      </c>
      <c r="G434" s="102" t="s">
        <v>825</v>
      </c>
      <c r="H434" s="130">
        <f>VLOOKUP(G434,Cód!D:E,2,0)</f>
        <v>42</v>
      </c>
      <c r="I434" s="149"/>
    </row>
    <row r="435" spans="1:9" x14ac:dyDescent="0.25">
      <c r="A435" s="82">
        <v>7705379</v>
      </c>
      <c r="B435" s="83" t="s">
        <v>237</v>
      </c>
      <c r="C435" s="82">
        <v>7705379</v>
      </c>
      <c r="D435" s="86" t="str">
        <f t="shared" si="6"/>
        <v>Analista de Informações, Cultura e Desporto NII</v>
      </c>
      <c r="E435" s="86" t="s">
        <v>143</v>
      </c>
      <c r="F435" s="86" t="s">
        <v>887</v>
      </c>
      <c r="G435" s="92" t="s">
        <v>795</v>
      </c>
      <c r="H435" s="130">
        <f>VLOOKUP(G435,Cód!D:E,2,0)</f>
        <v>11</v>
      </c>
      <c r="I435" s="149"/>
    </row>
    <row r="436" spans="1:9" x14ac:dyDescent="0.25">
      <c r="A436" s="82">
        <v>9537040</v>
      </c>
      <c r="B436" s="83" t="s">
        <v>880</v>
      </c>
      <c r="C436" s="82">
        <v>9537040</v>
      </c>
      <c r="D436" s="86" t="str">
        <f t="shared" si="6"/>
        <v>Assessor II</v>
      </c>
      <c r="E436" s="86"/>
      <c r="F436" s="86" t="s">
        <v>222</v>
      </c>
      <c r="G436" s="92" t="s">
        <v>851</v>
      </c>
      <c r="H436" s="130" t="e">
        <f>VLOOKUP(G436,Cód!D:E,2,0)</f>
        <v>#N/A</v>
      </c>
      <c r="I436" s="149"/>
    </row>
    <row r="437" spans="1:9" x14ac:dyDescent="0.25">
      <c r="A437" s="82">
        <v>9392556</v>
      </c>
      <c r="B437" s="83" t="s">
        <v>610</v>
      </c>
      <c r="C437" s="82">
        <v>9392556</v>
      </c>
      <c r="D437" s="86" t="str">
        <f t="shared" si="6"/>
        <v>Assessor Jurídico III</v>
      </c>
      <c r="E437" s="86" t="s">
        <v>781</v>
      </c>
      <c r="F437" s="86" t="s">
        <v>716</v>
      </c>
      <c r="G437" s="102" t="s">
        <v>854</v>
      </c>
      <c r="H437" s="130" t="e">
        <f>VLOOKUP(G437,Cód!D:E,2,0)</f>
        <v>#N/A</v>
      </c>
      <c r="I437" s="149" t="s">
        <v>893</v>
      </c>
    </row>
    <row r="438" spans="1:9" x14ac:dyDescent="0.25">
      <c r="A438" s="82">
        <v>9493735</v>
      </c>
      <c r="B438" s="83" t="s">
        <v>611</v>
      </c>
      <c r="C438" s="82">
        <v>9493735</v>
      </c>
      <c r="D438" s="86" t="str">
        <f t="shared" si="6"/>
        <v>Gestor de Equipamento Público</v>
      </c>
      <c r="E438" s="86"/>
      <c r="F438" s="86" t="s">
        <v>268</v>
      </c>
      <c r="G438" s="99" t="s">
        <v>805</v>
      </c>
      <c r="H438" s="130">
        <f>VLOOKUP(G438,Cód!D:E,2,0)</f>
        <v>21</v>
      </c>
      <c r="I438" s="149"/>
    </row>
    <row r="439" spans="1:9" x14ac:dyDescent="0.25">
      <c r="A439" s="82">
        <v>7803419</v>
      </c>
      <c r="B439" s="83" t="s">
        <v>612</v>
      </c>
      <c r="C439" s="82">
        <v>7803419</v>
      </c>
      <c r="D439" s="86" t="str">
        <f t="shared" si="6"/>
        <v>Assessor III</v>
      </c>
      <c r="E439" s="86"/>
      <c r="F439" s="86" t="s">
        <v>710</v>
      </c>
      <c r="G439" s="92" t="s">
        <v>846</v>
      </c>
      <c r="H439" s="130" t="e">
        <f>VLOOKUP(G439,Cód!D:E,2,0)</f>
        <v>#N/A</v>
      </c>
      <c r="I439" s="149"/>
    </row>
    <row r="440" spans="1:9" x14ac:dyDescent="0.25">
      <c r="A440" s="82">
        <v>9478647</v>
      </c>
      <c r="B440" s="83" t="s">
        <v>613</v>
      </c>
      <c r="C440" s="82">
        <v>9478647</v>
      </c>
      <c r="D440" s="86" t="str">
        <f t="shared" si="6"/>
        <v>Assessor II</v>
      </c>
      <c r="E440" s="86"/>
      <c r="F440" s="86" t="s">
        <v>222</v>
      </c>
      <c r="G440" s="92" t="s">
        <v>836</v>
      </c>
      <c r="H440" s="130" t="e">
        <f>VLOOKUP(G440,Cód!D:E,2,0)</f>
        <v>#N/A</v>
      </c>
      <c r="I440" s="149"/>
    </row>
    <row r="441" spans="1:9" x14ac:dyDescent="0.25">
      <c r="A441" s="82">
        <v>6389872</v>
      </c>
      <c r="B441" s="83" t="s">
        <v>614</v>
      </c>
      <c r="C441" s="82">
        <v>6389872</v>
      </c>
      <c r="D441" s="86" t="str">
        <f t="shared" si="6"/>
        <v>Analista de Informações, Cultura e Desporto NIV</v>
      </c>
      <c r="E441" s="86" t="s">
        <v>320</v>
      </c>
      <c r="F441" s="86" t="s">
        <v>887</v>
      </c>
      <c r="G441" s="99" t="s">
        <v>853</v>
      </c>
      <c r="H441" s="130" t="e">
        <f>VLOOKUP(G441,Cód!D:E,2,0)</f>
        <v>#N/A</v>
      </c>
      <c r="I441" s="149"/>
    </row>
    <row r="442" spans="1:9" x14ac:dyDescent="0.25">
      <c r="A442" s="82">
        <v>5938911</v>
      </c>
      <c r="B442" s="83" t="s">
        <v>79</v>
      </c>
      <c r="C442" s="82">
        <v>5938911</v>
      </c>
      <c r="D442" s="86" t="str">
        <f t="shared" si="6"/>
        <v>Analista de Saúde - Médico</v>
      </c>
      <c r="E442" s="86" t="s">
        <v>135</v>
      </c>
      <c r="F442" s="86" t="s">
        <v>887</v>
      </c>
      <c r="G442" s="92" t="s">
        <v>800</v>
      </c>
      <c r="H442" s="130">
        <f>VLOOKUP(G442,Cód!D:E,2,0)</f>
        <v>16</v>
      </c>
      <c r="I442" s="149" t="s">
        <v>909</v>
      </c>
    </row>
    <row r="443" spans="1:9" x14ac:dyDescent="0.25">
      <c r="A443" s="82">
        <v>9299394</v>
      </c>
      <c r="B443" s="83" t="s">
        <v>421</v>
      </c>
      <c r="C443" s="82">
        <v>9299394</v>
      </c>
      <c r="D443" s="86" t="str">
        <f t="shared" si="6"/>
        <v>Assistente Administrativo de Gestão NI</v>
      </c>
      <c r="E443" s="86" t="s">
        <v>235</v>
      </c>
      <c r="F443" s="86" t="s">
        <v>887</v>
      </c>
      <c r="G443" s="86" t="s">
        <v>837</v>
      </c>
      <c r="H443" s="130" t="e">
        <f>VLOOKUP(G443,Cód!D:E,2,0)</f>
        <v>#N/A</v>
      </c>
      <c r="I443" s="149"/>
    </row>
    <row r="444" spans="1:9" x14ac:dyDescent="0.25">
      <c r="A444" s="82">
        <v>9406671</v>
      </c>
      <c r="B444" s="83" t="s">
        <v>615</v>
      </c>
      <c r="C444" s="82">
        <v>9406671</v>
      </c>
      <c r="D444" s="86" t="str">
        <f t="shared" si="6"/>
        <v>Assessor I</v>
      </c>
      <c r="E444" s="86"/>
      <c r="F444" s="86" t="s">
        <v>178</v>
      </c>
      <c r="G444" s="92" t="s">
        <v>848</v>
      </c>
      <c r="H444" s="130" t="e">
        <f>VLOOKUP(G444,Cód!D:E,2,0)</f>
        <v>#N/A</v>
      </c>
      <c r="I444" s="149"/>
    </row>
    <row r="445" spans="1:9" x14ac:dyDescent="0.25">
      <c r="A445" s="82">
        <v>7705417</v>
      </c>
      <c r="B445" s="83" t="s">
        <v>207</v>
      </c>
      <c r="C445" s="82">
        <v>7705417</v>
      </c>
      <c r="D445" s="86" t="str">
        <f t="shared" si="6"/>
        <v>Analista de Informações, Cultura e Desporto NII</v>
      </c>
      <c r="E445" s="86" t="s">
        <v>143</v>
      </c>
      <c r="F445" s="86" t="s">
        <v>887</v>
      </c>
      <c r="G445" s="92" t="s">
        <v>821</v>
      </c>
      <c r="H445" s="130">
        <f>VLOOKUP(G445,Cód!D:E,2,0)</f>
        <v>38</v>
      </c>
      <c r="I445" s="149"/>
    </row>
    <row r="446" spans="1:9" x14ac:dyDescent="0.25">
      <c r="A446" s="82">
        <v>7507364</v>
      </c>
      <c r="B446" s="83" t="s">
        <v>616</v>
      </c>
      <c r="C446" s="82">
        <v>7507364</v>
      </c>
      <c r="D446" s="86" t="str">
        <f t="shared" si="6"/>
        <v>Assessor II</v>
      </c>
      <c r="E446" s="86"/>
      <c r="F446" s="86" t="s">
        <v>222</v>
      </c>
      <c r="G446" s="92" t="s">
        <v>863</v>
      </c>
      <c r="H446" s="130" t="e">
        <f>VLOOKUP(G446,Cód!D:E,2,0)</f>
        <v>#N/A</v>
      </c>
      <c r="I446" s="149"/>
    </row>
    <row r="447" spans="1:9" x14ac:dyDescent="0.25">
      <c r="A447" s="82">
        <v>9489967</v>
      </c>
      <c r="B447" s="83" t="s">
        <v>617</v>
      </c>
      <c r="C447" s="82">
        <v>9489967</v>
      </c>
      <c r="D447" s="86" t="str">
        <f t="shared" si="6"/>
        <v>Assessor III</v>
      </c>
      <c r="E447" s="86"/>
      <c r="F447" s="86" t="s">
        <v>710</v>
      </c>
      <c r="G447" s="102" t="s">
        <v>846</v>
      </c>
      <c r="H447" s="130" t="e">
        <f>VLOOKUP(G447,Cód!D:E,2,0)</f>
        <v>#N/A</v>
      </c>
      <c r="I447" s="149"/>
    </row>
    <row r="448" spans="1:9" x14ac:dyDescent="0.25">
      <c r="A448" s="82">
        <v>9207571</v>
      </c>
      <c r="B448" s="83" t="s">
        <v>618</v>
      </c>
      <c r="C448" s="82">
        <v>9207571</v>
      </c>
      <c r="D448" s="86" t="str">
        <f t="shared" si="6"/>
        <v>Assessor III</v>
      </c>
      <c r="E448" s="86"/>
      <c r="F448" s="86" t="s">
        <v>710</v>
      </c>
      <c r="G448" s="99" t="s">
        <v>836</v>
      </c>
      <c r="H448" s="130" t="e">
        <f>VLOOKUP(G448,Cód!D:E,2,0)</f>
        <v>#N/A</v>
      </c>
      <c r="I448" s="149"/>
    </row>
    <row r="449" spans="1:9" x14ac:dyDescent="0.25">
      <c r="A449" s="82">
        <v>6263411</v>
      </c>
      <c r="B449" s="83" t="s">
        <v>133</v>
      </c>
      <c r="C449" s="82">
        <v>6263411</v>
      </c>
      <c r="D449" s="86" t="str">
        <f t="shared" si="6"/>
        <v>Assistente de Suporte Operacional NII</v>
      </c>
      <c r="E449" s="86" t="s">
        <v>236</v>
      </c>
      <c r="F449" s="86" t="s">
        <v>887</v>
      </c>
      <c r="G449" s="92" t="s">
        <v>810</v>
      </c>
      <c r="H449" s="130">
        <f>VLOOKUP(G449,Cód!D:E,2,0)</f>
        <v>26</v>
      </c>
      <c r="I449" s="149"/>
    </row>
    <row r="450" spans="1:9" x14ac:dyDescent="0.25">
      <c r="A450" s="82">
        <v>5807280</v>
      </c>
      <c r="B450" s="83" t="s">
        <v>619</v>
      </c>
      <c r="C450" s="82">
        <v>5807280</v>
      </c>
      <c r="D450" s="86" t="str">
        <f t="shared" ref="D450:D512" si="7">IF(F450&gt;"*e*",F450,E450)</f>
        <v>Assistente de Suporte Operacional NIII</v>
      </c>
      <c r="E450" s="86" t="s">
        <v>378</v>
      </c>
      <c r="F450" s="86" t="s">
        <v>887</v>
      </c>
      <c r="G450" s="92" t="s">
        <v>839</v>
      </c>
      <c r="H450" s="130" t="e">
        <f>VLOOKUP(G450,Cód!D:E,2,0)</f>
        <v>#N/A</v>
      </c>
      <c r="I450" s="149" t="s">
        <v>889</v>
      </c>
    </row>
    <row r="451" spans="1:9" x14ac:dyDescent="0.25">
      <c r="A451" s="82">
        <v>7619375</v>
      </c>
      <c r="B451" s="83" t="s">
        <v>422</v>
      </c>
      <c r="C451" s="82">
        <v>7619375</v>
      </c>
      <c r="D451" s="86" t="str">
        <f t="shared" si="7"/>
        <v>Assistente Administrativo de Gestão NII</v>
      </c>
      <c r="E451" s="86" t="s">
        <v>234</v>
      </c>
      <c r="F451" s="86"/>
      <c r="G451" s="92" t="s">
        <v>819</v>
      </c>
      <c r="H451" s="130">
        <f>VLOOKUP(G451,Cód!D:E,2,0)</f>
        <v>36</v>
      </c>
      <c r="I451" s="149" t="s">
        <v>890</v>
      </c>
    </row>
    <row r="452" spans="1:9" x14ac:dyDescent="0.25">
      <c r="A452" s="82">
        <v>5922160</v>
      </c>
      <c r="B452" s="83" t="s">
        <v>85</v>
      </c>
      <c r="C452" s="82">
        <v>5922160</v>
      </c>
      <c r="D452" s="86" t="str">
        <f t="shared" si="7"/>
        <v>Assistente de Suporte Operacional NII</v>
      </c>
      <c r="E452" s="86" t="s">
        <v>236</v>
      </c>
      <c r="F452" s="86" t="s">
        <v>887</v>
      </c>
      <c r="G452" s="102" t="s">
        <v>790</v>
      </c>
      <c r="H452" s="130">
        <f>VLOOKUP(G452,Cód!D:E,2,0)</f>
        <v>6</v>
      </c>
      <c r="I452" s="149"/>
    </row>
    <row r="453" spans="1:9" x14ac:dyDescent="0.25">
      <c r="A453" s="82">
        <v>7473346</v>
      </c>
      <c r="B453" s="83" t="s">
        <v>620</v>
      </c>
      <c r="C453" s="82">
        <v>7473346</v>
      </c>
      <c r="D453" s="86" t="str">
        <f t="shared" si="7"/>
        <v>Assessor II</v>
      </c>
      <c r="E453" s="86"/>
      <c r="F453" s="86" t="s">
        <v>222</v>
      </c>
      <c r="G453" s="92" t="s">
        <v>848</v>
      </c>
      <c r="H453" s="130" t="e">
        <f>VLOOKUP(G453,Cód!D:E,2,0)</f>
        <v>#N/A</v>
      </c>
      <c r="I453" s="149"/>
    </row>
    <row r="454" spans="1:9" x14ac:dyDescent="0.25">
      <c r="A454" s="82">
        <v>5892490</v>
      </c>
      <c r="B454" s="83" t="s">
        <v>621</v>
      </c>
      <c r="C454" s="82">
        <v>5892490</v>
      </c>
      <c r="D454" s="86" t="str">
        <f t="shared" si="7"/>
        <v>Assistente Administrativo de Gestão NII</v>
      </c>
      <c r="E454" s="86" t="s">
        <v>234</v>
      </c>
      <c r="F454" s="86" t="s">
        <v>887</v>
      </c>
      <c r="G454" s="92" t="s">
        <v>704</v>
      </c>
      <c r="H454" s="130" t="e">
        <f>VLOOKUP(G454,Cód!D:E,2,0)</f>
        <v>#N/A</v>
      </c>
      <c r="I454" s="149"/>
    </row>
    <row r="455" spans="1:9" x14ac:dyDescent="0.25">
      <c r="A455" s="82">
        <v>5926360</v>
      </c>
      <c r="B455" s="83" t="s">
        <v>622</v>
      </c>
      <c r="C455" s="82">
        <v>5926360</v>
      </c>
      <c r="D455" s="86" t="str">
        <f t="shared" si="7"/>
        <v>Analista</v>
      </c>
      <c r="E455" s="86" t="s">
        <v>721</v>
      </c>
      <c r="F455" s="86" t="s">
        <v>887</v>
      </c>
      <c r="G455" s="92" t="s">
        <v>702</v>
      </c>
      <c r="H455" s="130" t="e">
        <f>VLOOKUP(G455,Cód!D:E,2,0)</f>
        <v>#N/A</v>
      </c>
      <c r="I455" s="149"/>
    </row>
    <row r="456" spans="1:9" x14ac:dyDescent="0.25">
      <c r="A456" s="82">
        <v>6490051</v>
      </c>
      <c r="B456" s="83" t="s">
        <v>623</v>
      </c>
      <c r="C456" s="82">
        <v>6490051</v>
      </c>
      <c r="D456" s="86" t="str">
        <f t="shared" si="7"/>
        <v>Assistente Administrativo de Gestão NII</v>
      </c>
      <c r="E456" s="86" t="s">
        <v>234</v>
      </c>
      <c r="F456" s="86" t="s">
        <v>887</v>
      </c>
      <c r="G456" s="92" t="s">
        <v>856</v>
      </c>
      <c r="H456" s="130" t="e">
        <f>VLOOKUP(G456,Cód!D:E,2,0)</f>
        <v>#N/A</v>
      </c>
      <c r="I456" s="149"/>
    </row>
    <row r="457" spans="1:9" x14ac:dyDescent="0.25">
      <c r="A457" s="82">
        <v>9493417</v>
      </c>
      <c r="B457" s="83" t="s">
        <v>624</v>
      </c>
      <c r="C457" s="82">
        <v>9493417</v>
      </c>
      <c r="D457" s="86" t="str">
        <f t="shared" si="7"/>
        <v>Gestor de Equipamento Público</v>
      </c>
      <c r="E457" s="86"/>
      <c r="F457" s="86" t="s">
        <v>268</v>
      </c>
      <c r="G457" s="92" t="s">
        <v>824</v>
      </c>
      <c r="H457" s="130">
        <f>VLOOKUP(G457,Cód!D:E,2,0)</f>
        <v>41</v>
      </c>
      <c r="I457" s="149"/>
    </row>
    <row r="458" spans="1:9" x14ac:dyDescent="0.25">
      <c r="A458" s="118">
        <v>6450601</v>
      </c>
      <c r="B458" s="90" t="s">
        <v>625</v>
      </c>
      <c r="C458" s="118">
        <v>6450601</v>
      </c>
      <c r="D458" s="86" t="str">
        <f t="shared" si="7"/>
        <v>Assistente de Suporte Operacional NIII</v>
      </c>
      <c r="E458" s="86" t="s">
        <v>378</v>
      </c>
      <c r="F458" s="106" t="s">
        <v>887</v>
      </c>
      <c r="G458" s="92" t="s">
        <v>865</v>
      </c>
      <c r="H458" s="130" t="e">
        <f>VLOOKUP(G458,Cód!D:E,2,0)</f>
        <v>#N/A</v>
      </c>
      <c r="I458" s="149" t="s">
        <v>892</v>
      </c>
    </row>
    <row r="459" spans="1:9" x14ac:dyDescent="0.25">
      <c r="A459" s="82">
        <v>5845726</v>
      </c>
      <c r="B459" s="83" t="s">
        <v>423</v>
      </c>
      <c r="C459" s="82">
        <v>5845726</v>
      </c>
      <c r="D459" s="86" t="str">
        <f t="shared" si="7"/>
        <v>Assistente de Suporte Operacional NIII</v>
      </c>
      <c r="E459" s="86" t="s">
        <v>378</v>
      </c>
      <c r="F459" s="86" t="s">
        <v>887</v>
      </c>
      <c r="G459" s="132" t="s">
        <v>802</v>
      </c>
      <c r="H459" s="130">
        <f>VLOOKUP(G459,Cód!D:E,2,0)</f>
        <v>18</v>
      </c>
      <c r="I459" s="149"/>
    </row>
    <row r="460" spans="1:9" x14ac:dyDescent="0.25">
      <c r="A460" s="82">
        <v>7365209</v>
      </c>
      <c r="B460" s="83" t="s">
        <v>319</v>
      </c>
      <c r="C460" s="82">
        <v>7365209</v>
      </c>
      <c r="D460" s="86" t="str">
        <f t="shared" si="7"/>
        <v>Analista de Informações, Cultura e Desporto NII</v>
      </c>
      <c r="E460" s="86" t="s">
        <v>143</v>
      </c>
      <c r="F460" s="86" t="s">
        <v>887</v>
      </c>
      <c r="G460" s="92" t="s">
        <v>818</v>
      </c>
      <c r="H460" s="130">
        <f>VLOOKUP(G460,Cód!D:E,2,0)</f>
        <v>35</v>
      </c>
      <c r="I460" s="149" t="s">
        <v>895</v>
      </c>
    </row>
    <row r="461" spans="1:9" x14ac:dyDescent="0.25">
      <c r="A461" s="93">
        <v>9307583</v>
      </c>
      <c r="B461" s="94" t="s">
        <v>626</v>
      </c>
      <c r="C461" s="93">
        <v>9307583</v>
      </c>
      <c r="D461" s="86" t="str">
        <f t="shared" si="7"/>
        <v>Assessor IV</v>
      </c>
      <c r="E461" s="99"/>
      <c r="F461" s="99" t="s">
        <v>713</v>
      </c>
      <c r="G461" s="102" t="s">
        <v>851</v>
      </c>
      <c r="H461" s="130" t="e">
        <f>VLOOKUP(G461,Cód!D:E,2,0)</f>
        <v>#N/A</v>
      </c>
      <c r="I461" s="149"/>
    </row>
    <row r="462" spans="1:9" x14ac:dyDescent="0.25">
      <c r="A462" s="82">
        <v>6311385</v>
      </c>
      <c r="B462" s="83" t="s">
        <v>343</v>
      </c>
      <c r="C462" s="82">
        <v>6311385</v>
      </c>
      <c r="D462" s="86" t="str">
        <f t="shared" si="7"/>
        <v>Assistente de Suporte Operacional NI</v>
      </c>
      <c r="E462" s="86" t="s">
        <v>299</v>
      </c>
      <c r="F462" s="86" t="s">
        <v>887</v>
      </c>
      <c r="G462" s="101" t="s">
        <v>824</v>
      </c>
      <c r="H462" s="130">
        <f>VLOOKUP(G462,Cód!D:E,2,0)</f>
        <v>41</v>
      </c>
      <c r="I462" s="149"/>
    </row>
    <row r="463" spans="1:9" x14ac:dyDescent="0.25">
      <c r="A463" s="82">
        <v>5465834</v>
      </c>
      <c r="B463" s="83" t="s">
        <v>627</v>
      </c>
      <c r="C463" s="82">
        <v>5465834</v>
      </c>
      <c r="D463" s="86" t="str">
        <f t="shared" si="7"/>
        <v>Assistente de Suporte Operacional NIII</v>
      </c>
      <c r="E463" s="86" t="s">
        <v>378</v>
      </c>
      <c r="F463" s="86" t="s">
        <v>887</v>
      </c>
      <c r="G463" s="92" t="s">
        <v>838</v>
      </c>
      <c r="H463" s="130" t="e">
        <f>VLOOKUP(G463,Cód!D:E,2,0)</f>
        <v>#N/A</v>
      </c>
      <c r="I463" s="149"/>
    </row>
    <row r="464" spans="1:9" x14ac:dyDescent="0.25">
      <c r="A464" s="82">
        <v>6491791</v>
      </c>
      <c r="B464" s="83" t="s">
        <v>628</v>
      </c>
      <c r="C464" s="82">
        <v>6491791</v>
      </c>
      <c r="D464" s="86" t="str">
        <f t="shared" si="7"/>
        <v>Assessor II</v>
      </c>
      <c r="E464" s="86" t="s">
        <v>378</v>
      </c>
      <c r="F464" s="86" t="s">
        <v>222</v>
      </c>
      <c r="G464" s="92" t="s">
        <v>837</v>
      </c>
      <c r="H464" s="130" t="e">
        <f>VLOOKUP(G464,Cód!D:E,2,0)</f>
        <v>#N/A</v>
      </c>
      <c r="I464" s="149"/>
    </row>
    <row r="465" spans="1:9" x14ac:dyDescent="0.25">
      <c r="A465" s="82">
        <v>6582672</v>
      </c>
      <c r="B465" s="83" t="s">
        <v>80</v>
      </c>
      <c r="C465" s="82">
        <v>6582672</v>
      </c>
      <c r="D465" s="86" t="str">
        <f t="shared" si="7"/>
        <v>Assistente de Suporte Operacional NIII</v>
      </c>
      <c r="E465" s="86" t="s">
        <v>378</v>
      </c>
      <c r="F465" s="86" t="s">
        <v>887</v>
      </c>
      <c r="G465" s="99" t="s">
        <v>800</v>
      </c>
      <c r="H465" s="130">
        <f>VLOOKUP(G465,Cód!D:E,2,0)</f>
        <v>16</v>
      </c>
      <c r="I465" s="149"/>
    </row>
    <row r="466" spans="1:9" x14ac:dyDescent="0.25">
      <c r="A466" s="82">
        <v>7571461</v>
      </c>
      <c r="B466" s="83" t="s">
        <v>629</v>
      </c>
      <c r="C466" s="82">
        <v>7571461</v>
      </c>
      <c r="D466" s="86" t="str">
        <f t="shared" si="7"/>
        <v>Assessor II</v>
      </c>
      <c r="E466" s="86" t="s">
        <v>143</v>
      </c>
      <c r="F466" s="86" t="s">
        <v>222</v>
      </c>
      <c r="G466" s="92" t="s">
        <v>857</v>
      </c>
      <c r="H466" s="130" t="e">
        <f>VLOOKUP(G466,Cód!D:E,2,0)</f>
        <v>#N/A</v>
      </c>
      <c r="I466" s="149"/>
    </row>
    <row r="467" spans="1:9" x14ac:dyDescent="0.25">
      <c r="A467" s="82">
        <v>6428312</v>
      </c>
      <c r="B467" s="83" t="s">
        <v>630</v>
      </c>
      <c r="C467" s="82">
        <v>6428312</v>
      </c>
      <c r="D467" s="86" t="str">
        <f t="shared" si="7"/>
        <v>Assistente de Suporte Operacional NIII</v>
      </c>
      <c r="E467" s="86" t="s">
        <v>378</v>
      </c>
      <c r="F467" s="86" t="s">
        <v>887</v>
      </c>
      <c r="G467" s="92" t="s">
        <v>847</v>
      </c>
      <c r="H467" s="130" t="e">
        <f>VLOOKUP(G467,Cód!D:E,2,0)</f>
        <v>#N/A</v>
      </c>
      <c r="I467" s="149"/>
    </row>
    <row r="468" spans="1:9" x14ac:dyDescent="0.25">
      <c r="A468" s="82">
        <v>8075964</v>
      </c>
      <c r="B468" s="83" t="s">
        <v>436</v>
      </c>
      <c r="C468" s="82">
        <v>8075964</v>
      </c>
      <c r="D468" s="86" t="str">
        <f t="shared" si="7"/>
        <v>Assistente de Suporte Operacional NI</v>
      </c>
      <c r="E468" s="86" t="s">
        <v>299</v>
      </c>
      <c r="F468" s="86"/>
      <c r="G468" s="92" t="s">
        <v>790</v>
      </c>
      <c r="H468" s="130">
        <f>VLOOKUP(G468,Cód!D:E,2,0)</f>
        <v>6</v>
      </c>
      <c r="I468" s="149"/>
    </row>
    <row r="469" spans="1:9" x14ac:dyDescent="0.25">
      <c r="A469" s="82">
        <v>6517005</v>
      </c>
      <c r="B469" s="83" t="s">
        <v>129</v>
      </c>
      <c r="C469" s="82">
        <v>6517005</v>
      </c>
      <c r="D469" s="86" t="str">
        <f t="shared" si="7"/>
        <v>Assistente de Suporte Operacional NI</v>
      </c>
      <c r="E469" s="86" t="s">
        <v>299</v>
      </c>
      <c r="F469" s="86" t="s">
        <v>887</v>
      </c>
      <c r="G469" s="92" t="s">
        <v>829</v>
      </c>
      <c r="H469" s="130">
        <f>VLOOKUP(G469,Cód!D:E,2,0)</f>
        <v>46</v>
      </c>
      <c r="I469" s="149"/>
    </row>
    <row r="470" spans="1:9" x14ac:dyDescent="0.25">
      <c r="A470" s="82">
        <v>9300881</v>
      </c>
      <c r="B470" s="83" t="s">
        <v>424</v>
      </c>
      <c r="C470" s="82">
        <v>9300881</v>
      </c>
      <c r="D470" s="86" t="str">
        <f t="shared" si="7"/>
        <v>Assistente Administrativo de Gestão NI</v>
      </c>
      <c r="E470" s="86" t="s">
        <v>235</v>
      </c>
      <c r="F470" s="86"/>
      <c r="G470" s="92" t="s">
        <v>809</v>
      </c>
      <c r="H470" s="130">
        <f>VLOOKUP(G470,Cód!D:E,2,0)</f>
        <v>25</v>
      </c>
      <c r="I470" s="149"/>
    </row>
    <row r="471" spans="1:9" x14ac:dyDescent="0.25">
      <c r="A471" s="82">
        <v>6099327</v>
      </c>
      <c r="B471" s="83" t="s">
        <v>425</v>
      </c>
      <c r="C471" s="82">
        <v>6099327</v>
      </c>
      <c r="D471" s="86" t="str">
        <f t="shared" si="7"/>
        <v>Assistente de Suporte Operacional NI</v>
      </c>
      <c r="E471" s="86" t="s">
        <v>299</v>
      </c>
      <c r="F471" s="86"/>
      <c r="G471" s="92" t="s">
        <v>812</v>
      </c>
      <c r="H471" s="130">
        <f>VLOOKUP(G471,Cód!D:E,2,0)</f>
        <v>28</v>
      </c>
      <c r="I471" s="149" t="s">
        <v>910</v>
      </c>
    </row>
    <row r="472" spans="1:9" x14ac:dyDescent="0.25">
      <c r="A472" s="82">
        <v>8890773</v>
      </c>
      <c r="B472" s="83" t="s">
        <v>247</v>
      </c>
      <c r="C472" s="82">
        <v>8890773</v>
      </c>
      <c r="D472" s="86" t="str">
        <f t="shared" si="7"/>
        <v>Gestor de Equipamento Público</v>
      </c>
      <c r="E472" s="86"/>
      <c r="F472" s="86" t="s">
        <v>268</v>
      </c>
      <c r="G472" s="92" t="s">
        <v>801</v>
      </c>
      <c r="H472" s="130">
        <f>VLOOKUP(G472,Cód!D:E,2,0)</f>
        <v>17</v>
      </c>
      <c r="I472" s="149"/>
    </row>
    <row r="473" spans="1:9" x14ac:dyDescent="0.25">
      <c r="A473" s="82">
        <v>7752342</v>
      </c>
      <c r="B473" s="83" t="s">
        <v>142</v>
      </c>
      <c r="C473" s="82">
        <v>7752342</v>
      </c>
      <c r="D473" s="86" t="str">
        <f t="shared" si="7"/>
        <v>Analista de Informações, Cultura e Desporto NII</v>
      </c>
      <c r="E473" s="86" t="s">
        <v>143</v>
      </c>
      <c r="F473" s="86" t="s">
        <v>887</v>
      </c>
      <c r="G473" s="92" t="s">
        <v>812</v>
      </c>
      <c r="H473" s="130">
        <f>VLOOKUP(G473,Cód!D:E,2,0)</f>
        <v>28</v>
      </c>
      <c r="I473" s="149"/>
    </row>
    <row r="474" spans="1:9" x14ac:dyDescent="0.25">
      <c r="A474" s="82">
        <v>5379628</v>
      </c>
      <c r="B474" s="83" t="s">
        <v>114</v>
      </c>
      <c r="C474" s="82">
        <v>5379628</v>
      </c>
      <c r="D474" s="86" t="str">
        <f t="shared" si="7"/>
        <v>Assistente Administrativo de Gestão NIII</v>
      </c>
      <c r="E474" s="86" t="s">
        <v>389</v>
      </c>
      <c r="F474" s="86" t="s">
        <v>887</v>
      </c>
      <c r="G474" s="92" t="s">
        <v>821</v>
      </c>
      <c r="H474" s="130">
        <f>VLOOKUP(G474,Cód!D:E,2,0)</f>
        <v>38</v>
      </c>
      <c r="I474" s="149"/>
    </row>
    <row r="475" spans="1:9" x14ac:dyDescent="0.25">
      <c r="A475" s="82">
        <v>8857440</v>
      </c>
      <c r="B475" s="83" t="s">
        <v>258</v>
      </c>
      <c r="C475" s="82">
        <v>8857440</v>
      </c>
      <c r="D475" s="86" t="str">
        <f t="shared" si="7"/>
        <v>Assessor II</v>
      </c>
      <c r="E475" s="86"/>
      <c r="F475" s="86" t="s">
        <v>222</v>
      </c>
      <c r="G475" s="92" t="s">
        <v>808</v>
      </c>
      <c r="H475" s="130">
        <f>VLOOKUP(G475,Cód!D:E,2,0)</f>
        <v>24</v>
      </c>
      <c r="I475" s="149"/>
    </row>
    <row r="476" spans="1:9" x14ac:dyDescent="0.25">
      <c r="A476" s="82">
        <v>8961476</v>
      </c>
      <c r="B476" s="83" t="s">
        <v>631</v>
      </c>
      <c r="C476" s="82">
        <v>8961476</v>
      </c>
      <c r="D476" s="86" t="str">
        <f t="shared" si="7"/>
        <v>Assistente Administrativo de Gestão NI</v>
      </c>
      <c r="E476" s="86" t="s">
        <v>235</v>
      </c>
      <c r="F476" s="86" t="s">
        <v>887</v>
      </c>
      <c r="G476" s="132" t="s">
        <v>848</v>
      </c>
      <c r="H476" s="130" t="e">
        <f>VLOOKUP(G476,Cód!D:E,2,0)</f>
        <v>#N/A</v>
      </c>
      <c r="I476" s="149" t="s">
        <v>911</v>
      </c>
    </row>
    <row r="477" spans="1:9" x14ac:dyDescent="0.25">
      <c r="A477" s="82">
        <v>5156629</v>
      </c>
      <c r="B477" s="83" t="s">
        <v>180</v>
      </c>
      <c r="C477" s="82">
        <v>5156629</v>
      </c>
      <c r="D477" s="86" t="str">
        <f t="shared" si="7"/>
        <v>Assistente de Suporte Operacional NIII</v>
      </c>
      <c r="E477" s="86" t="s">
        <v>378</v>
      </c>
      <c r="F477" s="86" t="s">
        <v>887</v>
      </c>
      <c r="G477" s="92" t="s">
        <v>799</v>
      </c>
      <c r="H477" s="130">
        <f>VLOOKUP(G477,Cód!D:E,2,0)</f>
        <v>15</v>
      </c>
      <c r="I477" s="149"/>
    </row>
    <row r="478" spans="1:9" x14ac:dyDescent="0.25">
      <c r="A478" s="82">
        <v>7620098</v>
      </c>
      <c r="B478" s="83" t="s">
        <v>426</v>
      </c>
      <c r="C478" s="82">
        <v>7620098</v>
      </c>
      <c r="D478" s="86" t="str">
        <f t="shared" si="7"/>
        <v>Assistente de Suporte Operacional NII</v>
      </c>
      <c r="E478" s="86" t="s">
        <v>236</v>
      </c>
      <c r="F478" s="86"/>
      <c r="G478" s="86" t="s">
        <v>790</v>
      </c>
      <c r="H478" s="130">
        <f>VLOOKUP(G478,Cód!D:E,2,0)</f>
        <v>6</v>
      </c>
      <c r="I478" s="149" t="s">
        <v>890</v>
      </c>
    </row>
    <row r="479" spans="1:9" x14ac:dyDescent="0.25">
      <c r="A479" s="85">
        <v>7585781</v>
      </c>
      <c r="B479" s="86" t="s">
        <v>632</v>
      </c>
      <c r="C479" s="85">
        <v>7585781</v>
      </c>
      <c r="D479" s="86" t="str">
        <f t="shared" si="7"/>
        <v>Assessor II</v>
      </c>
      <c r="E479" s="86" t="s">
        <v>143</v>
      </c>
      <c r="F479" s="106" t="s">
        <v>222</v>
      </c>
      <c r="G479" s="102" t="s">
        <v>853</v>
      </c>
      <c r="H479" s="130" t="e">
        <f>VLOOKUP(G479,Cód!D:E,2,0)</f>
        <v>#N/A</v>
      </c>
      <c r="I479" s="149" t="s">
        <v>897</v>
      </c>
    </row>
    <row r="480" spans="1:9" x14ac:dyDescent="0.25">
      <c r="A480" s="82">
        <v>9389695</v>
      </c>
      <c r="B480" s="83" t="s">
        <v>761</v>
      </c>
      <c r="C480" s="82">
        <v>9389695</v>
      </c>
      <c r="D480" s="86" t="str">
        <f t="shared" si="7"/>
        <v>Gestor de Equipamento Público</v>
      </c>
      <c r="E480" s="86"/>
      <c r="F480" s="86" t="s">
        <v>268</v>
      </c>
      <c r="G480" s="92" t="s">
        <v>810</v>
      </c>
      <c r="H480" s="130">
        <f>VLOOKUP(G480,Cód!D:E,2,0)</f>
        <v>26</v>
      </c>
      <c r="I480" s="149"/>
    </row>
    <row r="481" spans="1:9" x14ac:dyDescent="0.25">
      <c r="A481" s="82">
        <v>6432000</v>
      </c>
      <c r="B481" s="83" t="s">
        <v>86</v>
      </c>
      <c r="C481" s="82">
        <v>6432000</v>
      </c>
      <c r="D481" s="86" t="str">
        <f t="shared" si="7"/>
        <v>Assistente de Suporte Operacional NII</v>
      </c>
      <c r="E481" s="86" t="s">
        <v>236</v>
      </c>
      <c r="F481" s="86" t="s">
        <v>887</v>
      </c>
      <c r="G481" s="92" t="s">
        <v>827</v>
      </c>
      <c r="H481" s="130">
        <f>VLOOKUP(G481,Cód!D:E,2,0)</f>
        <v>44</v>
      </c>
      <c r="I481" s="149"/>
    </row>
    <row r="482" spans="1:9" x14ac:dyDescent="0.25">
      <c r="A482" s="82">
        <v>6455425</v>
      </c>
      <c r="B482" s="83" t="s">
        <v>87</v>
      </c>
      <c r="C482" s="82">
        <v>6455425</v>
      </c>
      <c r="D482" s="86" t="str">
        <f t="shared" si="7"/>
        <v>Assistente de Suporte Operacional NII</v>
      </c>
      <c r="E482" s="86" t="s">
        <v>236</v>
      </c>
      <c r="F482" s="86" t="s">
        <v>887</v>
      </c>
      <c r="G482" s="92" t="s">
        <v>821</v>
      </c>
      <c r="H482" s="130">
        <f>VLOOKUP(G482,Cód!D:E,2,0)</f>
        <v>38</v>
      </c>
      <c r="I482" s="149"/>
    </row>
    <row r="483" spans="1:9" x14ac:dyDescent="0.25">
      <c r="A483" s="82">
        <v>6162461</v>
      </c>
      <c r="B483" s="83" t="s">
        <v>633</v>
      </c>
      <c r="C483" s="82">
        <v>6162461</v>
      </c>
      <c r="D483" s="86" t="str">
        <f t="shared" si="7"/>
        <v>Assistente de Suporte Operacional NIII</v>
      </c>
      <c r="E483" s="86" t="s">
        <v>378</v>
      </c>
      <c r="F483" s="86" t="s">
        <v>887</v>
      </c>
      <c r="G483" s="92" t="s">
        <v>858</v>
      </c>
      <c r="H483" s="130" t="e">
        <f>VLOOKUP(G483,Cód!D:E,2,0)</f>
        <v>#N/A</v>
      </c>
      <c r="I483" s="149"/>
    </row>
    <row r="484" spans="1:9" x14ac:dyDescent="0.25">
      <c r="A484" s="82">
        <v>6350755</v>
      </c>
      <c r="B484" s="83" t="s">
        <v>634</v>
      </c>
      <c r="C484" s="82">
        <v>6350755</v>
      </c>
      <c r="D484" s="86" t="str">
        <f t="shared" si="7"/>
        <v>Assessor II</v>
      </c>
      <c r="E484" s="86" t="s">
        <v>234</v>
      </c>
      <c r="F484" s="86" t="s">
        <v>222</v>
      </c>
      <c r="G484" s="92" t="s">
        <v>850</v>
      </c>
      <c r="H484" s="130" t="e">
        <f>VLOOKUP(G484,Cód!D:E,2,0)</f>
        <v>#N/A</v>
      </c>
      <c r="I484" s="149"/>
    </row>
    <row r="485" spans="1:9" x14ac:dyDescent="0.25">
      <c r="A485" s="82">
        <v>5839360</v>
      </c>
      <c r="B485" s="83" t="s">
        <v>243</v>
      </c>
      <c r="C485" s="82">
        <v>5839360</v>
      </c>
      <c r="D485" s="86" t="str">
        <f t="shared" si="7"/>
        <v>Assistente de Suporte Operacional NII</v>
      </c>
      <c r="E485" s="86" t="s">
        <v>236</v>
      </c>
      <c r="F485" s="86" t="s">
        <v>887</v>
      </c>
      <c r="G485" s="132" t="s">
        <v>794</v>
      </c>
      <c r="H485" s="130">
        <f>VLOOKUP(G485,Cód!D:E,2,0)</f>
        <v>10</v>
      </c>
      <c r="I485" s="149"/>
    </row>
    <row r="486" spans="1:9" x14ac:dyDescent="0.25">
      <c r="A486" s="82">
        <v>9548106</v>
      </c>
      <c r="B486" s="83" t="s">
        <v>881</v>
      </c>
      <c r="C486" s="82">
        <v>9548106</v>
      </c>
      <c r="D486" s="86" t="str">
        <f t="shared" si="7"/>
        <v>Residente em Gestão Pública</v>
      </c>
      <c r="E486" s="86" t="s">
        <v>783</v>
      </c>
      <c r="F486" s="86"/>
      <c r="G486" s="99" t="s">
        <v>836</v>
      </c>
      <c r="H486" s="130" t="e">
        <f>VLOOKUP(G486,Cód!D:E,2,0)</f>
        <v>#N/A</v>
      </c>
      <c r="I486" s="149"/>
    </row>
    <row r="487" spans="1:9" x14ac:dyDescent="0.25">
      <c r="A487" s="82">
        <v>5873975</v>
      </c>
      <c r="B487" s="83" t="s">
        <v>635</v>
      </c>
      <c r="C487" s="82">
        <v>5873975</v>
      </c>
      <c r="D487" s="86" t="str">
        <f t="shared" si="7"/>
        <v>Assistente de Suporte Operacional</v>
      </c>
      <c r="E487" s="86" t="s">
        <v>305</v>
      </c>
      <c r="F487" s="86" t="s">
        <v>887</v>
      </c>
      <c r="G487" s="102" t="s">
        <v>865</v>
      </c>
      <c r="H487" s="130" t="e">
        <f>VLOOKUP(G487,Cód!D:E,2,0)</f>
        <v>#N/A</v>
      </c>
      <c r="I487" s="149" t="s">
        <v>898</v>
      </c>
    </row>
    <row r="488" spans="1:9" x14ac:dyDescent="0.25">
      <c r="A488" s="82">
        <v>8144575</v>
      </c>
      <c r="B488" s="83" t="s">
        <v>636</v>
      </c>
      <c r="C488" s="82">
        <v>8144575</v>
      </c>
      <c r="D488" s="86" t="str">
        <f t="shared" si="7"/>
        <v>Assessor III</v>
      </c>
      <c r="E488" s="86"/>
      <c r="F488" s="86" t="s">
        <v>710</v>
      </c>
      <c r="G488" s="92" t="s">
        <v>855</v>
      </c>
      <c r="H488" s="130" t="e">
        <f>VLOOKUP(G488,Cód!D:E,2,0)</f>
        <v>#N/A</v>
      </c>
      <c r="I488" s="149"/>
    </row>
    <row r="489" spans="1:9" x14ac:dyDescent="0.25">
      <c r="A489" s="82">
        <v>8439818</v>
      </c>
      <c r="B489" s="83" t="s">
        <v>362</v>
      </c>
      <c r="C489" s="82">
        <v>8439818</v>
      </c>
      <c r="D489" s="86" t="str">
        <f t="shared" si="7"/>
        <v>Gestor de Equipamento Público</v>
      </c>
      <c r="E489" s="86"/>
      <c r="F489" s="86" t="s">
        <v>268</v>
      </c>
      <c r="G489" s="105" t="s">
        <v>829</v>
      </c>
      <c r="H489" s="130">
        <f>VLOOKUP(G489,Cód!D:E,2,0)</f>
        <v>46</v>
      </c>
      <c r="I489" s="149"/>
    </row>
    <row r="490" spans="1:9" x14ac:dyDescent="0.25">
      <c r="A490" s="82">
        <v>8955409</v>
      </c>
      <c r="B490" s="83" t="s">
        <v>637</v>
      </c>
      <c r="C490" s="82">
        <v>8955409</v>
      </c>
      <c r="D490" s="86" t="str">
        <f t="shared" si="7"/>
        <v>Assessor I</v>
      </c>
      <c r="E490" s="86"/>
      <c r="F490" s="86" t="s">
        <v>178</v>
      </c>
      <c r="G490" s="92" t="s">
        <v>840</v>
      </c>
      <c r="H490" s="130" t="e">
        <f>VLOOKUP(G490,Cód!D:E,2,0)</f>
        <v>#N/A</v>
      </c>
      <c r="I490" s="149"/>
    </row>
    <row r="491" spans="1:9" x14ac:dyDescent="0.25">
      <c r="A491" s="82">
        <v>7440162</v>
      </c>
      <c r="B491" s="83" t="s">
        <v>638</v>
      </c>
      <c r="C491" s="82">
        <v>7440162</v>
      </c>
      <c r="D491" s="86" t="str">
        <f t="shared" si="7"/>
        <v>Analista de Informações, Cultura e Desporto NIII</v>
      </c>
      <c r="E491" s="86" t="s">
        <v>187</v>
      </c>
      <c r="F491" s="86" t="s">
        <v>887</v>
      </c>
      <c r="G491" s="92" t="s">
        <v>835</v>
      </c>
      <c r="H491" s="130" t="e">
        <f>VLOOKUP(G491,Cód!D:E,2,0)</f>
        <v>#N/A</v>
      </c>
      <c r="I491" s="149"/>
    </row>
    <row r="492" spans="1:9" x14ac:dyDescent="0.25">
      <c r="A492" s="82">
        <v>9559647</v>
      </c>
      <c r="B492" s="83" t="s">
        <v>882</v>
      </c>
      <c r="C492" s="82">
        <v>9559647</v>
      </c>
      <c r="D492" s="86" t="str">
        <f t="shared" si="7"/>
        <v>Assessor II</v>
      </c>
      <c r="E492" s="86"/>
      <c r="F492" s="86" t="s">
        <v>222</v>
      </c>
      <c r="G492" s="92" t="s">
        <v>848</v>
      </c>
      <c r="H492" s="130" t="e">
        <f>VLOOKUP(G492,Cód!D:E,2,0)</f>
        <v>#N/A</v>
      </c>
      <c r="I492" s="149"/>
    </row>
    <row r="493" spans="1:9" x14ac:dyDescent="0.25">
      <c r="A493" s="82">
        <v>6316671</v>
      </c>
      <c r="B493" s="83" t="s">
        <v>639</v>
      </c>
      <c r="C493" s="82">
        <v>6316671</v>
      </c>
      <c r="D493" s="86" t="str">
        <f t="shared" si="7"/>
        <v>Assistente Administrativo de Gestão NII</v>
      </c>
      <c r="E493" s="86" t="s">
        <v>234</v>
      </c>
      <c r="F493" s="86" t="s">
        <v>887</v>
      </c>
      <c r="G493" s="92" t="s">
        <v>856</v>
      </c>
      <c r="H493" s="130" t="e">
        <f>VLOOKUP(G493,Cód!D:E,2,0)</f>
        <v>#N/A</v>
      </c>
      <c r="I493" s="149"/>
    </row>
    <row r="494" spans="1:9" x14ac:dyDescent="0.25">
      <c r="A494" s="82">
        <v>5860652</v>
      </c>
      <c r="B494" s="83" t="s">
        <v>181</v>
      </c>
      <c r="C494" s="82">
        <v>5860652</v>
      </c>
      <c r="D494" s="86" t="str">
        <f t="shared" si="7"/>
        <v>Assistente de Suporte Operacional</v>
      </c>
      <c r="E494" s="86" t="s">
        <v>305</v>
      </c>
      <c r="F494" s="86" t="s">
        <v>887</v>
      </c>
      <c r="G494" s="92" t="s">
        <v>811</v>
      </c>
      <c r="H494" s="130">
        <f>VLOOKUP(G494,Cód!D:E,2,0)</f>
        <v>27</v>
      </c>
      <c r="I494" s="149" t="s">
        <v>898</v>
      </c>
    </row>
    <row r="495" spans="1:9" x14ac:dyDescent="0.25">
      <c r="A495" s="82">
        <v>4811828</v>
      </c>
      <c r="B495" s="83" t="s">
        <v>304</v>
      </c>
      <c r="C495" s="82">
        <v>4811828</v>
      </c>
      <c r="D495" s="86" t="str">
        <f t="shared" si="7"/>
        <v>Assistente de Suporte Operacional NIII</v>
      </c>
      <c r="E495" s="86" t="s">
        <v>378</v>
      </c>
      <c r="F495" s="86" t="s">
        <v>887</v>
      </c>
      <c r="G495" s="92" t="s">
        <v>809</v>
      </c>
      <c r="H495" s="130">
        <f>VLOOKUP(G495,Cód!D:E,2,0)</f>
        <v>25</v>
      </c>
      <c r="I495" s="149"/>
    </row>
    <row r="496" spans="1:9" x14ac:dyDescent="0.25">
      <c r="A496" s="82">
        <v>9505113</v>
      </c>
      <c r="B496" s="83" t="s">
        <v>762</v>
      </c>
      <c r="C496" s="82">
        <v>9505113</v>
      </c>
      <c r="D496" s="86" t="str">
        <f t="shared" si="7"/>
        <v>Gestor de Equipamento Público</v>
      </c>
      <c r="E496" s="86"/>
      <c r="F496" s="86" t="s">
        <v>268</v>
      </c>
      <c r="G496" s="99" t="s">
        <v>812</v>
      </c>
      <c r="H496" s="130">
        <f>VLOOKUP(G496,Cód!D:E,2,0)</f>
        <v>28</v>
      </c>
      <c r="I496" s="149"/>
    </row>
    <row r="497" spans="1:9" x14ac:dyDescent="0.25">
      <c r="A497" s="82">
        <v>6506127</v>
      </c>
      <c r="B497" s="83" t="s">
        <v>202</v>
      </c>
      <c r="C497" s="82">
        <v>6506127</v>
      </c>
      <c r="D497" s="86" t="str">
        <f t="shared" si="7"/>
        <v>Assistente de Suporte Operacional NIII</v>
      </c>
      <c r="E497" s="86" t="s">
        <v>378</v>
      </c>
      <c r="F497" s="86" t="s">
        <v>887</v>
      </c>
      <c r="G497" s="92" t="s">
        <v>816</v>
      </c>
      <c r="H497" s="130">
        <f>VLOOKUP(G497,Cód!D:E,2,0)</f>
        <v>33</v>
      </c>
      <c r="I497" s="149"/>
    </row>
    <row r="498" spans="1:9" x14ac:dyDescent="0.25">
      <c r="A498" s="87">
        <v>7334397</v>
      </c>
      <c r="B498" s="92" t="s">
        <v>883</v>
      </c>
      <c r="C498" s="87">
        <v>7334397</v>
      </c>
      <c r="D498" s="86" t="str">
        <f t="shared" si="7"/>
        <v>Assessor II</v>
      </c>
      <c r="E498" s="86" t="s">
        <v>234</v>
      </c>
      <c r="F498" s="86" t="s">
        <v>222</v>
      </c>
      <c r="G498" s="92" t="s">
        <v>861</v>
      </c>
      <c r="H498" s="130" t="e">
        <f>VLOOKUP(G498,Cód!D:E,2,0)</f>
        <v>#N/A</v>
      </c>
      <c r="I498" s="149"/>
    </row>
    <row r="499" spans="1:9" x14ac:dyDescent="0.25">
      <c r="A499" s="87">
        <v>6261370</v>
      </c>
      <c r="B499" s="92" t="s">
        <v>182</v>
      </c>
      <c r="C499" s="87">
        <v>6261370</v>
      </c>
      <c r="D499" s="86" t="str">
        <f t="shared" si="7"/>
        <v>Assistente de Suporte Operacional NIII</v>
      </c>
      <c r="E499" s="86" t="s">
        <v>378</v>
      </c>
      <c r="F499" s="86" t="s">
        <v>887</v>
      </c>
      <c r="G499" s="92" t="s">
        <v>798</v>
      </c>
      <c r="H499" s="130">
        <f>VLOOKUP(G499,Cód!D:E,2,0)</f>
        <v>14</v>
      </c>
      <c r="I499" s="149"/>
    </row>
    <row r="500" spans="1:9" x14ac:dyDescent="0.25">
      <c r="A500" s="82">
        <v>5750610</v>
      </c>
      <c r="B500" s="83" t="s">
        <v>640</v>
      </c>
      <c r="C500" s="82">
        <v>5750610</v>
      </c>
      <c r="D500" s="86" t="str">
        <f t="shared" si="7"/>
        <v>Profissional de Eng, Arq, Agronomia, Geologia NIV</v>
      </c>
      <c r="E500" s="86" t="s">
        <v>777</v>
      </c>
      <c r="F500" s="86" t="s">
        <v>887</v>
      </c>
      <c r="G500" s="99" t="s">
        <v>846</v>
      </c>
      <c r="H500" s="130" t="e">
        <f>VLOOKUP(G500,Cód!D:E,2,0)</f>
        <v>#N/A</v>
      </c>
      <c r="I500" s="149"/>
    </row>
    <row r="501" spans="1:9" x14ac:dyDescent="0.25">
      <c r="A501" s="82">
        <v>8873216</v>
      </c>
      <c r="B501" s="83" t="s">
        <v>763</v>
      </c>
      <c r="C501" s="82">
        <v>8873216</v>
      </c>
      <c r="D501" s="86" t="str">
        <f t="shared" si="7"/>
        <v>Gestor de Equipamento Público</v>
      </c>
      <c r="E501" s="86"/>
      <c r="F501" s="86" t="s">
        <v>268</v>
      </c>
      <c r="G501" s="92" t="s">
        <v>823</v>
      </c>
      <c r="H501" s="130">
        <f>VLOOKUP(G501,Cód!D:E,2,0)</f>
        <v>40</v>
      </c>
      <c r="I501" s="149"/>
    </row>
    <row r="502" spans="1:9" x14ac:dyDescent="0.25">
      <c r="A502" s="82">
        <v>7789220</v>
      </c>
      <c r="B502" s="83" t="s">
        <v>641</v>
      </c>
      <c r="C502" s="82">
        <v>7789220</v>
      </c>
      <c r="D502" s="86" t="str">
        <f t="shared" si="7"/>
        <v>Analista de Informações, Cultura e Desporto NII</v>
      </c>
      <c r="E502" s="86" t="s">
        <v>143</v>
      </c>
      <c r="F502" s="86"/>
      <c r="G502" s="92" t="s">
        <v>799</v>
      </c>
      <c r="H502" s="130">
        <f>VLOOKUP(G502,Cód!D:E,2,0)</f>
        <v>15</v>
      </c>
      <c r="I502" s="149"/>
    </row>
    <row r="503" spans="1:9" x14ac:dyDescent="0.25">
      <c r="A503" s="82">
        <v>5125014</v>
      </c>
      <c r="B503" s="83" t="s">
        <v>642</v>
      </c>
      <c r="C503" s="82">
        <v>5125014</v>
      </c>
      <c r="D503" s="86" t="str">
        <f t="shared" si="7"/>
        <v>Assessor II</v>
      </c>
      <c r="E503" s="86"/>
      <c r="F503" s="86" t="s">
        <v>222</v>
      </c>
      <c r="G503" s="92" t="s">
        <v>848</v>
      </c>
      <c r="H503" s="130" t="e">
        <f>VLOOKUP(G503,Cód!D:E,2,0)</f>
        <v>#N/A</v>
      </c>
      <c r="I503" s="149"/>
    </row>
    <row r="504" spans="1:9" x14ac:dyDescent="0.25">
      <c r="A504" s="82">
        <v>5722918</v>
      </c>
      <c r="B504" s="83" t="s">
        <v>90</v>
      </c>
      <c r="C504" s="82">
        <v>5722918</v>
      </c>
      <c r="D504" s="86" t="str">
        <f t="shared" si="7"/>
        <v>Assistente de Suporte Operacional NIII</v>
      </c>
      <c r="E504" s="86" t="s">
        <v>378</v>
      </c>
      <c r="F504" s="86" t="s">
        <v>887</v>
      </c>
      <c r="G504" s="92" t="s">
        <v>791</v>
      </c>
      <c r="H504" s="130">
        <f>VLOOKUP(G504,Cód!D:E,2,0)</f>
        <v>7</v>
      </c>
      <c r="I504" s="149"/>
    </row>
    <row r="505" spans="1:9" x14ac:dyDescent="0.25">
      <c r="A505" s="82">
        <v>6399312</v>
      </c>
      <c r="B505" s="83" t="s">
        <v>643</v>
      </c>
      <c r="C505" s="82">
        <v>6399312</v>
      </c>
      <c r="D505" s="86" t="str">
        <f t="shared" si="7"/>
        <v>Profissional de Eng, Arq, Agronomia, Geologia NIV</v>
      </c>
      <c r="E505" s="86" t="s">
        <v>777</v>
      </c>
      <c r="F505" s="86" t="s">
        <v>887</v>
      </c>
      <c r="G505" s="92" t="s">
        <v>846</v>
      </c>
      <c r="H505" s="130" t="e">
        <f>VLOOKUP(G505,Cód!D:E,2,0)</f>
        <v>#N/A</v>
      </c>
      <c r="I505" s="149"/>
    </row>
    <row r="506" spans="1:9" x14ac:dyDescent="0.25">
      <c r="A506" s="82">
        <v>5851025</v>
      </c>
      <c r="B506" s="83" t="s">
        <v>644</v>
      </c>
      <c r="C506" s="82">
        <v>5851025</v>
      </c>
      <c r="D506" s="86" t="str">
        <f t="shared" si="7"/>
        <v>Assistente de Suporte Operacional NII</v>
      </c>
      <c r="E506" s="86" t="s">
        <v>236</v>
      </c>
      <c r="F506" s="86" t="s">
        <v>887</v>
      </c>
      <c r="G506" s="102" t="s">
        <v>836</v>
      </c>
      <c r="H506" s="130" t="e">
        <f>VLOOKUP(G506,Cód!D:E,2,0)</f>
        <v>#N/A</v>
      </c>
      <c r="I506" s="149"/>
    </row>
    <row r="507" spans="1:9" x14ac:dyDescent="0.25">
      <c r="A507" s="82">
        <v>9521631</v>
      </c>
      <c r="B507" s="83" t="s">
        <v>764</v>
      </c>
      <c r="C507" s="82">
        <v>9521631</v>
      </c>
      <c r="D507" s="86" t="str">
        <f t="shared" si="7"/>
        <v>Gestor de Equipamento Público</v>
      </c>
      <c r="E507" s="86"/>
      <c r="F507" s="86" t="s">
        <v>268</v>
      </c>
      <c r="G507" s="92" t="s">
        <v>797</v>
      </c>
      <c r="H507" s="130">
        <f>VLOOKUP(G507,Cód!D:E,2,0)</f>
        <v>13</v>
      </c>
      <c r="I507" s="149"/>
    </row>
    <row r="508" spans="1:9" x14ac:dyDescent="0.25">
      <c r="A508" s="82">
        <v>5199093</v>
      </c>
      <c r="B508" s="83" t="s">
        <v>645</v>
      </c>
      <c r="C508" s="82">
        <v>5199093</v>
      </c>
      <c r="D508" s="86" t="str">
        <f t="shared" si="7"/>
        <v>Analista de Informações, Cultura e Desporto NIV</v>
      </c>
      <c r="E508" s="86" t="s">
        <v>320</v>
      </c>
      <c r="F508" s="86" t="s">
        <v>887</v>
      </c>
      <c r="G508" s="92" t="s">
        <v>835</v>
      </c>
      <c r="H508" s="130" t="e">
        <f>VLOOKUP(G508,Cód!D:E,2,0)</f>
        <v>#N/A</v>
      </c>
      <c r="I508" s="149"/>
    </row>
    <row r="509" spans="1:9" x14ac:dyDescent="0.25">
      <c r="A509" s="82">
        <v>7880472</v>
      </c>
      <c r="B509" s="83" t="s">
        <v>646</v>
      </c>
      <c r="C509" s="82">
        <v>7880472</v>
      </c>
      <c r="D509" s="86" t="str">
        <f t="shared" si="7"/>
        <v>Assessor II</v>
      </c>
      <c r="E509" s="86"/>
      <c r="F509" s="86" t="s">
        <v>222</v>
      </c>
      <c r="G509" s="101" t="s">
        <v>846</v>
      </c>
      <c r="H509" s="130" t="e">
        <f>VLOOKUP(G509,Cód!D:E,2,0)</f>
        <v>#N/A</v>
      </c>
      <c r="I509" s="149"/>
    </row>
    <row r="510" spans="1:9" x14ac:dyDescent="0.25">
      <c r="A510" s="82">
        <v>9141626</v>
      </c>
      <c r="B510" s="83" t="s">
        <v>647</v>
      </c>
      <c r="C510" s="82">
        <v>9141626</v>
      </c>
      <c r="D510" s="86" t="str">
        <f t="shared" si="7"/>
        <v>Assessor III</v>
      </c>
      <c r="E510" s="86"/>
      <c r="F510" s="86" t="s">
        <v>710</v>
      </c>
      <c r="G510" s="92" t="s">
        <v>846</v>
      </c>
      <c r="H510" s="130" t="e">
        <f>VLOOKUP(G510,Cód!D:E,2,0)</f>
        <v>#N/A</v>
      </c>
      <c r="I510" s="149"/>
    </row>
    <row r="511" spans="1:9" x14ac:dyDescent="0.25">
      <c r="A511" s="82">
        <v>9494804</v>
      </c>
      <c r="B511" s="83" t="s">
        <v>648</v>
      </c>
      <c r="C511" s="82">
        <v>9494804</v>
      </c>
      <c r="D511" s="86" t="str">
        <f t="shared" si="7"/>
        <v>Assessor III</v>
      </c>
      <c r="E511" s="86"/>
      <c r="F511" s="86" t="s">
        <v>710</v>
      </c>
      <c r="G511" s="92" t="s">
        <v>846</v>
      </c>
      <c r="H511" s="130" t="e">
        <f>VLOOKUP(G511,Cód!D:E,2,0)</f>
        <v>#N/A</v>
      </c>
      <c r="I511" s="149"/>
    </row>
    <row r="512" spans="1:9" x14ac:dyDescent="0.25">
      <c r="A512" s="82">
        <v>6316450</v>
      </c>
      <c r="B512" s="83" t="s">
        <v>238</v>
      </c>
      <c r="C512" s="82">
        <v>6316450</v>
      </c>
      <c r="D512" s="86" t="str">
        <f t="shared" si="7"/>
        <v>Assistente de Suporte Operacional NII</v>
      </c>
      <c r="E512" s="86" t="s">
        <v>236</v>
      </c>
      <c r="F512" s="86" t="s">
        <v>887</v>
      </c>
      <c r="G512" s="92" t="s">
        <v>798</v>
      </c>
      <c r="H512" s="130">
        <f>VLOOKUP(G512,Cód!D:E,2,0)</f>
        <v>14</v>
      </c>
      <c r="I512" s="149"/>
    </row>
    <row r="513" spans="1:9" x14ac:dyDescent="0.25">
      <c r="A513" s="82">
        <v>5214807</v>
      </c>
      <c r="B513" s="83" t="s">
        <v>649</v>
      </c>
      <c r="C513" s="82">
        <v>5214807</v>
      </c>
      <c r="D513" s="86" t="str">
        <f t="shared" ref="D513:D576" si="8">IF(F513&gt;"*e*",F513,E513)</f>
        <v>Assistente de Suporte Operacional NIII</v>
      </c>
      <c r="E513" s="86" t="s">
        <v>378</v>
      </c>
      <c r="F513" s="86" t="s">
        <v>887</v>
      </c>
      <c r="G513" s="92" t="s">
        <v>851</v>
      </c>
      <c r="H513" s="130" t="e">
        <f>VLOOKUP(G513,Cód!D:E,2,0)</f>
        <v>#N/A</v>
      </c>
      <c r="I513" s="149"/>
    </row>
    <row r="514" spans="1:9" x14ac:dyDescent="0.25">
      <c r="A514" s="82">
        <v>6430210</v>
      </c>
      <c r="B514" s="83" t="s">
        <v>99</v>
      </c>
      <c r="C514" s="82">
        <v>6430210</v>
      </c>
      <c r="D514" s="86" t="str">
        <f t="shared" si="8"/>
        <v>Assistente de Suporte Operacional NIII</v>
      </c>
      <c r="E514" s="86" t="s">
        <v>378</v>
      </c>
      <c r="F514" s="86" t="s">
        <v>887</v>
      </c>
      <c r="G514" s="92" t="s">
        <v>792</v>
      </c>
      <c r="H514" s="130">
        <f>VLOOKUP(G514,Cód!D:E,2,0)</f>
        <v>8</v>
      </c>
      <c r="I514" s="149"/>
    </row>
    <row r="515" spans="1:9" x14ac:dyDescent="0.25">
      <c r="A515" s="82">
        <v>9502823</v>
      </c>
      <c r="B515" s="83" t="s">
        <v>765</v>
      </c>
      <c r="C515" s="82">
        <v>9502823</v>
      </c>
      <c r="D515" s="86" t="str">
        <f t="shared" si="8"/>
        <v>Gestor de Equipamento Público</v>
      </c>
      <c r="E515" s="86"/>
      <c r="F515" s="86" t="s">
        <v>268</v>
      </c>
      <c r="G515" s="92" t="s">
        <v>827</v>
      </c>
      <c r="H515" s="130">
        <f>VLOOKUP(G515,Cód!D:E,2,0)</f>
        <v>44</v>
      </c>
      <c r="I515" s="149"/>
    </row>
    <row r="516" spans="1:9" x14ac:dyDescent="0.25">
      <c r="A516" s="82">
        <v>8958785</v>
      </c>
      <c r="B516" s="83" t="s">
        <v>650</v>
      </c>
      <c r="C516" s="82">
        <v>8958785</v>
      </c>
      <c r="D516" s="86" t="str">
        <f t="shared" si="8"/>
        <v>Assessor IV</v>
      </c>
      <c r="E516" s="86"/>
      <c r="F516" s="86" t="s">
        <v>713</v>
      </c>
      <c r="G516" s="99" t="s">
        <v>836</v>
      </c>
      <c r="H516" s="130" t="e">
        <f>VLOOKUP(G516,Cód!D:E,2,0)</f>
        <v>#N/A</v>
      </c>
      <c r="I516" s="149"/>
    </row>
    <row r="517" spans="1:9" x14ac:dyDescent="0.25">
      <c r="A517" s="82">
        <v>5746892</v>
      </c>
      <c r="B517" s="83" t="s">
        <v>651</v>
      </c>
      <c r="C517" s="82">
        <v>5746892</v>
      </c>
      <c r="D517" s="86" t="str">
        <f t="shared" si="8"/>
        <v>Analista de Saúde NIV</v>
      </c>
      <c r="E517" s="86" t="s">
        <v>776</v>
      </c>
      <c r="F517" s="86"/>
      <c r="G517" s="92" t="s">
        <v>841</v>
      </c>
      <c r="H517" s="130" t="e">
        <f>VLOOKUP(G517,Cód!D:E,2,0)</f>
        <v>#N/A</v>
      </c>
      <c r="I517" s="149" t="s">
        <v>891</v>
      </c>
    </row>
    <row r="518" spans="1:9" x14ac:dyDescent="0.25">
      <c r="A518" s="82">
        <v>7435029</v>
      </c>
      <c r="B518" s="83" t="s">
        <v>183</v>
      </c>
      <c r="C518" s="82">
        <v>7435029</v>
      </c>
      <c r="D518" s="86" t="str">
        <f t="shared" si="8"/>
        <v>Analista de Informações, Cultura e Desporto NIII</v>
      </c>
      <c r="E518" s="86" t="s">
        <v>187</v>
      </c>
      <c r="F518" s="86" t="s">
        <v>887</v>
      </c>
      <c r="G518" s="92" t="s">
        <v>813</v>
      </c>
      <c r="H518" s="130">
        <f>VLOOKUP(G518,Cód!D:E,2,0)</f>
        <v>29</v>
      </c>
      <c r="I518" s="149"/>
    </row>
    <row r="519" spans="1:9" x14ac:dyDescent="0.25">
      <c r="A519" s="82">
        <v>8811571</v>
      </c>
      <c r="B519" s="83" t="s">
        <v>652</v>
      </c>
      <c r="C519" s="82">
        <v>8811571</v>
      </c>
      <c r="D519" s="86" t="str">
        <f t="shared" si="8"/>
        <v>Assessor II</v>
      </c>
      <c r="E519" s="86"/>
      <c r="F519" s="86" t="s">
        <v>222</v>
      </c>
      <c r="G519" s="92" t="s">
        <v>846</v>
      </c>
      <c r="H519" s="130" t="e">
        <f>VLOOKUP(G519,Cód!D:E,2,0)</f>
        <v>#N/A</v>
      </c>
      <c r="I519" s="149"/>
    </row>
    <row r="520" spans="1:9" x14ac:dyDescent="0.25">
      <c r="A520" s="82">
        <v>7736231</v>
      </c>
      <c r="B520" s="83" t="s">
        <v>184</v>
      </c>
      <c r="C520" s="82">
        <v>7736231</v>
      </c>
      <c r="D520" s="86" t="str">
        <f t="shared" si="8"/>
        <v>Analista de Informações, Cultura e Desporto NII</v>
      </c>
      <c r="E520" s="86" t="s">
        <v>143</v>
      </c>
      <c r="F520" s="86" t="s">
        <v>887</v>
      </c>
      <c r="G520" s="92" t="s">
        <v>808</v>
      </c>
      <c r="H520" s="130">
        <f>VLOOKUP(G520,Cód!D:E,2,0)</f>
        <v>24</v>
      </c>
      <c r="I520" s="149"/>
    </row>
    <row r="521" spans="1:9" x14ac:dyDescent="0.25">
      <c r="A521" s="82">
        <v>4758978</v>
      </c>
      <c r="B521" s="83" t="s">
        <v>275</v>
      </c>
      <c r="C521" s="82">
        <v>4758978</v>
      </c>
      <c r="D521" s="86" t="str">
        <f t="shared" si="8"/>
        <v>Assistente de Suporte Operacional NIII</v>
      </c>
      <c r="E521" s="86" t="s">
        <v>378</v>
      </c>
      <c r="F521" s="86" t="s">
        <v>887</v>
      </c>
      <c r="G521" s="92" t="s">
        <v>814</v>
      </c>
      <c r="H521" s="130">
        <f>VLOOKUP(G521,Cód!D:E,2,0)</f>
        <v>30</v>
      </c>
      <c r="I521" s="149"/>
    </row>
    <row r="522" spans="1:9" x14ac:dyDescent="0.25">
      <c r="A522" s="82">
        <v>5428386</v>
      </c>
      <c r="B522" s="83" t="s">
        <v>88</v>
      </c>
      <c r="C522" s="82">
        <v>5428386</v>
      </c>
      <c r="D522" s="86" t="str">
        <f t="shared" si="8"/>
        <v>Assistente de Suporte Operacional NII</v>
      </c>
      <c r="E522" s="86" t="s">
        <v>236</v>
      </c>
      <c r="F522" s="86" t="s">
        <v>887</v>
      </c>
      <c r="G522" s="92" t="s">
        <v>817</v>
      </c>
      <c r="H522" s="130">
        <f>VLOOKUP(G522,Cód!D:E,2,0)</f>
        <v>34</v>
      </c>
      <c r="I522" s="149"/>
    </row>
    <row r="523" spans="1:9" x14ac:dyDescent="0.25">
      <c r="A523" s="82">
        <v>6043038</v>
      </c>
      <c r="B523" s="83" t="s">
        <v>653</v>
      </c>
      <c r="C523" s="82">
        <v>6043038</v>
      </c>
      <c r="D523" s="86" t="str">
        <f t="shared" si="8"/>
        <v>Assistente Administrativo de Gestão NII</v>
      </c>
      <c r="E523" s="86" t="s">
        <v>234</v>
      </c>
      <c r="F523" s="86" t="s">
        <v>887</v>
      </c>
      <c r="G523" s="92" t="s">
        <v>702</v>
      </c>
      <c r="H523" s="130" t="e">
        <f>VLOOKUP(G523,Cód!D:E,2,0)</f>
        <v>#N/A</v>
      </c>
      <c r="I523" s="149"/>
    </row>
    <row r="524" spans="1:9" x14ac:dyDescent="0.25">
      <c r="A524" s="82">
        <v>9384090</v>
      </c>
      <c r="B524" s="83" t="s">
        <v>654</v>
      </c>
      <c r="C524" s="82">
        <v>9384090</v>
      </c>
      <c r="D524" s="86" t="str">
        <f t="shared" si="8"/>
        <v>Diretor I</v>
      </c>
      <c r="E524" s="86"/>
      <c r="F524" s="86" t="s">
        <v>707</v>
      </c>
      <c r="G524" s="92" t="s">
        <v>851</v>
      </c>
      <c r="H524" s="130" t="e">
        <f>VLOOKUP(G524,Cód!D:E,2,0)</f>
        <v>#N/A</v>
      </c>
      <c r="I524" s="149" t="s">
        <v>912</v>
      </c>
    </row>
    <row r="525" spans="1:9" x14ac:dyDescent="0.25">
      <c r="A525" s="82">
        <v>7364407</v>
      </c>
      <c r="B525" s="83" t="s">
        <v>252</v>
      </c>
      <c r="C525" s="82">
        <v>7364407</v>
      </c>
      <c r="D525" s="86" t="str">
        <f t="shared" si="8"/>
        <v>Analista de Informações, Cultura e Desporto NII</v>
      </c>
      <c r="E525" s="86" t="s">
        <v>143</v>
      </c>
      <c r="F525" s="86" t="s">
        <v>887</v>
      </c>
      <c r="G525" s="92" t="s">
        <v>798</v>
      </c>
      <c r="H525" s="130">
        <f>VLOOKUP(G525,Cód!D:E,2,0)</f>
        <v>14</v>
      </c>
      <c r="I525" s="149"/>
    </row>
    <row r="526" spans="1:9" x14ac:dyDescent="0.25">
      <c r="A526" s="82">
        <v>6884971</v>
      </c>
      <c r="B526" s="83" t="s">
        <v>185</v>
      </c>
      <c r="C526" s="82">
        <v>6884971</v>
      </c>
      <c r="D526" s="86" t="str">
        <f t="shared" si="8"/>
        <v>Assistente de Suporte Operacional NI</v>
      </c>
      <c r="E526" s="86" t="s">
        <v>299</v>
      </c>
      <c r="F526" s="86" t="s">
        <v>887</v>
      </c>
      <c r="G526" s="92" t="s">
        <v>818</v>
      </c>
      <c r="H526" s="130">
        <f>VLOOKUP(G526,Cód!D:E,2,0)</f>
        <v>35</v>
      </c>
      <c r="I526" s="149" t="s">
        <v>895</v>
      </c>
    </row>
    <row r="527" spans="1:9" x14ac:dyDescent="0.25">
      <c r="A527" s="82">
        <v>7979908</v>
      </c>
      <c r="B527" s="83" t="s">
        <v>884</v>
      </c>
      <c r="C527" s="82">
        <v>7979908</v>
      </c>
      <c r="D527" s="86" t="str">
        <f t="shared" si="8"/>
        <v>Analista de Informações, Cultura e Desporto NII</v>
      </c>
      <c r="E527" s="86" t="s">
        <v>143</v>
      </c>
      <c r="F527" s="86"/>
      <c r="G527" s="92" t="s">
        <v>797</v>
      </c>
      <c r="H527" s="130">
        <f>VLOOKUP(G527,Cód!D:E,2,0)</f>
        <v>13</v>
      </c>
      <c r="I527" s="149"/>
    </row>
    <row r="528" spans="1:9" x14ac:dyDescent="0.25">
      <c r="A528" s="82">
        <v>6439098</v>
      </c>
      <c r="B528" s="83" t="s">
        <v>308</v>
      </c>
      <c r="C528" s="82">
        <v>6439098</v>
      </c>
      <c r="D528" s="86" t="str">
        <f t="shared" si="8"/>
        <v>Assistente de Suporte Operacional NIII</v>
      </c>
      <c r="E528" s="86" t="s">
        <v>378</v>
      </c>
      <c r="F528" s="86" t="s">
        <v>887</v>
      </c>
      <c r="G528" s="92" t="s">
        <v>811</v>
      </c>
      <c r="H528" s="130">
        <f>VLOOKUP(G528,Cód!D:E,2,0)</f>
        <v>27</v>
      </c>
      <c r="I528" s="149"/>
    </row>
    <row r="529" spans="1:9" x14ac:dyDescent="0.25">
      <c r="A529" s="82">
        <v>8075255</v>
      </c>
      <c r="B529" s="83" t="s">
        <v>400</v>
      </c>
      <c r="C529" s="82">
        <v>8075255</v>
      </c>
      <c r="D529" s="86" t="str">
        <f t="shared" si="8"/>
        <v>Assistente de Suporte Operacional NI</v>
      </c>
      <c r="E529" s="86" t="s">
        <v>299</v>
      </c>
      <c r="F529" s="86"/>
      <c r="G529" s="92" t="s">
        <v>789</v>
      </c>
      <c r="H529" s="130">
        <f>VLOOKUP(G529,Cód!D:E,2,0)</f>
        <v>5</v>
      </c>
      <c r="I529" s="149" t="s">
        <v>890</v>
      </c>
    </row>
    <row r="530" spans="1:9" x14ac:dyDescent="0.25">
      <c r="A530" s="82">
        <v>8175322</v>
      </c>
      <c r="B530" s="83" t="s">
        <v>655</v>
      </c>
      <c r="C530" s="82">
        <v>8175322</v>
      </c>
      <c r="D530" s="86" t="str">
        <f t="shared" si="8"/>
        <v>Procurador do Município I</v>
      </c>
      <c r="E530" s="86" t="s">
        <v>781</v>
      </c>
      <c r="F530" s="86"/>
      <c r="G530" s="92" t="s">
        <v>854</v>
      </c>
      <c r="H530" s="130" t="e">
        <f>VLOOKUP(G530,Cód!D:E,2,0)</f>
        <v>#N/A</v>
      </c>
      <c r="I530" s="149" t="s">
        <v>893</v>
      </c>
    </row>
    <row r="531" spans="1:9" x14ac:dyDescent="0.25">
      <c r="A531" s="82">
        <v>7569564</v>
      </c>
      <c r="B531" s="83" t="s">
        <v>372</v>
      </c>
      <c r="C531" s="82">
        <v>7569564</v>
      </c>
      <c r="D531" s="86" t="str">
        <f t="shared" si="8"/>
        <v>Analista de Informações, Cultura e Desporto NII</v>
      </c>
      <c r="E531" s="86" t="s">
        <v>143</v>
      </c>
      <c r="F531" s="86" t="s">
        <v>887</v>
      </c>
      <c r="G531" s="101" t="s">
        <v>794</v>
      </c>
      <c r="H531" s="130">
        <f>VLOOKUP(G531,Cód!D:E,2,0)</f>
        <v>10</v>
      </c>
      <c r="I531" s="149"/>
    </row>
    <row r="532" spans="1:9" x14ac:dyDescent="0.25">
      <c r="A532" s="82">
        <v>9509399</v>
      </c>
      <c r="B532" s="83" t="s">
        <v>766</v>
      </c>
      <c r="C532" s="82">
        <v>9509399</v>
      </c>
      <c r="D532" s="86" t="str">
        <f t="shared" si="8"/>
        <v>Diretor I</v>
      </c>
      <c r="E532" s="86"/>
      <c r="F532" s="86" t="s">
        <v>707</v>
      </c>
      <c r="G532" s="92" t="s">
        <v>840</v>
      </c>
      <c r="H532" s="130" t="e">
        <f>VLOOKUP(G532,Cód!D:E,2,0)</f>
        <v>#N/A</v>
      </c>
      <c r="I532" s="149"/>
    </row>
    <row r="533" spans="1:9" x14ac:dyDescent="0.25">
      <c r="A533" s="82">
        <v>6494820</v>
      </c>
      <c r="B533" s="83" t="s">
        <v>345</v>
      </c>
      <c r="C533" s="82">
        <v>6494820</v>
      </c>
      <c r="D533" s="86" t="str">
        <f t="shared" si="8"/>
        <v>Assistente de Suporte Operacional NIII</v>
      </c>
      <c r="E533" s="86" t="s">
        <v>378</v>
      </c>
      <c r="F533" s="86" t="s">
        <v>887</v>
      </c>
      <c r="G533" s="102" t="s">
        <v>800</v>
      </c>
      <c r="H533" s="130">
        <f>VLOOKUP(G533,Cód!D:E,2,0)</f>
        <v>16</v>
      </c>
      <c r="I533" s="149"/>
    </row>
    <row r="534" spans="1:9" x14ac:dyDescent="0.25">
      <c r="A534" s="82">
        <v>9501240</v>
      </c>
      <c r="B534" s="83" t="s">
        <v>767</v>
      </c>
      <c r="C534" s="82">
        <v>9501240</v>
      </c>
      <c r="D534" s="86" t="str">
        <f t="shared" si="8"/>
        <v>Assessor II</v>
      </c>
      <c r="E534" s="86"/>
      <c r="F534" s="86" t="s">
        <v>222</v>
      </c>
      <c r="G534" s="92" t="s">
        <v>836</v>
      </c>
      <c r="H534" s="130" t="e">
        <f>VLOOKUP(G534,Cód!D:E,2,0)</f>
        <v>#N/A</v>
      </c>
      <c r="I534" s="149"/>
    </row>
    <row r="535" spans="1:9" x14ac:dyDescent="0.25">
      <c r="A535" s="82">
        <v>8964394</v>
      </c>
      <c r="B535" s="83" t="s">
        <v>656</v>
      </c>
      <c r="C535" s="82">
        <v>8964394</v>
      </c>
      <c r="D535" s="86" t="str">
        <f t="shared" si="8"/>
        <v>Assessor III</v>
      </c>
      <c r="E535" s="86"/>
      <c r="F535" s="86" t="s">
        <v>710</v>
      </c>
      <c r="G535" s="92" t="s">
        <v>847</v>
      </c>
      <c r="H535" s="130" t="e">
        <f>VLOOKUP(G535,Cód!D:E,2,0)</f>
        <v>#N/A</v>
      </c>
      <c r="I535" s="149"/>
    </row>
    <row r="536" spans="1:9" x14ac:dyDescent="0.25">
      <c r="A536" s="85">
        <v>5948037</v>
      </c>
      <c r="B536" s="84" t="s">
        <v>657</v>
      </c>
      <c r="C536" s="85">
        <v>5948037</v>
      </c>
      <c r="D536" s="86" t="str">
        <f t="shared" si="8"/>
        <v>Assistente de Suporte Operacional NIII</v>
      </c>
      <c r="E536" s="86" t="s">
        <v>378</v>
      </c>
      <c r="F536" s="106" t="s">
        <v>887</v>
      </c>
      <c r="G536" s="92" t="s">
        <v>838</v>
      </c>
      <c r="H536" s="130" t="e">
        <f>VLOOKUP(G536,Cód!D:E,2,0)</f>
        <v>#N/A</v>
      </c>
      <c r="I536" s="149"/>
    </row>
    <row r="537" spans="1:9" x14ac:dyDescent="0.25">
      <c r="A537" s="82">
        <v>8882401</v>
      </c>
      <c r="B537" s="83" t="s">
        <v>261</v>
      </c>
      <c r="C537" s="82">
        <v>8882401</v>
      </c>
      <c r="D537" s="86" t="str">
        <f t="shared" si="8"/>
        <v>Gestor de Equipamento Público</v>
      </c>
      <c r="E537" s="86"/>
      <c r="F537" s="86" t="s">
        <v>268</v>
      </c>
      <c r="G537" s="92" t="s">
        <v>821</v>
      </c>
      <c r="H537" s="130">
        <f>VLOOKUP(G537,Cód!D:E,2,0)</f>
        <v>38</v>
      </c>
      <c r="I537" s="149"/>
    </row>
    <row r="538" spans="1:9" x14ac:dyDescent="0.25">
      <c r="A538" s="82">
        <v>5182182</v>
      </c>
      <c r="B538" s="83" t="s">
        <v>116</v>
      </c>
      <c r="C538" s="82">
        <v>5182182</v>
      </c>
      <c r="D538" s="86" t="str">
        <f t="shared" si="8"/>
        <v>Assistente de Suporte Operacional NIII</v>
      </c>
      <c r="E538" s="86" t="s">
        <v>378</v>
      </c>
      <c r="F538" s="86" t="s">
        <v>887</v>
      </c>
      <c r="G538" s="92" t="s">
        <v>789</v>
      </c>
      <c r="H538" s="130">
        <f>VLOOKUP(G538,Cód!D:E,2,0)</f>
        <v>5</v>
      </c>
      <c r="I538" s="149"/>
    </row>
    <row r="539" spans="1:9" x14ac:dyDescent="0.25">
      <c r="A539" s="82">
        <v>8860106</v>
      </c>
      <c r="B539" s="83" t="s">
        <v>658</v>
      </c>
      <c r="C539" s="82">
        <v>8860106</v>
      </c>
      <c r="D539" s="86" t="str">
        <f t="shared" si="8"/>
        <v>Assessor III</v>
      </c>
      <c r="E539" s="86"/>
      <c r="F539" s="86" t="s">
        <v>710</v>
      </c>
      <c r="G539" s="92" t="s">
        <v>836</v>
      </c>
      <c r="H539" s="130" t="e">
        <f>VLOOKUP(G539,Cód!D:E,2,0)</f>
        <v>#N/A</v>
      </c>
      <c r="I539" s="149"/>
    </row>
    <row r="540" spans="1:9" x14ac:dyDescent="0.25">
      <c r="A540" s="82">
        <v>8568537</v>
      </c>
      <c r="B540" s="83" t="s">
        <v>295</v>
      </c>
      <c r="C540" s="82">
        <v>8568537</v>
      </c>
      <c r="D540" s="86" t="str">
        <f t="shared" si="8"/>
        <v>Gestor de Equipamento Público</v>
      </c>
      <c r="E540" s="86"/>
      <c r="F540" s="86" t="s">
        <v>268</v>
      </c>
      <c r="G540" s="92" t="s">
        <v>791</v>
      </c>
      <c r="H540" s="130">
        <f>VLOOKUP(G540,Cód!D:E,2,0)</f>
        <v>7</v>
      </c>
      <c r="I540" s="149"/>
    </row>
    <row r="541" spans="1:9" x14ac:dyDescent="0.25">
      <c r="A541" s="82">
        <v>6399754</v>
      </c>
      <c r="B541" s="83" t="s">
        <v>659</v>
      </c>
      <c r="C541" s="82">
        <v>6399754</v>
      </c>
      <c r="D541" s="86" t="str">
        <f t="shared" si="8"/>
        <v>Assistente de Suporte Operacional NIII</v>
      </c>
      <c r="E541" s="86" t="s">
        <v>378</v>
      </c>
      <c r="F541" s="86"/>
      <c r="G541" s="103" t="s">
        <v>839</v>
      </c>
      <c r="H541" s="130" t="e">
        <f>VLOOKUP(G541,Cód!D:E,2,0)</f>
        <v>#N/A</v>
      </c>
      <c r="I541" s="149" t="s">
        <v>889</v>
      </c>
    </row>
    <row r="542" spans="1:9" x14ac:dyDescent="0.25">
      <c r="A542" s="82">
        <v>5402727</v>
      </c>
      <c r="B542" s="83" t="s">
        <v>186</v>
      </c>
      <c r="C542" s="82">
        <v>5402727</v>
      </c>
      <c r="D542" s="86" t="str">
        <f t="shared" si="8"/>
        <v>Analista de Informações, Cultura e Desporto NIV</v>
      </c>
      <c r="E542" s="86" t="s">
        <v>320</v>
      </c>
      <c r="F542" s="86" t="s">
        <v>887</v>
      </c>
      <c r="G542" s="102" t="s">
        <v>818</v>
      </c>
      <c r="H542" s="130">
        <f>VLOOKUP(G542,Cód!D:E,2,0)</f>
        <v>35</v>
      </c>
      <c r="I542" s="149" t="s">
        <v>895</v>
      </c>
    </row>
    <row r="543" spans="1:9" x14ac:dyDescent="0.25">
      <c r="A543" s="82">
        <v>8357544</v>
      </c>
      <c r="B543" s="83" t="s">
        <v>369</v>
      </c>
      <c r="C543" s="82">
        <v>8357544</v>
      </c>
      <c r="D543" s="86" t="str">
        <f t="shared" si="8"/>
        <v>Gestor de Equipamento Público</v>
      </c>
      <c r="E543" s="86"/>
      <c r="F543" s="86" t="s">
        <v>268</v>
      </c>
      <c r="G543" s="92" t="s">
        <v>825</v>
      </c>
      <c r="H543" s="130">
        <f>VLOOKUP(G543,Cód!D:E,2,0)</f>
        <v>42</v>
      </c>
      <c r="I543" s="149"/>
    </row>
    <row r="544" spans="1:9" x14ac:dyDescent="0.25">
      <c r="A544" s="82">
        <v>5876711</v>
      </c>
      <c r="B544" s="83" t="s">
        <v>353</v>
      </c>
      <c r="C544" s="82">
        <v>5876711</v>
      </c>
      <c r="D544" s="86" t="str">
        <f t="shared" si="8"/>
        <v>Assistente de Suporte Operacional NII</v>
      </c>
      <c r="E544" s="86" t="s">
        <v>236</v>
      </c>
      <c r="F544" s="86" t="s">
        <v>887</v>
      </c>
      <c r="G544" s="92" t="s">
        <v>787</v>
      </c>
      <c r="H544" s="130">
        <f>VLOOKUP(G544,Cód!D:E,2,0)</f>
        <v>1</v>
      </c>
      <c r="I544" s="149"/>
    </row>
    <row r="545" spans="1:9" x14ac:dyDescent="0.25">
      <c r="A545" s="82">
        <v>8794367</v>
      </c>
      <c r="B545" s="83" t="s">
        <v>768</v>
      </c>
      <c r="C545" s="82">
        <v>8794367</v>
      </c>
      <c r="D545" s="86" t="str">
        <f t="shared" si="8"/>
        <v>Assessor I</v>
      </c>
      <c r="E545" s="86"/>
      <c r="F545" s="86" t="s">
        <v>178</v>
      </c>
      <c r="G545" s="92" t="s">
        <v>807</v>
      </c>
      <c r="H545" s="130">
        <f>VLOOKUP(G545,Cód!D:E,2,0)</f>
        <v>23</v>
      </c>
      <c r="I545" s="149"/>
    </row>
    <row r="546" spans="1:9" x14ac:dyDescent="0.25">
      <c r="A546" s="82">
        <v>9367969</v>
      </c>
      <c r="B546" s="83" t="s">
        <v>660</v>
      </c>
      <c r="C546" s="82">
        <v>9367969</v>
      </c>
      <c r="D546" s="86" t="str">
        <f t="shared" si="8"/>
        <v>Assessor II</v>
      </c>
      <c r="E546" s="86"/>
      <c r="F546" s="86" t="s">
        <v>222</v>
      </c>
      <c r="G546" s="92" t="s">
        <v>851</v>
      </c>
      <c r="H546" s="130" t="e">
        <f>VLOOKUP(G546,Cód!D:E,2,0)</f>
        <v>#N/A</v>
      </c>
      <c r="I546" s="149"/>
    </row>
    <row r="547" spans="1:9" x14ac:dyDescent="0.25">
      <c r="A547" s="82">
        <v>5829267</v>
      </c>
      <c r="B547" s="83" t="s">
        <v>661</v>
      </c>
      <c r="C547" s="82">
        <v>5829267</v>
      </c>
      <c r="D547" s="86" t="str">
        <f t="shared" si="8"/>
        <v>Assessor III</v>
      </c>
      <c r="E547" s="86" t="s">
        <v>235</v>
      </c>
      <c r="F547" s="86" t="s">
        <v>710</v>
      </c>
      <c r="G547" s="102" t="s">
        <v>854</v>
      </c>
      <c r="H547" s="130" t="e">
        <f>VLOOKUP(G547,Cód!D:E,2,0)</f>
        <v>#N/A</v>
      </c>
      <c r="I547" s="149"/>
    </row>
    <row r="548" spans="1:9" x14ac:dyDescent="0.25">
      <c r="A548" s="82">
        <v>5849951</v>
      </c>
      <c r="B548" s="83" t="s">
        <v>662</v>
      </c>
      <c r="C548" s="82">
        <v>5849951</v>
      </c>
      <c r="D548" s="86" t="str">
        <f t="shared" si="8"/>
        <v>Assistente Administrativo de Gestão NII</v>
      </c>
      <c r="E548" s="86" t="s">
        <v>234</v>
      </c>
      <c r="F548" s="86" t="s">
        <v>887</v>
      </c>
      <c r="G548" s="92" t="s">
        <v>859</v>
      </c>
      <c r="H548" s="130" t="e">
        <f>VLOOKUP(G548,Cód!D:E,2,0)</f>
        <v>#N/A</v>
      </c>
      <c r="I548" s="149"/>
    </row>
    <row r="549" spans="1:9" x14ac:dyDescent="0.25">
      <c r="A549" s="82">
        <v>8386668</v>
      </c>
      <c r="B549" s="83" t="s">
        <v>663</v>
      </c>
      <c r="C549" s="82">
        <v>8386668</v>
      </c>
      <c r="D549" s="86" t="str">
        <f t="shared" si="8"/>
        <v>Chefe de Assessoria I</v>
      </c>
      <c r="E549" s="86"/>
      <c r="F549" s="86" t="s">
        <v>718</v>
      </c>
      <c r="G549" s="92" t="s">
        <v>836</v>
      </c>
      <c r="H549" s="130" t="e">
        <f>VLOOKUP(G549,Cód!D:E,2,0)</f>
        <v>#N/A</v>
      </c>
      <c r="I549" s="149"/>
    </row>
    <row r="550" spans="1:9" x14ac:dyDescent="0.25">
      <c r="A550" s="82">
        <v>6115250</v>
      </c>
      <c r="B550" s="83" t="s">
        <v>664</v>
      </c>
      <c r="C550" s="82">
        <v>6115250</v>
      </c>
      <c r="D550" s="86" t="str">
        <f t="shared" si="8"/>
        <v>Assistente Administrativo de Gestão NII</v>
      </c>
      <c r="E550" s="86" t="s">
        <v>234</v>
      </c>
      <c r="F550" s="86" t="s">
        <v>887</v>
      </c>
      <c r="G550" s="92" t="s">
        <v>851</v>
      </c>
      <c r="H550" s="130" t="e">
        <f>VLOOKUP(G550,Cód!D:E,2,0)</f>
        <v>#N/A</v>
      </c>
      <c r="I550" s="149"/>
    </row>
    <row r="551" spans="1:9" x14ac:dyDescent="0.25">
      <c r="A551" s="82">
        <v>8412740</v>
      </c>
      <c r="B551" s="83" t="s">
        <v>427</v>
      </c>
      <c r="C551" s="82">
        <v>8412740</v>
      </c>
      <c r="D551" s="86" t="str">
        <f t="shared" si="8"/>
        <v>Assessor II</v>
      </c>
      <c r="E551" s="86"/>
      <c r="F551" s="86" t="s">
        <v>222</v>
      </c>
      <c r="G551" s="92" t="s">
        <v>816</v>
      </c>
      <c r="H551" s="130">
        <f>VLOOKUP(G551,Cód!D:E,2,0)</f>
        <v>33</v>
      </c>
      <c r="I551" s="149" t="s">
        <v>895</v>
      </c>
    </row>
    <row r="552" spans="1:9" x14ac:dyDescent="0.25">
      <c r="A552" s="82">
        <v>7598491</v>
      </c>
      <c r="B552" s="83" t="s">
        <v>665</v>
      </c>
      <c r="C552" s="82">
        <v>7598491</v>
      </c>
      <c r="D552" s="86" t="str">
        <f t="shared" si="8"/>
        <v>Assessor II</v>
      </c>
      <c r="E552" s="86" t="s">
        <v>143</v>
      </c>
      <c r="F552" s="86" t="s">
        <v>222</v>
      </c>
      <c r="G552" s="92" t="s">
        <v>849</v>
      </c>
      <c r="H552" s="130" t="e">
        <f>VLOOKUP(G552,Cód!D:E,2,0)</f>
        <v>#N/A</v>
      </c>
      <c r="I552" s="149"/>
    </row>
    <row r="553" spans="1:9" x14ac:dyDescent="0.25">
      <c r="A553" s="82">
        <v>5942535</v>
      </c>
      <c r="B553" s="83" t="s">
        <v>349</v>
      </c>
      <c r="C553" s="82">
        <v>5942535</v>
      </c>
      <c r="D553" s="86" t="str">
        <f t="shared" si="8"/>
        <v>Analista de Saúde - Médico</v>
      </c>
      <c r="E553" s="86" t="s">
        <v>135</v>
      </c>
      <c r="F553" s="86" t="s">
        <v>887</v>
      </c>
      <c r="G553" s="100" t="s">
        <v>797</v>
      </c>
      <c r="H553" s="130">
        <f>VLOOKUP(G553,Cód!D:E,2,0)</f>
        <v>13</v>
      </c>
      <c r="I553" s="149" t="s">
        <v>909</v>
      </c>
    </row>
    <row r="554" spans="1:9" x14ac:dyDescent="0.25">
      <c r="A554" s="82">
        <v>7557361</v>
      </c>
      <c r="B554" s="83" t="s">
        <v>248</v>
      </c>
      <c r="C554" s="82">
        <v>7557361</v>
      </c>
      <c r="D554" s="86" t="str">
        <f t="shared" si="8"/>
        <v>Analista de Informações, Cultura e Desporto NII</v>
      </c>
      <c r="E554" s="86" t="s">
        <v>143</v>
      </c>
      <c r="F554" s="86" t="s">
        <v>887</v>
      </c>
      <c r="G554" s="92" t="s">
        <v>803</v>
      </c>
      <c r="H554" s="130">
        <f>VLOOKUP(G554,Cód!D:E,2,0)</f>
        <v>19</v>
      </c>
      <c r="I554" s="149"/>
    </row>
    <row r="555" spans="1:9" x14ac:dyDescent="0.25">
      <c r="A555" s="82">
        <v>9123636</v>
      </c>
      <c r="B555" s="83" t="s">
        <v>269</v>
      </c>
      <c r="C555" s="82">
        <v>9123636</v>
      </c>
      <c r="D555" s="86" t="str">
        <f t="shared" si="8"/>
        <v>Assistente Administrativo de Gestão NI</v>
      </c>
      <c r="E555" s="86" t="s">
        <v>235</v>
      </c>
      <c r="F555" s="86" t="s">
        <v>887</v>
      </c>
      <c r="G555" s="92" t="s">
        <v>810</v>
      </c>
      <c r="H555" s="130">
        <f>VLOOKUP(G555,Cód!D:E,2,0)</f>
        <v>26</v>
      </c>
      <c r="I555" s="149"/>
    </row>
    <row r="556" spans="1:9" x14ac:dyDescent="0.25">
      <c r="A556" s="82">
        <v>9493514</v>
      </c>
      <c r="B556" s="83" t="s">
        <v>666</v>
      </c>
      <c r="C556" s="82">
        <v>9493514</v>
      </c>
      <c r="D556" s="86" t="str">
        <f t="shared" si="8"/>
        <v>Assessor I</v>
      </c>
      <c r="E556" s="86"/>
      <c r="F556" s="86" t="s">
        <v>178</v>
      </c>
      <c r="G556" s="92" t="s">
        <v>817</v>
      </c>
      <c r="H556" s="130">
        <f>VLOOKUP(G556,Cód!D:E,2,0)</f>
        <v>34</v>
      </c>
      <c r="I556" s="149"/>
    </row>
    <row r="557" spans="1:9" x14ac:dyDescent="0.25">
      <c r="A557" s="82">
        <v>7767412</v>
      </c>
      <c r="B557" s="83" t="s">
        <v>667</v>
      </c>
      <c r="C557" s="82">
        <v>7767412</v>
      </c>
      <c r="D557" s="86" t="str">
        <f t="shared" si="8"/>
        <v>Gestor de Equipamento Público</v>
      </c>
      <c r="E557" s="86"/>
      <c r="F557" s="86" t="s">
        <v>268</v>
      </c>
      <c r="G557" s="99" t="s">
        <v>837</v>
      </c>
      <c r="H557" s="130" t="e">
        <f>VLOOKUP(G557,Cód!D:E,2,0)</f>
        <v>#N/A</v>
      </c>
      <c r="I557" s="149"/>
    </row>
    <row r="558" spans="1:9" x14ac:dyDescent="0.25">
      <c r="A558" s="82">
        <v>6545041</v>
      </c>
      <c r="B558" s="83" t="s">
        <v>402</v>
      </c>
      <c r="C558" s="82">
        <v>6545041</v>
      </c>
      <c r="D558" s="86" t="str">
        <f t="shared" si="8"/>
        <v>Assessor I</v>
      </c>
      <c r="E558" s="86" t="s">
        <v>378</v>
      </c>
      <c r="F558" s="86" t="s">
        <v>178</v>
      </c>
      <c r="G558" s="92" t="s">
        <v>823</v>
      </c>
      <c r="H558" s="130">
        <f>VLOOKUP(G558,Cód!D:E,2,0)</f>
        <v>40</v>
      </c>
      <c r="I558" s="149"/>
    </row>
    <row r="559" spans="1:9" x14ac:dyDescent="0.25">
      <c r="A559" s="82">
        <v>6752055</v>
      </c>
      <c r="B559" s="83" t="s">
        <v>668</v>
      </c>
      <c r="C559" s="82">
        <v>6752055</v>
      </c>
      <c r="D559" s="86" t="str">
        <f t="shared" si="8"/>
        <v>Analista de Informações, Cultura e Desporto NII</v>
      </c>
      <c r="E559" s="86" t="s">
        <v>143</v>
      </c>
      <c r="F559" s="86" t="s">
        <v>887</v>
      </c>
      <c r="G559" s="102" t="s">
        <v>835</v>
      </c>
      <c r="H559" s="130" t="e">
        <f>VLOOKUP(G559,Cód!D:E,2,0)</f>
        <v>#N/A</v>
      </c>
      <c r="I559" s="149"/>
    </row>
    <row r="560" spans="1:9" x14ac:dyDescent="0.25">
      <c r="A560" s="82">
        <v>9300660</v>
      </c>
      <c r="B560" s="83" t="s">
        <v>669</v>
      </c>
      <c r="C560" s="82">
        <v>9300660</v>
      </c>
      <c r="D560" s="86" t="str">
        <f t="shared" si="8"/>
        <v>Assistente Administrativo de Gestão NI</v>
      </c>
      <c r="E560" s="86" t="s">
        <v>235</v>
      </c>
      <c r="F560" s="86"/>
      <c r="G560" s="92" t="s">
        <v>854</v>
      </c>
      <c r="H560" s="130" t="e">
        <f>VLOOKUP(G560,Cód!D:E,2,0)</f>
        <v>#N/A</v>
      </c>
      <c r="I560" s="149"/>
    </row>
    <row r="561" spans="1:9" x14ac:dyDescent="0.25">
      <c r="A561" s="82">
        <v>5797390</v>
      </c>
      <c r="B561" s="83" t="s">
        <v>670</v>
      </c>
      <c r="C561" s="82">
        <v>5797390</v>
      </c>
      <c r="D561" s="86" t="str">
        <f t="shared" si="8"/>
        <v>Assistente Administrativo de Gestão NII</v>
      </c>
      <c r="E561" s="86" t="s">
        <v>234</v>
      </c>
      <c r="F561" s="86" t="s">
        <v>887</v>
      </c>
      <c r="G561" s="92" t="s">
        <v>702</v>
      </c>
      <c r="H561" s="130" t="e">
        <f>VLOOKUP(G561,Cód!D:E,2,0)</f>
        <v>#N/A</v>
      </c>
      <c r="I561" s="149"/>
    </row>
    <row r="562" spans="1:9" x14ac:dyDescent="0.25">
      <c r="A562" s="82">
        <v>3181383</v>
      </c>
      <c r="B562" s="83" t="s">
        <v>671</v>
      </c>
      <c r="C562" s="82">
        <v>3181383</v>
      </c>
      <c r="D562" s="86" t="str">
        <f t="shared" si="8"/>
        <v>Assistente Administrativo de Gestão</v>
      </c>
      <c r="E562" s="86" t="s">
        <v>272</v>
      </c>
      <c r="F562" s="86" t="s">
        <v>887</v>
      </c>
      <c r="G562" s="92" t="s">
        <v>847</v>
      </c>
      <c r="H562" s="130" t="e">
        <f>VLOOKUP(G562,Cód!D:E,2,0)</f>
        <v>#N/A</v>
      </c>
      <c r="I562" s="149"/>
    </row>
    <row r="563" spans="1:9" x14ac:dyDescent="0.25">
      <c r="A563" s="82">
        <v>8518238</v>
      </c>
      <c r="B563" s="83" t="s">
        <v>377</v>
      </c>
      <c r="C563" s="82">
        <v>8518238</v>
      </c>
      <c r="D563" s="86" t="str">
        <f t="shared" si="8"/>
        <v>Assessor II</v>
      </c>
      <c r="E563" s="86"/>
      <c r="F563" s="86" t="s">
        <v>222</v>
      </c>
      <c r="G563" s="92" t="s">
        <v>816</v>
      </c>
      <c r="H563" s="130">
        <f>VLOOKUP(G563,Cód!D:E,2,0)</f>
        <v>33</v>
      </c>
      <c r="I563" s="149"/>
    </row>
    <row r="564" spans="1:9" x14ac:dyDescent="0.25">
      <c r="A564" s="85">
        <v>6264557</v>
      </c>
      <c r="B564" s="86" t="s">
        <v>672</v>
      </c>
      <c r="C564" s="85">
        <v>6264557</v>
      </c>
      <c r="D564" s="86" t="str">
        <f t="shared" si="8"/>
        <v>Assistente de Suporte Operacional NIII</v>
      </c>
      <c r="E564" s="86" t="s">
        <v>378</v>
      </c>
      <c r="F564" s="86" t="s">
        <v>887</v>
      </c>
      <c r="G564" s="102" t="s">
        <v>846</v>
      </c>
      <c r="H564" s="130" t="e">
        <f>VLOOKUP(G564,Cód!D:E,2,0)</f>
        <v>#N/A</v>
      </c>
      <c r="I564" s="149"/>
    </row>
    <row r="565" spans="1:9" x14ac:dyDescent="0.25">
      <c r="A565" s="82">
        <v>9476733</v>
      </c>
      <c r="B565" s="83" t="s">
        <v>673</v>
      </c>
      <c r="C565" s="82">
        <v>9476733</v>
      </c>
      <c r="D565" s="86" t="str">
        <f t="shared" si="8"/>
        <v>Assessor III</v>
      </c>
      <c r="E565" s="86"/>
      <c r="F565" s="86" t="s">
        <v>710</v>
      </c>
      <c r="G565" s="92" t="s">
        <v>836</v>
      </c>
      <c r="H565" s="130" t="e">
        <f>VLOOKUP(G565,Cód!D:E,2,0)</f>
        <v>#N/A</v>
      </c>
      <c r="I565" s="149"/>
    </row>
    <row r="566" spans="1:9" x14ac:dyDescent="0.25">
      <c r="A566" s="82">
        <v>5477247</v>
      </c>
      <c r="B566" s="83" t="s">
        <v>339</v>
      </c>
      <c r="C566" s="82">
        <v>5477247</v>
      </c>
      <c r="D566" s="86" t="str">
        <f t="shared" si="8"/>
        <v>Assistente de Suporte Operacional NIII</v>
      </c>
      <c r="E566" s="86" t="s">
        <v>378</v>
      </c>
      <c r="F566" s="86" t="s">
        <v>887</v>
      </c>
      <c r="G566" s="92" t="s">
        <v>825</v>
      </c>
      <c r="H566" s="130">
        <f>VLOOKUP(G566,Cód!D:E,2,0)</f>
        <v>42</v>
      </c>
      <c r="I566" s="149"/>
    </row>
    <row r="567" spans="1:9" x14ac:dyDescent="0.25">
      <c r="A567" s="82">
        <v>5733448</v>
      </c>
      <c r="B567" s="83" t="s">
        <v>674</v>
      </c>
      <c r="C567" s="82">
        <v>5733448</v>
      </c>
      <c r="D567" s="86" t="str">
        <f t="shared" si="8"/>
        <v>Assessor I</v>
      </c>
      <c r="E567" s="86"/>
      <c r="F567" s="86" t="s">
        <v>178</v>
      </c>
      <c r="G567" s="101" t="s">
        <v>847</v>
      </c>
      <c r="H567" s="130" t="e">
        <f>VLOOKUP(G567,Cód!D:E,2,0)</f>
        <v>#N/A</v>
      </c>
      <c r="I567" s="149"/>
    </row>
    <row r="568" spans="1:9" x14ac:dyDescent="0.25">
      <c r="A568" s="82">
        <v>5899541</v>
      </c>
      <c r="B568" s="83" t="s">
        <v>265</v>
      </c>
      <c r="C568" s="82">
        <v>5899541</v>
      </c>
      <c r="D568" s="86" t="str">
        <f t="shared" si="8"/>
        <v>Analista de Informações, Cultura e Desporto</v>
      </c>
      <c r="E568" s="86" t="s">
        <v>140</v>
      </c>
      <c r="F568" s="86" t="s">
        <v>887</v>
      </c>
      <c r="G568" s="99" t="s">
        <v>818</v>
      </c>
      <c r="H568" s="130">
        <f>VLOOKUP(G568,Cód!D:E,2,0)</f>
        <v>35</v>
      </c>
      <c r="I568" s="149" t="s">
        <v>913</v>
      </c>
    </row>
    <row r="569" spans="1:9" x14ac:dyDescent="0.25">
      <c r="A569" s="82">
        <v>9478680</v>
      </c>
      <c r="B569" s="83" t="s">
        <v>675</v>
      </c>
      <c r="C569" s="82">
        <v>9478680</v>
      </c>
      <c r="D569" s="86" t="str">
        <f t="shared" si="8"/>
        <v>Assessor II</v>
      </c>
      <c r="E569" s="86"/>
      <c r="F569" s="86" t="s">
        <v>222</v>
      </c>
      <c r="G569" s="92" t="s">
        <v>847</v>
      </c>
      <c r="H569" s="130" t="e">
        <f>VLOOKUP(G569,Cód!D:E,2,0)</f>
        <v>#N/A</v>
      </c>
      <c r="I569" s="149"/>
    </row>
    <row r="570" spans="1:9" x14ac:dyDescent="0.25">
      <c r="A570" s="82">
        <v>6428371</v>
      </c>
      <c r="B570" s="83" t="s">
        <v>324</v>
      </c>
      <c r="C570" s="82">
        <v>6428371</v>
      </c>
      <c r="D570" s="86" t="str">
        <f t="shared" si="8"/>
        <v>Assistente de Suporte Operacional NII</v>
      </c>
      <c r="E570" s="86" t="s">
        <v>236</v>
      </c>
      <c r="F570" s="86" t="s">
        <v>887</v>
      </c>
      <c r="G570" s="101" t="s">
        <v>790</v>
      </c>
      <c r="H570" s="130">
        <f>VLOOKUP(G570,Cód!D:E,2,0)</f>
        <v>6</v>
      </c>
      <c r="I570" s="149"/>
    </row>
    <row r="571" spans="1:9" x14ac:dyDescent="0.25">
      <c r="A571" s="82">
        <v>6465749</v>
      </c>
      <c r="B571" s="83" t="s">
        <v>676</v>
      </c>
      <c r="C571" s="82">
        <v>6465749</v>
      </c>
      <c r="D571" s="86" t="str">
        <f t="shared" si="8"/>
        <v>Assistente Administrativo de Gestão NII</v>
      </c>
      <c r="E571" s="86" t="s">
        <v>234</v>
      </c>
      <c r="F571" s="86" t="s">
        <v>887</v>
      </c>
      <c r="G571" s="92" t="s">
        <v>838</v>
      </c>
      <c r="H571" s="130" t="e">
        <f>VLOOKUP(G571,Cód!D:E,2,0)</f>
        <v>#N/A</v>
      </c>
      <c r="I571" s="149"/>
    </row>
    <row r="572" spans="1:9" x14ac:dyDescent="0.25">
      <c r="A572" s="85">
        <v>6312152</v>
      </c>
      <c r="B572" s="84" t="s">
        <v>346</v>
      </c>
      <c r="C572" s="85">
        <v>6312152</v>
      </c>
      <c r="D572" s="86" t="str">
        <f t="shared" si="8"/>
        <v>Assessor I</v>
      </c>
      <c r="E572" s="86" t="s">
        <v>378</v>
      </c>
      <c r="F572" s="107" t="s">
        <v>178</v>
      </c>
      <c r="G572" s="92" t="s">
        <v>800</v>
      </c>
      <c r="H572" s="130">
        <f>VLOOKUP(G572,Cód!D:E,2,0)</f>
        <v>16</v>
      </c>
      <c r="I572" s="149"/>
    </row>
    <row r="573" spans="1:9" x14ac:dyDescent="0.25">
      <c r="A573" s="82">
        <v>8077517</v>
      </c>
      <c r="B573" s="83" t="s">
        <v>387</v>
      </c>
      <c r="C573" s="82">
        <v>8077517</v>
      </c>
      <c r="D573" s="86" t="str">
        <f t="shared" si="8"/>
        <v>Assistente de Suporte Operacional NI</v>
      </c>
      <c r="E573" s="86" t="s">
        <v>299</v>
      </c>
      <c r="F573" s="86"/>
      <c r="G573" s="92" t="s">
        <v>801</v>
      </c>
      <c r="H573" s="130">
        <f>VLOOKUP(G573,Cód!D:E,2,0)</f>
        <v>17</v>
      </c>
      <c r="I573" s="149" t="s">
        <v>890</v>
      </c>
    </row>
    <row r="574" spans="1:9" x14ac:dyDescent="0.25">
      <c r="A574" s="82">
        <v>7621620</v>
      </c>
      <c r="B574" s="83" t="s">
        <v>428</v>
      </c>
      <c r="C574" s="82">
        <v>7621620</v>
      </c>
      <c r="D574" s="86" t="str">
        <f t="shared" si="8"/>
        <v>Assistente de Suporte Operacional NII</v>
      </c>
      <c r="E574" s="86" t="s">
        <v>236</v>
      </c>
      <c r="F574" s="86"/>
      <c r="G574" s="102" t="s">
        <v>808</v>
      </c>
      <c r="H574" s="130">
        <f>VLOOKUP(G574,Cód!D:E,2,0)</f>
        <v>24</v>
      </c>
      <c r="I574" s="149" t="s">
        <v>890</v>
      </c>
    </row>
    <row r="575" spans="1:9" x14ac:dyDescent="0.25">
      <c r="A575" s="82">
        <v>7742878</v>
      </c>
      <c r="B575" s="83" t="s">
        <v>677</v>
      </c>
      <c r="C575" s="82">
        <v>7742878</v>
      </c>
      <c r="D575" s="86" t="str">
        <f t="shared" si="8"/>
        <v>Analista de Informações, Cultura e Desporto NII</v>
      </c>
      <c r="E575" s="86" t="s">
        <v>143</v>
      </c>
      <c r="F575" s="86" t="s">
        <v>887</v>
      </c>
      <c r="G575" s="92" t="s">
        <v>800</v>
      </c>
      <c r="H575" s="130">
        <f>VLOOKUP(G575,Cód!D:E,2,0)</f>
        <v>16</v>
      </c>
      <c r="I575" s="149"/>
    </row>
    <row r="576" spans="1:9" x14ac:dyDescent="0.25">
      <c r="A576" s="82">
        <v>5333288</v>
      </c>
      <c r="B576" s="83" t="s">
        <v>678</v>
      </c>
      <c r="C576" s="82">
        <v>5333288</v>
      </c>
      <c r="D576" s="86" t="str">
        <f t="shared" si="8"/>
        <v>Assistente de Suporte Operacional NIII</v>
      </c>
      <c r="E576" s="86" t="s">
        <v>378</v>
      </c>
      <c r="F576" s="86" t="s">
        <v>887</v>
      </c>
      <c r="G576" s="99" t="s">
        <v>803</v>
      </c>
      <c r="H576" s="130">
        <f>VLOOKUP(G576,Cód!D:E,2,0)</f>
        <v>19</v>
      </c>
      <c r="I576" s="149"/>
    </row>
    <row r="577" spans="1:9" x14ac:dyDescent="0.25">
      <c r="A577" s="82">
        <v>8587485</v>
      </c>
      <c r="B577" s="83" t="s">
        <v>256</v>
      </c>
      <c r="C577" s="82">
        <v>8587485</v>
      </c>
      <c r="D577" s="86" t="str">
        <f t="shared" ref="D577:D636" si="9">IF(F577&gt;"*e*",F577,E577)</f>
        <v>Assessor II</v>
      </c>
      <c r="E577" s="86"/>
      <c r="F577" s="86" t="s">
        <v>222</v>
      </c>
      <c r="G577" s="92" t="s">
        <v>825</v>
      </c>
      <c r="H577" s="130">
        <f>VLOOKUP(G577,Cód!D:E,2,0)</f>
        <v>42</v>
      </c>
      <c r="I577" s="149"/>
    </row>
    <row r="578" spans="1:9" x14ac:dyDescent="0.25">
      <c r="A578" s="82">
        <v>5797489</v>
      </c>
      <c r="B578" s="83" t="s">
        <v>679</v>
      </c>
      <c r="C578" s="82">
        <v>5797489</v>
      </c>
      <c r="D578" s="86" t="str">
        <f t="shared" si="9"/>
        <v>Assessor I</v>
      </c>
      <c r="E578" s="86" t="s">
        <v>234</v>
      </c>
      <c r="F578" s="107" t="s">
        <v>178</v>
      </c>
      <c r="G578" s="102" t="s">
        <v>850</v>
      </c>
      <c r="H578" s="130" t="e">
        <f>VLOOKUP(G578,Cód!D:E,2,0)</f>
        <v>#N/A</v>
      </c>
      <c r="I578" s="149" t="s">
        <v>892</v>
      </c>
    </row>
    <row r="579" spans="1:9" x14ac:dyDescent="0.25">
      <c r="A579" s="82">
        <v>5885361</v>
      </c>
      <c r="B579" s="83" t="s">
        <v>680</v>
      </c>
      <c r="C579" s="82">
        <v>5885361</v>
      </c>
      <c r="D579" s="86" t="str">
        <f t="shared" si="9"/>
        <v>Assistente de Suporte Operacional NIII</v>
      </c>
      <c r="E579" s="86" t="s">
        <v>378</v>
      </c>
      <c r="F579" s="86" t="s">
        <v>887</v>
      </c>
      <c r="G579" s="92" t="s">
        <v>858</v>
      </c>
      <c r="H579" s="130" t="e">
        <f>VLOOKUP(G579,Cód!D:E,2,0)</f>
        <v>#N/A</v>
      </c>
      <c r="I579" s="149"/>
    </row>
    <row r="580" spans="1:9" x14ac:dyDescent="0.25">
      <c r="A580" s="82">
        <v>8071756</v>
      </c>
      <c r="B580" s="83" t="s">
        <v>229</v>
      </c>
      <c r="C580" s="82">
        <v>8071756</v>
      </c>
      <c r="D580" s="86" t="str">
        <f t="shared" si="9"/>
        <v>Assessor V</v>
      </c>
      <c r="E580" s="86"/>
      <c r="F580" s="86" t="s">
        <v>708</v>
      </c>
      <c r="G580" s="92" t="s">
        <v>837</v>
      </c>
      <c r="H580" s="130" t="e">
        <f>VLOOKUP(G580,Cód!D:E,2,0)</f>
        <v>#N/A</v>
      </c>
      <c r="I580" s="149"/>
    </row>
    <row r="581" spans="1:9" x14ac:dyDescent="0.25">
      <c r="A581" s="82">
        <v>8266824</v>
      </c>
      <c r="B581" s="83" t="s">
        <v>681</v>
      </c>
      <c r="C581" s="82">
        <v>8266824</v>
      </c>
      <c r="D581" s="86" t="str">
        <f t="shared" si="9"/>
        <v>Assessor II</v>
      </c>
      <c r="E581" s="86" t="s">
        <v>785</v>
      </c>
      <c r="F581" s="86" t="s">
        <v>222</v>
      </c>
      <c r="G581" s="92" t="s">
        <v>841</v>
      </c>
      <c r="H581" s="130" t="e">
        <f>VLOOKUP(G581,Cód!D:E,2,0)</f>
        <v>#N/A</v>
      </c>
      <c r="I581" s="149" t="s">
        <v>892</v>
      </c>
    </row>
    <row r="582" spans="1:9" x14ac:dyDescent="0.25">
      <c r="A582" s="85">
        <v>6548121</v>
      </c>
      <c r="B582" s="84" t="s">
        <v>81</v>
      </c>
      <c r="C582" s="85">
        <v>6548121</v>
      </c>
      <c r="D582" s="86" t="str">
        <f t="shared" si="9"/>
        <v>Auxiliar Desenvolvimento Infantil</v>
      </c>
      <c r="E582" s="86" t="s">
        <v>189</v>
      </c>
      <c r="F582" s="106" t="s">
        <v>887</v>
      </c>
      <c r="G582" s="86" t="s">
        <v>797</v>
      </c>
      <c r="H582" s="130">
        <f>VLOOKUP(G582,Cód!D:E,2,0)</f>
        <v>13</v>
      </c>
      <c r="I582" s="149"/>
    </row>
    <row r="583" spans="1:9" x14ac:dyDescent="0.25">
      <c r="A583" s="82">
        <v>5825458</v>
      </c>
      <c r="B583" s="83" t="s">
        <v>682</v>
      </c>
      <c r="C583" s="82">
        <v>5825458</v>
      </c>
      <c r="D583" s="86" t="str">
        <f t="shared" si="9"/>
        <v>Assistente de Suporte Operacional NIII</v>
      </c>
      <c r="E583" s="86" t="s">
        <v>378</v>
      </c>
      <c r="F583" s="86" t="s">
        <v>887</v>
      </c>
      <c r="G583" s="92" t="s">
        <v>848</v>
      </c>
      <c r="H583" s="130" t="e">
        <f>VLOOKUP(G583,Cód!D:E,2,0)</f>
        <v>#N/A</v>
      </c>
      <c r="I583" s="149"/>
    </row>
    <row r="584" spans="1:9" x14ac:dyDescent="0.25">
      <c r="A584" s="82">
        <v>8960798</v>
      </c>
      <c r="B584" s="83" t="s">
        <v>437</v>
      </c>
      <c r="C584" s="82">
        <v>8960798</v>
      </c>
      <c r="D584" s="86" t="str">
        <f t="shared" si="9"/>
        <v>Assistente Administrativo de Gestão NI</v>
      </c>
      <c r="E584" s="86" t="s">
        <v>235</v>
      </c>
      <c r="F584" s="86" t="s">
        <v>887</v>
      </c>
      <c r="G584" s="92" t="s">
        <v>823</v>
      </c>
      <c r="H584" s="130">
        <f>VLOOKUP(G584,Cód!D:E,2,0)</f>
        <v>40</v>
      </c>
      <c r="I584" s="149"/>
    </row>
    <row r="585" spans="1:9" x14ac:dyDescent="0.25">
      <c r="A585" s="82">
        <v>7746831</v>
      </c>
      <c r="B585" s="83" t="s">
        <v>683</v>
      </c>
      <c r="C585" s="82">
        <v>7746831</v>
      </c>
      <c r="D585" s="86" t="str">
        <f t="shared" si="9"/>
        <v>Analista de Informações, Cultura e Desporto NII</v>
      </c>
      <c r="E585" s="86" t="s">
        <v>143</v>
      </c>
      <c r="F585" s="86"/>
      <c r="G585" s="92" t="s">
        <v>786</v>
      </c>
      <c r="H585" s="130">
        <f>VLOOKUP(G585,Cód!D:E,2,0)</f>
        <v>4</v>
      </c>
      <c r="I585" s="149"/>
    </row>
    <row r="586" spans="1:9" x14ac:dyDescent="0.25">
      <c r="A586" s="82">
        <v>8878391</v>
      </c>
      <c r="B586" s="83" t="s">
        <v>769</v>
      </c>
      <c r="C586" s="82">
        <v>8878391</v>
      </c>
      <c r="D586" s="86" t="str">
        <f t="shared" si="9"/>
        <v>Gestor de Equipamento Público</v>
      </c>
      <c r="E586" s="86"/>
      <c r="F586" s="86" t="s">
        <v>268</v>
      </c>
      <c r="G586" s="92" t="s">
        <v>787</v>
      </c>
      <c r="H586" s="130">
        <f>VLOOKUP(G586,Cód!D:E,2,0)</f>
        <v>1</v>
      </c>
      <c r="I586" s="149"/>
    </row>
    <row r="587" spans="1:9" x14ac:dyDescent="0.25">
      <c r="A587" s="82">
        <v>5860300</v>
      </c>
      <c r="B587" s="83" t="s">
        <v>274</v>
      </c>
      <c r="C587" s="82">
        <v>5860300</v>
      </c>
      <c r="D587" s="86" t="str">
        <f t="shared" si="9"/>
        <v>Analista de Informações, Cultura e Desporto NIII</v>
      </c>
      <c r="E587" s="86" t="s">
        <v>187</v>
      </c>
      <c r="F587" s="86" t="s">
        <v>887</v>
      </c>
      <c r="G587" s="92" t="s">
        <v>819</v>
      </c>
      <c r="H587" s="130">
        <f>VLOOKUP(G587,Cód!D:E,2,0)</f>
        <v>36</v>
      </c>
      <c r="I587" s="149"/>
    </row>
    <row r="588" spans="1:9" x14ac:dyDescent="0.25">
      <c r="A588" s="82">
        <v>5670322</v>
      </c>
      <c r="B588" s="83" t="s">
        <v>253</v>
      </c>
      <c r="C588" s="82">
        <v>5670322</v>
      </c>
      <c r="D588" s="86" t="str">
        <f t="shared" si="9"/>
        <v>Analista de Informações, Cultura e Desporto NII</v>
      </c>
      <c r="E588" s="86" t="s">
        <v>143</v>
      </c>
      <c r="F588" s="86" t="s">
        <v>887</v>
      </c>
      <c r="G588" s="92" t="s">
        <v>806</v>
      </c>
      <c r="H588" s="130">
        <f>VLOOKUP(G588,Cód!D:E,2,0)</f>
        <v>22</v>
      </c>
      <c r="I588" s="149"/>
    </row>
    <row r="589" spans="1:9" x14ac:dyDescent="0.25">
      <c r="A589" s="82">
        <v>9401601</v>
      </c>
      <c r="B589" s="83" t="s">
        <v>429</v>
      </c>
      <c r="C589" s="82">
        <v>9401601</v>
      </c>
      <c r="D589" s="86" t="str">
        <f t="shared" si="9"/>
        <v>Gestor de Equipamento Público</v>
      </c>
      <c r="E589" s="86"/>
      <c r="F589" s="86" t="s">
        <v>268</v>
      </c>
      <c r="G589" s="102" t="s">
        <v>811</v>
      </c>
      <c r="H589" s="130">
        <f>VLOOKUP(G589,Cód!D:E,2,0)</f>
        <v>27</v>
      </c>
      <c r="I589" s="149"/>
    </row>
    <row r="590" spans="1:9" x14ac:dyDescent="0.25">
      <c r="A590" s="82">
        <v>5097088</v>
      </c>
      <c r="B590" s="83" t="s">
        <v>102</v>
      </c>
      <c r="C590" s="82">
        <v>5097088</v>
      </c>
      <c r="D590" s="86" t="str">
        <f t="shared" si="9"/>
        <v>Assistente Administrativo de Gestão</v>
      </c>
      <c r="E590" s="86" t="s">
        <v>272</v>
      </c>
      <c r="F590" s="86" t="s">
        <v>887</v>
      </c>
      <c r="G590" s="92" t="s">
        <v>801</v>
      </c>
      <c r="H590" s="130">
        <f>VLOOKUP(G590,Cód!D:E,2,0)</f>
        <v>17</v>
      </c>
      <c r="I590" s="149"/>
    </row>
    <row r="591" spans="1:9" x14ac:dyDescent="0.25">
      <c r="A591" s="82">
        <v>6336035</v>
      </c>
      <c r="B591" s="83" t="s">
        <v>684</v>
      </c>
      <c r="C591" s="82">
        <v>6336035</v>
      </c>
      <c r="D591" s="86" t="str">
        <f t="shared" si="9"/>
        <v>Assistente Administrativo de Gestão NII</v>
      </c>
      <c r="E591" s="86" t="s">
        <v>234</v>
      </c>
      <c r="F591" s="86" t="s">
        <v>887</v>
      </c>
      <c r="G591" s="92" t="s">
        <v>702</v>
      </c>
      <c r="H591" s="130" t="e">
        <f>VLOOKUP(G591,Cód!D:E,2,0)</f>
        <v>#N/A</v>
      </c>
      <c r="I591" s="149"/>
    </row>
    <row r="592" spans="1:9" x14ac:dyDescent="0.25">
      <c r="A592" s="82">
        <v>7569611</v>
      </c>
      <c r="B592" s="83" t="s">
        <v>216</v>
      </c>
      <c r="C592" s="82">
        <v>7569611</v>
      </c>
      <c r="D592" s="86" t="str">
        <f t="shared" si="9"/>
        <v>Analista de Informações, Cultura e Desporto NII</v>
      </c>
      <c r="E592" s="86" t="s">
        <v>143</v>
      </c>
      <c r="F592" s="86" t="s">
        <v>887</v>
      </c>
      <c r="G592" s="92" t="s">
        <v>806</v>
      </c>
      <c r="H592" s="130">
        <f>VLOOKUP(G592,Cód!D:E,2,0)</f>
        <v>22</v>
      </c>
      <c r="I592" s="149"/>
    </row>
    <row r="593" spans="1:9" x14ac:dyDescent="0.25">
      <c r="A593" s="82">
        <v>7569840</v>
      </c>
      <c r="B593" s="83" t="s">
        <v>685</v>
      </c>
      <c r="C593" s="82">
        <v>7569840</v>
      </c>
      <c r="D593" s="86" t="str">
        <f t="shared" si="9"/>
        <v>Assessor II</v>
      </c>
      <c r="E593" s="86" t="s">
        <v>143</v>
      </c>
      <c r="F593" s="86" t="s">
        <v>222</v>
      </c>
      <c r="G593" s="101" t="s">
        <v>853</v>
      </c>
      <c r="H593" s="130" t="e">
        <f>VLOOKUP(G593,Cód!D:E,2,0)</f>
        <v>#N/A</v>
      </c>
      <c r="I593" s="149" t="s">
        <v>897</v>
      </c>
    </row>
    <row r="594" spans="1:9" x14ac:dyDescent="0.25">
      <c r="A594" s="82">
        <v>9123997</v>
      </c>
      <c r="B594" s="83" t="s">
        <v>276</v>
      </c>
      <c r="C594" s="82">
        <v>9123997</v>
      </c>
      <c r="D594" s="86" t="str">
        <f t="shared" si="9"/>
        <v>Assistente Administrativo de Gestão NI</v>
      </c>
      <c r="E594" s="86" t="s">
        <v>235</v>
      </c>
      <c r="F594" s="86"/>
      <c r="G594" s="99" t="s">
        <v>814</v>
      </c>
      <c r="H594" s="130">
        <f>VLOOKUP(G594,Cód!D:E,2,0)</f>
        <v>30</v>
      </c>
      <c r="I594" s="149"/>
    </row>
    <row r="595" spans="1:9" x14ac:dyDescent="0.25">
      <c r="A595" s="82">
        <v>9532951</v>
      </c>
      <c r="B595" s="83" t="s">
        <v>770</v>
      </c>
      <c r="C595" s="82">
        <v>9532951</v>
      </c>
      <c r="D595" s="86" t="str">
        <f t="shared" si="9"/>
        <v>Diretor I</v>
      </c>
      <c r="E595" s="86"/>
      <c r="F595" s="86" t="s">
        <v>707</v>
      </c>
      <c r="G595" s="102" t="s">
        <v>861</v>
      </c>
      <c r="H595" s="130" t="e">
        <f>VLOOKUP(G595,Cód!D:E,2,0)</f>
        <v>#N/A</v>
      </c>
      <c r="I595" s="149"/>
    </row>
    <row r="596" spans="1:9" x14ac:dyDescent="0.25">
      <c r="A596" s="82">
        <v>7568657</v>
      </c>
      <c r="B596" s="83" t="s">
        <v>111</v>
      </c>
      <c r="C596" s="82">
        <v>7568657</v>
      </c>
      <c r="D596" s="86" t="str">
        <f t="shared" si="9"/>
        <v>Analista de Informações, Cultura e Desporto NII</v>
      </c>
      <c r="E596" s="86" t="s">
        <v>143</v>
      </c>
      <c r="F596" s="86" t="s">
        <v>887</v>
      </c>
      <c r="G596" s="92" t="s">
        <v>823</v>
      </c>
      <c r="H596" s="130">
        <f>VLOOKUP(G596,Cód!D:E,2,0)</f>
        <v>40</v>
      </c>
      <c r="I596" s="149"/>
    </row>
    <row r="597" spans="1:9" x14ac:dyDescent="0.25">
      <c r="A597" s="82">
        <v>5091225</v>
      </c>
      <c r="B597" s="83" t="s">
        <v>358</v>
      </c>
      <c r="C597" s="82">
        <v>5091225</v>
      </c>
      <c r="D597" s="86" t="str">
        <f t="shared" si="9"/>
        <v>Analista de Saúde - Médico NIV</v>
      </c>
      <c r="E597" s="86" t="s">
        <v>148</v>
      </c>
      <c r="F597" s="86" t="s">
        <v>887</v>
      </c>
      <c r="G597" s="102" t="s">
        <v>788</v>
      </c>
      <c r="H597" s="130">
        <f>VLOOKUP(G597,Cód!D:E,2,0)</f>
        <v>3</v>
      </c>
      <c r="I597" s="149" t="s">
        <v>891</v>
      </c>
    </row>
    <row r="598" spans="1:9" x14ac:dyDescent="0.25">
      <c r="A598" s="82">
        <v>9493492</v>
      </c>
      <c r="B598" s="83" t="s">
        <v>686</v>
      </c>
      <c r="C598" s="82">
        <v>9493492</v>
      </c>
      <c r="D598" s="86" t="str">
        <f t="shared" si="9"/>
        <v>Gestor de Equipamento Público</v>
      </c>
      <c r="E598" s="86"/>
      <c r="F598" s="86" t="s">
        <v>268</v>
      </c>
      <c r="G598" s="92" t="s">
        <v>817</v>
      </c>
      <c r="H598" s="130">
        <f>VLOOKUP(G598,Cód!D:E,2,0)</f>
        <v>34</v>
      </c>
      <c r="I598" s="149"/>
    </row>
    <row r="599" spans="1:9" x14ac:dyDescent="0.25">
      <c r="A599" s="82">
        <v>7797419</v>
      </c>
      <c r="B599" s="83" t="s">
        <v>139</v>
      </c>
      <c r="C599" s="82">
        <v>7797419</v>
      </c>
      <c r="D599" s="86" t="str">
        <f t="shared" si="9"/>
        <v>Analista de Informações, Cultura e Desporto NII</v>
      </c>
      <c r="E599" s="86" t="s">
        <v>143</v>
      </c>
      <c r="F599" s="86" t="s">
        <v>887</v>
      </c>
      <c r="G599" s="92" t="s">
        <v>817</v>
      </c>
      <c r="H599" s="130">
        <f>VLOOKUP(G599,Cód!D:E,2,0)</f>
        <v>34</v>
      </c>
      <c r="I599" s="149"/>
    </row>
    <row r="600" spans="1:9" x14ac:dyDescent="0.25">
      <c r="A600" s="82">
        <v>7415958</v>
      </c>
      <c r="B600" s="83" t="s">
        <v>190</v>
      </c>
      <c r="C600" s="82">
        <v>7415958</v>
      </c>
      <c r="D600" s="86" t="str">
        <f t="shared" si="9"/>
        <v>Assistente de Suporte Operacional NII</v>
      </c>
      <c r="E600" s="86" t="s">
        <v>236</v>
      </c>
      <c r="F600" s="86" t="s">
        <v>887</v>
      </c>
      <c r="G600" s="101" t="s">
        <v>823</v>
      </c>
      <c r="H600" s="130">
        <f>VLOOKUP(G600,Cód!D:E,2,0)</f>
        <v>40</v>
      </c>
      <c r="I600" s="149"/>
    </row>
    <row r="601" spans="1:9" x14ac:dyDescent="0.25">
      <c r="A601" s="82">
        <v>7742177</v>
      </c>
      <c r="B601" s="83" t="s">
        <v>687</v>
      </c>
      <c r="C601" s="82">
        <v>7742177</v>
      </c>
      <c r="D601" s="86" t="str">
        <f t="shared" si="9"/>
        <v>Assistente Administrativo de Gestão NI</v>
      </c>
      <c r="E601" s="86" t="s">
        <v>235</v>
      </c>
      <c r="F601" s="86" t="s">
        <v>887</v>
      </c>
      <c r="G601" s="92" t="s">
        <v>850</v>
      </c>
      <c r="H601" s="130" t="e">
        <f>VLOOKUP(G601,Cód!D:E,2,0)</f>
        <v>#N/A</v>
      </c>
      <c r="I601" s="149"/>
    </row>
    <row r="602" spans="1:9" x14ac:dyDescent="0.25">
      <c r="A602" s="82">
        <v>8127174</v>
      </c>
      <c r="B602" s="83" t="s">
        <v>244</v>
      </c>
      <c r="C602" s="82">
        <v>8127174</v>
      </c>
      <c r="D602" s="86" t="str">
        <f t="shared" si="9"/>
        <v>Gestor de Equipamento Público</v>
      </c>
      <c r="E602" s="86"/>
      <c r="F602" s="86" t="s">
        <v>268</v>
      </c>
      <c r="G602" s="99" t="s">
        <v>794</v>
      </c>
      <c r="H602" s="130">
        <f>VLOOKUP(G602,Cód!D:E,2,0)</f>
        <v>10</v>
      </c>
      <c r="I602" s="149"/>
    </row>
    <row r="603" spans="1:9" x14ac:dyDescent="0.25">
      <c r="A603" s="82">
        <v>9207015</v>
      </c>
      <c r="B603" s="83" t="s">
        <v>688</v>
      </c>
      <c r="C603" s="82">
        <v>9207015</v>
      </c>
      <c r="D603" s="86" t="str">
        <f t="shared" si="9"/>
        <v>Assessor III</v>
      </c>
      <c r="E603" s="86"/>
      <c r="F603" s="86" t="s">
        <v>710</v>
      </c>
      <c r="G603" s="92" t="s">
        <v>843</v>
      </c>
      <c r="H603" s="130" t="e">
        <f>VLOOKUP(G603,Cód!D:E,2,0)</f>
        <v>#N/A</v>
      </c>
      <c r="I603" s="149"/>
    </row>
    <row r="604" spans="1:9" x14ac:dyDescent="0.25">
      <c r="A604" s="82">
        <v>7794720</v>
      </c>
      <c r="B604" s="83" t="s">
        <v>689</v>
      </c>
      <c r="C604" s="82">
        <v>7794720</v>
      </c>
      <c r="D604" s="86" t="str">
        <f t="shared" si="9"/>
        <v>Assessor III</v>
      </c>
      <c r="E604" s="86" t="s">
        <v>779</v>
      </c>
      <c r="F604" s="86" t="s">
        <v>710</v>
      </c>
      <c r="G604" s="92" t="s">
        <v>836</v>
      </c>
      <c r="H604" s="130" t="e">
        <f>VLOOKUP(G604,Cód!D:E,2,0)</f>
        <v>#N/A</v>
      </c>
      <c r="I604" s="149" t="s">
        <v>914</v>
      </c>
    </row>
    <row r="605" spans="1:9" x14ac:dyDescent="0.25">
      <c r="A605" s="82">
        <v>7622040</v>
      </c>
      <c r="B605" s="83" t="s">
        <v>404</v>
      </c>
      <c r="C605" s="82">
        <v>7622040</v>
      </c>
      <c r="D605" s="86" t="str">
        <f t="shared" si="9"/>
        <v>Assistente de Suporte Operacional NII</v>
      </c>
      <c r="E605" s="86" t="s">
        <v>236</v>
      </c>
      <c r="F605" s="86"/>
      <c r="G605" s="101" t="s">
        <v>822</v>
      </c>
      <c r="H605" s="130">
        <f>VLOOKUP(G605,Cód!D:E,2,0)</f>
        <v>39</v>
      </c>
      <c r="I605" s="149" t="s">
        <v>890</v>
      </c>
    </row>
    <row r="606" spans="1:9" x14ac:dyDescent="0.25">
      <c r="A606" s="82">
        <v>5089841</v>
      </c>
      <c r="B606" s="83" t="s">
        <v>325</v>
      </c>
      <c r="C606" s="82">
        <v>5089841</v>
      </c>
      <c r="D606" s="86" t="str">
        <f t="shared" si="9"/>
        <v>Assessor I</v>
      </c>
      <c r="E606" s="86"/>
      <c r="F606" s="86" t="s">
        <v>178</v>
      </c>
      <c r="G606" s="92" t="s">
        <v>807</v>
      </c>
      <c r="H606" s="130">
        <f>VLOOKUP(G606,Cód!D:E,2,0)</f>
        <v>23</v>
      </c>
      <c r="I606" s="149"/>
    </row>
    <row r="607" spans="1:9" x14ac:dyDescent="0.25">
      <c r="A607" s="82">
        <v>7797273</v>
      </c>
      <c r="B607" s="83" t="s">
        <v>230</v>
      </c>
      <c r="C607" s="82">
        <v>7797273</v>
      </c>
      <c r="D607" s="86" t="str">
        <f t="shared" si="9"/>
        <v>Analista de Informações, Cultura e Desporto NII</v>
      </c>
      <c r="E607" s="86" t="s">
        <v>143</v>
      </c>
      <c r="F607" s="86" t="s">
        <v>887</v>
      </c>
      <c r="G607" s="92" t="s">
        <v>818</v>
      </c>
      <c r="H607" s="130">
        <f>VLOOKUP(G607,Cód!D:E,2,0)</f>
        <v>35</v>
      </c>
      <c r="I607" s="149" t="s">
        <v>895</v>
      </c>
    </row>
    <row r="608" spans="1:9" x14ac:dyDescent="0.25">
      <c r="A608" s="82">
        <v>6307078</v>
      </c>
      <c r="B608" s="83" t="s">
        <v>690</v>
      </c>
      <c r="C608" s="82">
        <v>6307078</v>
      </c>
      <c r="D608" s="86" t="str">
        <f t="shared" si="9"/>
        <v>Assessor II</v>
      </c>
      <c r="E608" s="86" t="s">
        <v>378</v>
      </c>
      <c r="F608" s="86" t="s">
        <v>222</v>
      </c>
      <c r="G608" s="92" t="s">
        <v>840</v>
      </c>
      <c r="H608" s="130" t="e">
        <f>VLOOKUP(G608,Cód!D:E,2,0)</f>
        <v>#N/A</v>
      </c>
      <c r="I608" s="149"/>
    </row>
    <row r="609" spans="1:9" x14ac:dyDescent="0.25">
      <c r="A609" s="82">
        <v>5846188</v>
      </c>
      <c r="B609" s="83" t="s">
        <v>691</v>
      </c>
      <c r="C609" s="82">
        <v>5846188</v>
      </c>
      <c r="D609" s="86" t="str">
        <f t="shared" si="9"/>
        <v>Assistente de Suporte Operacional NIII</v>
      </c>
      <c r="E609" s="86" t="s">
        <v>378</v>
      </c>
      <c r="F609" s="86" t="s">
        <v>887</v>
      </c>
      <c r="G609" s="101" t="s">
        <v>847</v>
      </c>
      <c r="H609" s="130" t="e">
        <f>VLOOKUP(G609,Cód!D:E,2,0)</f>
        <v>#N/A</v>
      </c>
      <c r="I609" s="149"/>
    </row>
    <row r="610" spans="1:9" x14ac:dyDescent="0.25">
      <c r="A610" s="82">
        <v>3185231</v>
      </c>
      <c r="B610" s="83" t="s">
        <v>692</v>
      </c>
      <c r="C610" s="82">
        <v>3185231</v>
      </c>
      <c r="D610" s="86" t="str">
        <f t="shared" si="9"/>
        <v>Assessor II</v>
      </c>
      <c r="E610" s="86" t="s">
        <v>776</v>
      </c>
      <c r="F610" s="86" t="s">
        <v>222</v>
      </c>
      <c r="G610" s="92" t="s">
        <v>836</v>
      </c>
      <c r="H610" s="130" t="e">
        <f>VLOOKUP(G610,Cód!D:E,2,0)</f>
        <v>#N/A</v>
      </c>
      <c r="I610" s="149"/>
    </row>
    <row r="611" spans="1:9" x14ac:dyDescent="0.25">
      <c r="A611" s="82">
        <v>8437521</v>
      </c>
      <c r="B611" s="83" t="s">
        <v>397</v>
      </c>
      <c r="C611" s="82">
        <v>8437521</v>
      </c>
      <c r="D611" s="86" t="str">
        <f t="shared" si="9"/>
        <v>Assistente de Suporte Operacional NI</v>
      </c>
      <c r="E611" s="86" t="s">
        <v>299</v>
      </c>
      <c r="F611" s="86"/>
      <c r="G611" s="92" t="s">
        <v>797</v>
      </c>
      <c r="H611" s="130">
        <f>VLOOKUP(G611,Cód!D:E,2,0)</f>
        <v>13</v>
      </c>
      <c r="I611" s="149" t="s">
        <v>890</v>
      </c>
    </row>
    <row r="612" spans="1:9" x14ac:dyDescent="0.25">
      <c r="A612" s="82">
        <v>7434600</v>
      </c>
      <c r="B612" s="83" t="s">
        <v>191</v>
      </c>
      <c r="C612" s="82">
        <v>7434600</v>
      </c>
      <c r="D612" s="86" t="str">
        <f t="shared" si="9"/>
        <v>Analista de Informações, Cultura e Desporto NII</v>
      </c>
      <c r="E612" s="86" t="s">
        <v>143</v>
      </c>
      <c r="F612" s="86" t="s">
        <v>887</v>
      </c>
      <c r="G612" s="92" t="s">
        <v>787</v>
      </c>
      <c r="H612" s="130">
        <f>VLOOKUP(G612,Cód!D:E,2,0)</f>
        <v>1</v>
      </c>
      <c r="I612" s="149"/>
    </row>
    <row r="613" spans="1:9" x14ac:dyDescent="0.25">
      <c r="A613" s="82">
        <v>7569475</v>
      </c>
      <c r="B613" s="83" t="s">
        <v>693</v>
      </c>
      <c r="C613" s="82">
        <v>7569475</v>
      </c>
      <c r="D613" s="86" t="str">
        <f t="shared" si="9"/>
        <v>Assessor II</v>
      </c>
      <c r="E613" s="86" t="s">
        <v>143</v>
      </c>
      <c r="F613" s="86" t="s">
        <v>222</v>
      </c>
      <c r="G613" s="92" t="s">
        <v>857</v>
      </c>
      <c r="H613" s="130" t="e">
        <f>VLOOKUP(G613,Cód!D:E,2,0)</f>
        <v>#N/A</v>
      </c>
      <c r="I613" s="149"/>
    </row>
    <row r="614" spans="1:9" x14ac:dyDescent="0.25">
      <c r="A614" s="85">
        <v>9281070</v>
      </c>
      <c r="B614" s="84" t="s">
        <v>430</v>
      </c>
      <c r="C614" s="85">
        <v>9281070</v>
      </c>
      <c r="D614" s="86" t="str">
        <f t="shared" si="9"/>
        <v>Assistente Administrativo de Gestão NI</v>
      </c>
      <c r="E614" s="86" t="s">
        <v>235</v>
      </c>
      <c r="F614" s="106"/>
      <c r="G614" s="86" t="s">
        <v>807</v>
      </c>
      <c r="H614" s="130">
        <f>VLOOKUP(G614,Cód!D:E,2,0)</f>
        <v>23</v>
      </c>
      <c r="I614" s="149"/>
    </row>
    <row r="615" spans="1:9" x14ac:dyDescent="0.25">
      <c r="A615" s="82">
        <v>7549687</v>
      </c>
      <c r="B615" s="83" t="s">
        <v>694</v>
      </c>
      <c r="C615" s="82">
        <v>7549687</v>
      </c>
      <c r="D615" s="86" t="str">
        <f t="shared" si="9"/>
        <v>Assessor III</v>
      </c>
      <c r="E615" s="86" t="s">
        <v>143</v>
      </c>
      <c r="F615" s="86" t="s">
        <v>710</v>
      </c>
      <c r="G615" s="100" t="s">
        <v>849</v>
      </c>
      <c r="H615" s="130" t="e">
        <f>VLOOKUP(G615,Cód!D:E,2,0)</f>
        <v>#N/A</v>
      </c>
      <c r="I615" s="149" t="s">
        <v>891</v>
      </c>
    </row>
    <row r="616" spans="1:9" x14ac:dyDescent="0.25">
      <c r="A616" s="82">
        <v>6543090</v>
      </c>
      <c r="B616" s="83" t="s">
        <v>203</v>
      </c>
      <c r="C616" s="82">
        <v>6543090</v>
      </c>
      <c r="D616" s="86" t="str">
        <f t="shared" si="9"/>
        <v>Assistente de Suporte Operacional NIII</v>
      </c>
      <c r="E616" s="86" t="s">
        <v>378</v>
      </c>
      <c r="F616" s="86" t="s">
        <v>887</v>
      </c>
      <c r="G616" s="102" t="s">
        <v>801</v>
      </c>
      <c r="H616" s="130">
        <f>VLOOKUP(G616,Cód!D:E,2,0)</f>
        <v>17</v>
      </c>
      <c r="I616" s="149"/>
    </row>
    <row r="617" spans="1:9" x14ac:dyDescent="0.25">
      <c r="A617" s="82">
        <v>8259780</v>
      </c>
      <c r="B617" s="83" t="s">
        <v>695</v>
      </c>
      <c r="C617" s="82">
        <v>8259780</v>
      </c>
      <c r="D617" s="86" t="str">
        <f t="shared" si="9"/>
        <v>Assistente Administrativo de Gestão NI</v>
      </c>
      <c r="E617" s="86" t="s">
        <v>235</v>
      </c>
      <c r="F617" s="86"/>
      <c r="G617" s="92" t="s">
        <v>840</v>
      </c>
      <c r="H617" s="130" t="e">
        <f>VLOOKUP(G617,Cód!D:E,2,0)</f>
        <v>#N/A</v>
      </c>
      <c r="I617" s="149"/>
    </row>
    <row r="618" spans="1:9" x14ac:dyDescent="0.25">
      <c r="A618" s="82">
        <v>9179259</v>
      </c>
      <c r="B618" s="83" t="s">
        <v>352</v>
      </c>
      <c r="C618" s="82">
        <v>9179259</v>
      </c>
      <c r="D618" s="86" t="str">
        <f t="shared" si="9"/>
        <v>Assistente Administrativo de Gestão NI</v>
      </c>
      <c r="E618" s="86" t="s">
        <v>235</v>
      </c>
      <c r="F618" s="86"/>
      <c r="G618" s="92" t="s">
        <v>795</v>
      </c>
      <c r="H618" s="130">
        <f>VLOOKUP(G618,Cód!D:E,2,0)</f>
        <v>11</v>
      </c>
      <c r="I618" s="149"/>
    </row>
    <row r="619" spans="1:9" x14ac:dyDescent="0.25">
      <c r="A619" s="82">
        <v>8800774</v>
      </c>
      <c r="B619" s="83" t="s">
        <v>696</v>
      </c>
      <c r="C619" s="82">
        <v>8800774</v>
      </c>
      <c r="D619" s="86" t="str">
        <f t="shared" si="9"/>
        <v>Diretor I</v>
      </c>
      <c r="E619" s="86"/>
      <c r="F619" s="86" t="s">
        <v>707</v>
      </c>
      <c r="G619" s="102" t="s">
        <v>865</v>
      </c>
      <c r="H619" s="130" t="e">
        <f>VLOOKUP(G619,Cód!D:E,2,0)</f>
        <v>#N/A</v>
      </c>
      <c r="I619" s="149"/>
    </row>
    <row r="620" spans="1:9" x14ac:dyDescent="0.25">
      <c r="A620" s="85">
        <v>9307371</v>
      </c>
      <c r="B620" s="84" t="s">
        <v>431</v>
      </c>
      <c r="C620" s="85">
        <v>9307371</v>
      </c>
      <c r="D620" s="86" t="str">
        <f t="shared" si="9"/>
        <v>Assistente Administrativo de Gestão NI</v>
      </c>
      <c r="E620" s="86" t="s">
        <v>235</v>
      </c>
      <c r="F620" s="106"/>
      <c r="G620" s="92" t="s">
        <v>830</v>
      </c>
      <c r="H620" s="130">
        <f>VLOOKUP(G620,Cód!D:E,2,0)</f>
        <v>47</v>
      </c>
      <c r="I620" s="149"/>
    </row>
    <row r="621" spans="1:9" x14ac:dyDescent="0.25">
      <c r="A621" s="82">
        <v>9512454</v>
      </c>
      <c r="B621" s="83" t="s">
        <v>771</v>
      </c>
      <c r="C621" s="82">
        <v>9512454</v>
      </c>
      <c r="D621" s="86" t="str">
        <f t="shared" si="9"/>
        <v>Gestor de Equipamento Público</v>
      </c>
      <c r="E621" s="86"/>
      <c r="F621" s="86" t="s">
        <v>268</v>
      </c>
      <c r="G621" s="102" t="s">
        <v>804</v>
      </c>
      <c r="H621" s="130">
        <f>VLOOKUP(G621,Cód!D:E,2,0)</f>
        <v>20</v>
      </c>
      <c r="I621" s="149"/>
    </row>
    <row r="622" spans="1:9" x14ac:dyDescent="0.25">
      <c r="A622" s="82">
        <v>9488871</v>
      </c>
      <c r="B622" s="83" t="s">
        <v>697</v>
      </c>
      <c r="C622" s="82">
        <v>9488871</v>
      </c>
      <c r="D622" s="86" t="str">
        <f t="shared" si="9"/>
        <v>Assessor III</v>
      </c>
      <c r="E622" s="86"/>
      <c r="F622" s="86" t="s">
        <v>710</v>
      </c>
      <c r="G622" s="104" t="s">
        <v>846</v>
      </c>
      <c r="H622" s="130" t="e">
        <f>VLOOKUP(G622,Cód!D:E,2,0)</f>
        <v>#N/A</v>
      </c>
      <c r="I622" s="149"/>
    </row>
    <row r="623" spans="1:9" x14ac:dyDescent="0.25">
      <c r="A623" s="82">
        <v>9542469</v>
      </c>
      <c r="B623" s="83" t="s">
        <v>885</v>
      </c>
      <c r="C623" s="82">
        <v>9542469</v>
      </c>
      <c r="D623" s="86" t="str">
        <f t="shared" si="9"/>
        <v>Residente Juridico</v>
      </c>
      <c r="E623" s="86" t="s">
        <v>886</v>
      </c>
      <c r="F623" s="86"/>
      <c r="G623" s="92" t="s">
        <v>854</v>
      </c>
      <c r="H623" s="130" t="e">
        <f>VLOOKUP(G623,Cód!D:E,2,0)</f>
        <v>#N/A</v>
      </c>
      <c r="I623" s="149"/>
    </row>
    <row r="624" spans="1:9" x14ac:dyDescent="0.25">
      <c r="A624" s="82">
        <v>9531271</v>
      </c>
      <c r="B624" s="83" t="s">
        <v>772</v>
      </c>
      <c r="C624" s="82">
        <v>9531271</v>
      </c>
      <c r="D624" s="86" t="str">
        <f t="shared" si="9"/>
        <v>Assessor II</v>
      </c>
      <c r="E624" s="86"/>
      <c r="F624" s="86" t="s">
        <v>222</v>
      </c>
      <c r="G624" s="100" t="s">
        <v>846</v>
      </c>
      <c r="H624" s="130" t="e">
        <f>VLOOKUP(G624,Cód!D:E,2,0)</f>
        <v>#N/A</v>
      </c>
      <c r="I624" s="149"/>
    </row>
    <row r="625" spans="1:9" x14ac:dyDescent="0.25">
      <c r="A625" s="82">
        <v>9531289</v>
      </c>
      <c r="B625" s="83" t="s">
        <v>773</v>
      </c>
      <c r="C625" s="82">
        <v>9531289</v>
      </c>
      <c r="D625" s="86" t="str">
        <f t="shared" si="9"/>
        <v>Assessor II</v>
      </c>
      <c r="E625" s="86"/>
      <c r="F625" s="86" t="s">
        <v>222</v>
      </c>
      <c r="G625" s="92" t="s">
        <v>845</v>
      </c>
      <c r="H625" s="130" t="e">
        <f>VLOOKUP(G625,Cód!D:E,2,0)</f>
        <v>#N/A</v>
      </c>
      <c r="I625" s="149"/>
    </row>
    <row r="626" spans="1:9" x14ac:dyDescent="0.25">
      <c r="A626" s="82">
        <v>7304285</v>
      </c>
      <c r="B626" s="83" t="s">
        <v>698</v>
      </c>
      <c r="C626" s="82">
        <v>7304285</v>
      </c>
      <c r="D626" s="86" t="str">
        <f t="shared" si="9"/>
        <v>Assessor III</v>
      </c>
      <c r="E626" s="86" t="s">
        <v>234</v>
      </c>
      <c r="F626" s="86" t="s">
        <v>710</v>
      </c>
      <c r="G626" s="92" t="s">
        <v>847</v>
      </c>
      <c r="H626" s="130" t="e">
        <f>VLOOKUP(G626,Cód!D:E,2,0)</f>
        <v>#N/A</v>
      </c>
      <c r="I626" s="149"/>
    </row>
    <row r="627" spans="1:9" x14ac:dyDescent="0.25">
      <c r="A627" s="82">
        <v>8174822</v>
      </c>
      <c r="B627" s="83" t="s">
        <v>774</v>
      </c>
      <c r="C627" s="82">
        <v>8174822</v>
      </c>
      <c r="D627" s="86" t="str">
        <f t="shared" si="9"/>
        <v>Assessor I</v>
      </c>
      <c r="E627" s="86"/>
      <c r="F627" s="86" t="s">
        <v>178</v>
      </c>
      <c r="G627" s="92" t="s">
        <v>849</v>
      </c>
      <c r="H627" s="130" t="e">
        <f>VLOOKUP(G627,Cód!D:E,2,0)</f>
        <v>#N/A</v>
      </c>
      <c r="I627" s="149"/>
    </row>
    <row r="628" spans="1:9" x14ac:dyDescent="0.25">
      <c r="A628" s="82">
        <v>8851450</v>
      </c>
      <c r="B628" s="83" t="s">
        <v>699</v>
      </c>
      <c r="C628" s="82">
        <v>8851450</v>
      </c>
      <c r="D628" s="86" t="str">
        <f t="shared" si="9"/>
        <v>Assessor VI</v>
      </c>
      <c r="E628" s="86"/>
      <c r="F628" s="86" t="s">
        <v>719</v>
      </c>
      <c r="G628" s="86" t="s">
        <v>836</v>
      </c>
      <c r="H628" s="130" t="e">
        <f>VLOOKUP(G628,Cód!D:E,2,0)</f>
        <v>#N/A</v>
      </c>
      <c r="I628" s="149"/>
    </row>
    <row r="629" spans="1:9" x14ac:dyDescent="0.25">
      <c r="A629" s="82">
        <v>9502289</v>
      </c>
      <c r="B629" s="83" t="s">
        <v>775</v>
      </c>
      <c r="C629" s="82">
        <v>9502289</v>
      </c>
      <c r="D629" s="86" t="str">
        <f t="shared" si="9"/>
        <v>Assessor IV</v>
      </c>
      <c r="E629" s="86"/>
      <c r="F629" s="86" t="s">
        <v>713</v>
      </c>
      <c r="G629" s="99" t="s">
        <v>836</v>
      </c>
      <c r="H629" s="130" t="e">
        <f>VLOOKUP(G629,Cód!D:E,2,0)</f>
        <v>#N/A</v>
      </c>
      <c r="I629" s="149"/>
    </row>
    <row r="630" spans="1:9" x14ac:dyDescent="0.25">
      <c r="A630" s="82">
        <v>8881103</v>
      </c>
      <c r="B630" s="83" t="s">
        <v>251</v>
      </c>
      <c r="C630" s="82">
        <v>8881103</v>
      </c>
      <c r="D630" s="86" t="str">
        <f t="shared" si="9"/>
        <v>Gestor de Equipamento Público</v>
      </c>
      <c r="E630" s="86"/>
      <c r="F630" s="86" t="s">
        <v>268</v>
      </c>
      <c r="G630" s="102" t="s">
        <v>798</v>
      </c>
      <c r="H630" s="130">
        <f>VLOOKUP(G630,Cód!D:E,2,0)</f>
        <v>14</v>
      </c>
      <c r="I630" s="149"/>
    </row>
    <row r="631" spans="1:9" x14ac:dyDescent="0.25">
      <c r="A631" s="82">
        <v>6344585</v>
      </c>
      <c r="B631" s="83" t="s">
        <v>271</v>
      </c>
      <c r="C631" s="82">
        <v>6344585</v>
      </c>
      <c r="D631" s="86" t="str">
        <f t="shared" si="9"/>
        <v>Assistente Administrativo de Gestão NII</v>
      </c>
      <c r="E631" s="86" t="s">
        <v>234</v>
      </c>
      <c r="F631" s="86" t="s">
        <v>887</v>
      </c>
      <c r="G631" s="102" t="s">
        <v>819</v>
      </c>
      <c r="H631" s="130">
        <f>VLOOKUP(G631,Cód!D:E,2,0)</f>
        <v>36</v>
      </c>
      <c r="I631" s="149"/>
    </row>
    <row r="632" spans="1:9" x14ac:dyDescent="0.25">
      <c r="A632" s="82">
        <v>7576269</v>
      </c>
      <c r="B632" s="83" t="s">
        <v>700</v>
      </c>
      <c r="C632" s="82">
        <v>7576269</v>
      </c>
      <c r="D632" s="86" t="str">
        <f t="shared" si="9"/>
        <v>Assessor II</v>
      </c>
      <c r="E632" s="86" t="s">
        <v>143</v>
      </c>
      <c r="F632" s="86" t="s">
        <v>222</v>
      </c>
      <c r="G632" s="92" t="s">
        <v>857</v>
      </c>
      <c r="H632" s="130" t="e">
        <f>VLOOKUP(G632,Cód!D:E,2,0)</f>
        <v>#N/A</v>
      </c>
      <c r="I632" s="149"/>
    </row>
    <row r="633" spans="1:9" x14ac:dyDescent="0.25">
      <c r="A633" s="82">
        <v>9493913</v>
      </c>
      <c r="B633" s="83" t="s">
        <v>726</v>
      </c>
      <c r="C633" s="82">
        <v>9493913</v>
      </c>
      <c r="D633" s="86" t="str">
        <f t="shared" si="9"/>
        <v>Gestor de Equipamento Público</v>
      </c>
      <c r="E633" s="86"/>
      <c r="F633" s="86" t="s">
        <v>268</v>
      </c>
      <c r="G633" s="92" t="s">
        <v>788</v>
      </c>
      <c r="H633" s="130">
        <f>VLOOKUP(G633,Cód!D:E,2,0)</f>
        <v>3</v>
      </c>
      <c r="I633" s="149"/>
    </row>
    <row r="634" spans="1:9" x14ac:dyDescent="0.25">
      <c r="A634" s="82">
        <v>9152571</v>
      </c>
      <c r="B634" s="83" t="s">
        <v>701</v>
      </c>
      <c r="C634" s="82">
        <v>9152571</v>
      </c>
      <c r="D634" s="86" t="str">
        <f t="shared" si="9"/>
        <v>Assessor I</v>
      </c>
      <c r="E634" s="86"/>
      <c r="F634" s="86" t="s">
        <v>178</v>
      </c>
      <c r="G634" s="102" t="s">
        <v>846</v>
      </c>
      <c r="H634" s="130" t="e">
        <f>VLOOKUP(G634,Cód!D:E,2,0)</f>
        <v>#N/A</v>
      </c>
      <c r="I634" s="149"/>
    </row>
    <row r="635" spans="1:9" x14ac:dyDescent="0.25">
      <c r="A635" s="82">
        <v>6128408</v>
      </c>
      <c r="B635" s="83" t="s">
        <v>126</v>
      </c>
      <c r="C635" s="82">
        <v>6128408</v>
      </c>
      <c r="D635" s="86" t="str">
        <f t="shared" si="9"/>
        <v>Analista de Saúde - Médico NIV</v>
      </c>
      <c r="E635" s="86" t="s">
        <v>148</v>
      </c>
      <c r="F635" s="86" t="s">
        <v>887</v>
      </c>
      <c r="G635" s="92" t="s">
        <v>810</v>
      </c>
      <c r="H635" s="130">
        <f>VLOOKUP(G635,Cód!D:E,2,0)</f>
        <v>26</v>
      </c>
      <c r="I635" s="149" t="s">
        <v>891</v>
      </c>
    </row>
    <row r="636" spans="1:9" x14ac:dyDescent="0.25">
      <c r="A636" s="82">
        <v>6264123</v>
      </c>
      <c r="B636" s="83" t="s">
        <v>106</v>
      </c>
      <c r="C636" s="82">
        <v>6264123</v>
      </c>
      <c r="D636" s="86" t="str">
        <f t="shared" si="9"/>
        <v>Assistente de Suporte Operacional NIII</v>
      </c>
      <c r="E636" s="86" t="s">
        <v>378</v>
      </c>
      <c r="F636" s="86" t="s">
        <v>887</v>
      </c>
      <c r="G636" s="92" t="s">
        <v>786</v>
      </c>
      <c r="H636" s="130">
        <f>VLOOKUP(G636,Cód!D:E,2,0)</f>
        <v>4</v>
      </c>
      <c r="I636" s="149"/>
    </row>
  </sheetData>
  <autoFilter ref="G1:G638" xr:uid="{35201B86-C368-4161-AE6F-7F8A1D41665B}"/>
  <conditionalFormatting sqref="A8">
    <cfRule type="duplicateValues" dxfId="280" priority="289" stopIfTrue="1"/>
    <cfRule type="duplicateValues" dxfId="279" priority="288" stopIfTrue="1"/>
    <cfRule type="duplicateValues" dxfId="278" priority="291" stopIfTrue="1"/>
    <cfRule type="duplicateValues" dxfId="277" priority="290" stopIfTrue="1"/>
  </conditionalFormatting>
  <conditionalFormatting sqref="A11">
    <cfRule type="duplicateValues" dxfId="276" priority="341" stopIfTrue="1"/>
    <cfRule type="duplicateValues" dxfId="275" priority="340" stopIfTrue="1"/>
    <cfRule type="duplicateValues" dxfId="274" priority="339" stopIfTrue="1"/>
  </conditionalFormatting>
  <conditionalFormatting sqref="A29">
    <cfRule type="duplicateValues" dxfId="273" priority="282" stopIfTrue="1"/>
    <cfRule type="duplicateValues" dxfId="272" priority="284" stopIfTrue="1"/>
    <cfRule type="duplicateValues" dxfId="271" priority="283" stopIfTrue="1"/>
  </conditionalFormatting>
  <conditionalFormatting sqref="A46">
    <cfRule type="duplicateValues" dxfId="270" priority="300" stopIfTrue="1"/>
    <cfRule type="duplicateValues" dxfId="269" priority="301" stopIfTrue="1"/>
    <cfRule type="duplicateValues" dxfId="268" priority="299" stopIfTrue="1"/>
  </conditionalFormatting>
  <conditionalFormatting sqref="A88">
    <cfRule type="duplicateValues" dxfId="267" priority="287" stopIfTrue="1"/>
    <cfRule type="duplicateValues" dxfId="266" priority="285" stopIfTrue="1"/>
    <cfRule type="duplicateValues" dxfId="265" priority="286" stopIfTrue="1"/>
  </conditionalFormatting>
  <conditionalFormatting sqref="A89">
    <cfRule type="duplicateValues" dxfId="264" priority="304" stopIfTrue="1"/>
    <cfRule type="duplicateValues" dxfId="263" priority="302" stopIfTrue="1"/>
    <cfRule type="duplicateValues" dxfId="262" priority="303" stopIfTrue="1"/>
    <cfRule type="duplicateValues" dxfId="261" priority="305" stopIfTrue="1"/>
  </conditionalFormatting>
  <conditionalFormatting sqref="A174">
    <cfRule type="duplicateValues" dxfId="260" priority="372" stopIfTrue="1"/>
  </conditionalFormatting>
  <conditionalFormatting sqref="A226:A227">
    <cfRule type="duplicateValues" dxfId="259" priority="298" stopIfTrue="1"/>
  </conditionalFormatting>
  <conditionalFormatting sqref="A272 C272">
    <cfRule type="expression" dxfId="258" priority="1508" stopIfTrue="1">
      <formula>AND(COUNTIF($A$575:$A$575, A272)+COUNTIF($A$55:$A$61, A272)+COUNTIF($A$370:$A$370, A272)+COUNTIF($A$1:$A$1, A272)+COUNTIF($A$37:$A$53, A272)+COUNTIF($A$3:$A$17, A272)+COUNTIF($A$21:$A$36, A272)+COUNTIF($A$577:$A$579, A272)+COUNTIF($A$233:$A$277, A272)+COUNTIF($A$600:$A$65525, A272)+COUNTIF($A$372:$A$388, A272)+COUNTIF($A$391:$A$403, A272)+COUNTIF($A$200:$A$229, A272)+COUNTIF($A$405:$A$486, A272)+COUNTIF($A$278:$A$368, A272)+COUNTIF($A$63:$A$105, A272)+COUNTIF($A$107:$A$198, A272)+COUNTIF($A$557:$A$569, A272)+COUNTIF($A$488:$A$555, A272)&gt;1,NOT(ISBLANK(A272)))</formula>
    </cfRule>
  </conditionalFormatting>
  <conditionalFormatting sqref="A275:A276">
    <cfRule type="duplicateValues" dxfId="257" priority="279" stopIfTrue="1"/>
    <cfRule type="duplicateValues" dxfId="256" priority="280" stopIfTrue="1"/>
    <cfRule type="duplicateValues" dxfId="255" priority="281" stopIfTrue="1"/>
  </conditionalFormatting>
  <conditionalFormatting sqref="A322">
    <cfRule type="duplicateValues" dxfId="254" priority="347" stopIfTrue="1"/>
  </conditionalFormatting>
  <conditionalFormatting sqref="A409">
    <cfRule type="duplicateValues" dxfId="253" priority="293" stopIfTrue="1"/>
    <cfRule type="duplicateValues" dxfId="252" priority="294" stopIfTrue="1"/>
    <cfRule type="duplicateValues" dxfId="251" priority="292" stopIfTrue="1"/>
  </conditionalFormatting>
  <conditionalFormatting sqref="A478">
    <cfRule type="duplicateValues" dxfId="250" priority="316" stopIfTrue="1"/>
    <cfRule type="duplicateValues" dxfId="249" priority="315" stopIfTrue="1"/>
    <cfRule type="duplicateValues" dxfId="248" priority="314" stopIfTrue="1"/>
    <cfRule type="duplicateValues" dxfId="247" priority="317" stopIfTrue="1"/>
  </conditionalFormatting>
  <conditionalFormatting sqref="A509">
    <cfRule type="duplicateValues" dxfId="246" priority="271" stopIfTrue="1"/>
    <cfRule type="duplicateValues" dxfId="245" priority="270" stopIfTrue="1"/>
  </conditionalFormatting>
  <conditionalFormatting sqref="A525">
    <cfRule type="duplicateValues" dxfId="244" priority="273" stopIfTrue="1"/>
    <cfRule type="duplicateValues" dxfId="243" priority="272" stopIfTrue="1"/>
    <cfRule type="duplicateValues" dxfId="242" priority="274" stopIfTrue="1"/>
  </conditionalFormatting>
  <conditionalFormatting sqref="A551">
    <cfRule type="duplicateValues" dxfId="241" priority="297" stopIfTrue="1"/>
    <cfRule type="duplicateValues" dxfId="240" priority="295" stopIfTrue="1"/>
    <cfRule type="duplicateValues" dxfId="239" priority="296" stopIfTrue="1"/>
  </conditionalFormatting>
  <conditionalFormatting sqref="A560">
    <cfRule type="duplicateValues" dxfId="238" priority="377" stopIfTrue="1"/>
  </conditionalFormatting>
  <conditionalFormatting sqref="A561">
    <cfRule type="duplicateValues" dxfId="237" priority="376" stopIfTrue="1"/>
  </conditionalFormatting>
  <conditionalFormatting sqref="A562">
    <cfRule type="duplicateValues" dxfId="236" priority="375" stopIfTrue="1"/>
  </conditionalFormatting>
  <conditionalFormatting sqref="A563">
    <cfRule type="duplicateValues" dxfId="235" priority="374" stopIfTrue="1"/>
  </conditionalFormatting>
  <conditionalFormatting sqref="A564">
    <cfRule type="duplicateValues" dxfId="234" priority="373" stopIfTrue="1"/>
  </conditionalFormatting>
  <conditionalFormatting sqref="A565">
    <cfRule type="duplicateValues" dxfId="233" priority="380" stopIfTrue="1"/>
  </conditionalFormatting>
  <conditionalFormatting sqref="A566">
    <cfRule type="duplicateValues" dxfId="232" priority="371" stopIfTrue="1"/>
  </conditionalFormatting>
  <conditionalFormatting sqref="A592">
    <cfRule type="duplicateValues" dxfId="231" priority="370" stopIfTrue="1"/>
  </conditionalFormatting>
  <conditionalFormatting sqref="A593">
    <cfRule type="duplicateValues" dxfId="230" priority="369" stopIfTrue="1"/>
  </conditionalFormatting>
  <conditionalFormatting sqref="A594:A595">
    <cfRule type="duplicateValues" dxfId="229" priority="368" stopIfTrue="1"/>
  </conditionalFormatting>
  <conditionalFormatting sqref="A596">
    <cfRule type="duplicateValues" dxfId="228" priority="367" stopIfTrue="1"/>
  </conditionalFormatting>
  <conditionalFormatting sqref="A597:A598">
    <cfRule type="duplicateValues" dxfId="227" priority="366" stopIfTrue="1"/>
  </conditionalFormatting>
  <conditionalFormatting sqref="A599">
    <cfRule type="duplicateValues" dxfId="226" priority="365" stopIfTrue="1"/>
  </conditionalFormatting>
  <conditionalFormatting sqref="A600">
    <cfRule type="duplicateValues" dxfId="225" priority="364" stopIfTrue="1"/>
  </conditionalFormatting>
  <conditionalFormatting sqref="A601">
    <cfRule type="duplicateValues" dxfId="224" priority="358" stopIfTrue="1"/>
  </conditionalFormatting>
  <conditionalFormatting sqref="A602">
    <cfRule type="duplicateValues" dxfId="223" priority="363" stopIfTrue="1"/>
  </conditionalFormatting>
  <conditionalFormatting sqref="A603:A604">
    <cfRule type="duplicateValues" dxfId="222" priority="362" stopIfTrue="1"/>
  </conditionalFormatting>
  <conditionalFormatting sqref="A605:A606">
    <cfRule type="duplicateValues" dxfId="221" priority="361" stopIfTrue="1"/>
  </conditionalFormatting>
  <conditionalFormatting sqref="A607:A608">
    <cfRule type="duplicateValues" dxfId="220" priority="360" stopIfTrue="1"/>
  </conditionalFormatting>
  <conditionalFormatting sqref="A609">
    <cfRule type="duplicateValues" dxfId="219" priority="359" stopIfTrue="1"/>
  </conditionalFormatting>
  <conditionalFormatting sqref="A610">
    <cfRule type="duplicateValues" dxfId="218" priority="357" stopIfTrue="1"/>
  </conditionalFormatting>
  <conditionalFormatting sqref="A611">
    <cfRule type="duplicateValues" dxfId="217" priority="1118" stopIfTrue="1"/>
  </conditionalFormatting>
  <conditionalFormatting sqref="A612">
    <cfRule type="duplicateValues" dxfId="216" priority="355" stopIfTrue="1"/>
  </conditionalFormatting>
  <conditionalFormatting sqref="A613">
    <cfRule type="duplicateValues" dxfId="215" priority="354" stopIfTrue="1"/>
  </conditionalFormatting>
  <conditionalFormatting sqref="A614">
    <cfRule type="duplicateValues" dxfId="214" priority="353" stopIfTrue="1"/>
  </conditionalFormatting>
  <conditionalFormatting sqref="A615">
    <cfRule type="duplicateValues" dxfId="213" priority="352" stopIfTrue="1"/>
  </conditionalFormatting>
  <conditionalFormatting sqref="A616:A618">
    <cfRule type="duplicateValues" dxfId="212" priority="351" stopIfTrue="1"/>
  </conditionalFormatting>
  <conditionalFormatting sqref="A619">
    <cfRule type="duplicateValues" dxfId="211" priority="350" stopIfTrue="1"/>
  </conditionalFormatting>
  <conditionalFormatting sqref="A620:A621">
    <cfRule type="duplicateValues" dxfId="210" priority="349" stopIfTrue="1"/>
  </conditionalFormatting>
  <conditionalFormatting sqref="A622">
    <cfRule type="duplicateValues" dxfId="209" priority="348" stopIfTrue="1"/>
  </conditionalFormatting>
  <conditionalFormatting sqref="A623">
    <cfRule type="duplicateValues" dxfId="208" priority="346" stopIfTrue="1"/>
  </conditionalFormatting>
  <conditionalFormatting sqref="A624">
    <cfRule type="duplicateValues" dxfId="207" priority="345" stopIfTrue="1"/>
  </conditionalFormatting>
  <conditionalFormatting sqref="A625">
    <cfRule type="duplicateValues" dxfId="206" priority="344" stopIfTrue="1"/>
  </conditionalFormatting>
  <conditionalFormatting sqref="A626">
    <cfRule type="duplicateValues" dxfId="205" priority="343" stopIfTrue="1"/>
  </conditionalFormatting>
  <conditionalFormatting sqref="A632:A634">
    <cfRule type="duplicateValues" dxfId="204" priority="379" stopIfTrue="1"/>
  </conditionalFormatting>
  <conditionalFormatting sqref="A635">
    <cfRule type="duplicateValues" dxfId="203" priority="334" stopIfTrue="1"/>
    <cfRule type="duplicateValues" dxfId="202" priority="337" stopIfTrue="1"/>
    <cfRule type="duplicateValues" dxfId="201" priority="336" stopIfTrue="1"/>
    <cfRule type="duplicateValues" dxfId="200" priority="335" stopIfTrue="1"/>
  </conditionalFormatting>
  <conditionalFormatting sqref="A636">
    <cfRule type="duplicateValues" dxfId="199" priority="275" stopIfTrue="1"/>
    <cfRule type="duplicateValues" dxfId="198" priority="276" stopIfTrue="1"/>
    <cfRule type="duplicateValues" dxfId="197" priority="277" stopIfTrue="1"/>
    <cfRule type="duplicateValues" dxfId="196" priority="278" stopIfTrue="1"/>
  </conditionalFormatting>
  <conditionalFormatting sqref="A637:A65525 A9:A10 A90:A124 A273:A274 A47:A67 A126:A225 A526:A550 A410:A477 A30:A45 A277:A408 A552:A634 A1:A7 A69:A87 A12:A28 A479:A508 A228:A271 A510:A524">
    <cfRule type="duplicateValues" dxfId="195" priority="1382" stopIfTrue="1"/>
  </conditionalFormatting>
  <conditionalFormatting sqref="A637:A65525 A90:A124 A273:A274 A47:A67 A126:A225 A526:A550 A410:A477 A30:A45 A277:A408 A552:A634 A1:A7 A69:A87 A9:A28 A479:A508 A228:A271 A510:A524">
    <cfRule type="duplicateValues" dxfId="194" priority="1399" stopIfTrue="1"/>
  </conditionalFormatting>
  <conditionalFormatting sqref="A637:A65525 A627:A631 A126:A173 A567:A591 A9:A10 A90:A124 A273:A274 A47:A67 A175:A225 A526:A550 A277:A321 A410:A477 A30:A45 A323:A408 A552:A559 A1:A7 A69:A87 A12:A28 A479:A508 A228:A271 A510:A524">
    <cfRule type="duplicateValues" dxfId="193" priority="1415" stopIfTrue="1"/>
  </conditionalFormatting>
  <conditionalFormatting sqref="C8">
    <cfRule type="duplicateValues" dxfId="192" priority="19" stopIfTrue="1"/>
    <cfRule type="duplicateValues" dxfId="191" priority="20" stopIfTrue="1"/>
    <cfRule type="duplicateValues" dxfId="190" priority="21" stopIfTrue="1"/>
    <cfRule type="duplicateValues" dxfId="189" priority="22" stopIfTrue="1"/>
  </conditionalFormatting>
  <conditionalFormatting sqref="C9:C10 C90:C124 C273:C274 C47:C67 C126:C225 C526:C550 C410:C477 C30:C45 C277:C408 C552:C634 C1:C7 C69:C87 C12:C28 C479:C508 C228:C271 C510:C524">
    <cfRule type="duplicateValues" dxfId="188" priority="1438" stopIfTrue="1"/>
  </conditionalFormatting>
  <conditionalFormatting sqref="C11">
    <cfRule type="duplicateValues" dxfId="187" priority="70" stopIfTrue="1"/>
    <cfRule type="duplicateValues" dxfId="186" priority="72" stopIfTrue="1"/>
    <cfRule type="duplicateValues" dxfId="185" priority="71" stopIfTrue="1"/>
  </conditionalFormatting>
  <conditionalFormatting sqref="C29">
    <cfRule type="duplicateValues" dxfId="184" priority="15" stopIfTrue="1"/>
    <cfRule type="duplicateValues" dxfId="183" priority="13" stopIfTrue="1"/>
    <cfRule type="duplicateValues" dxfId="182" priority="14" stopIfTrue="1"/>
  </conditionalFormatting>
  <conditionalFormatting sqref="C46">
    <cfRule type="duplicateValues" dxfId="181" priority="31" stopIfTrue="1"/>
    <cfRule type="duplicateValues" dxfId="180" priority="30" stopIfTrue="1"/>
    <cfRule type="duplicateValues" dxfId="179" priority="32" stopIfTrue="1"/>
  </conditionalFormatting>
  <conditionalFormatting sqref="C88">
    <cfRule type="duplicateValues" dxfId="178" priority="16" stopIfTrue="1"/>
    <cfRule type="duplicateValues" dxfId="177" priority="17" stopIfTrue="1"/>
    <cfRule type="duplicateValues" dxfId="176" priority="18" stopIfTrue="1"/>
  </conditionalFormatting>
  <conditionalFormatting sqref="C89">
    <cfRule type="duplicateValues" dxfId="175" priority="34" stopIfTrue="1"/>
    <cfRule type="duplicateValues" dxfId="174" priority="33" stopIfTrue="1"/>
    <cfRule type="duplicateValues" dxfId="173" priority="36" stopIfTrue="1"/>
    <cfRule type="duplicateValues" dxfId="172" priority="35" stopIfTrue="1"/>
  </conditionalFormatting>
  <conditionalFormatting sqref="C90:C124 C273:C274 C47:C67 C126:C225 C526:C550 C410:C477 C30:C45 C277:C408 C552:C634 C1:C7 C69:C87 C9:C28 C479:C508 C228:C271 C510:C524">
    <cfRule type="duplicateValues" dxfId="171" priority="1454" stopIfTrue="1"/>
  </conditionalFormatting>
  <conditionalFormatting sqref="C174">
    <cfRule type="duplicateValues" dxfId="170" priority="103" stopIfTrue="1"/>
  </conditionalFormatting>
  <conditionalFormatting sqref="C226:C227">
    <cfRule type="duplicateValues" dxfId="169" priority="29" stopIfTrue="1"/>
  </conditionalFormatting>
  <conditionalFormatting sqref="C275:C276">
    <cfRule type="duplicateValues" dxfId="168" priority="10" stopIfTrue="1"/>
    <cfRule type="duplicateValues" dxfId="167" priority="11" stopIfTrue="1"/>
    <cfRule type="duplicateValues" dxfId="166" priority="12" stopIfTrue="1"/>
  </conditionalFormatting>
  <conditionalFormatting sqref="C322">
    <cfRule type="duplicateValues" dxfId="165" priority="78" stopIfTrue="1"/>
  </conditionalFormatting>
  <conditionalFormatting sqref="C409">
    <cfRule type="duplicateValues" dxfId="164" priority="24" stopIfTrue="1"/>
    <cfRule type="duplicateValues" dxfId="163" priority="23" stopIfTrue="1"/>
    <cfRule type="duplicateValues" dxfId="162" priority="25" stopIfTrue="1"/>
  </conditionalFormatting>
  <conditionalFormatting sqref="C478">
    <cfRule type="duplicateValues" dxfId="161" priority="47" stopIfTrue="1"/>
    <cfRule type="duplicateValues" dxfId="160" priority="48" stopIfTrue="1"/>
    <cfRule type="duplicateValues" dxfId="159" priority="45" stopIfTrue="1"/>
    <cfRule type="duplicateValues" dxfId="158" priority="46" stopIfTrue="1"/>
  </conditionalFormatting>
  <conditionalFormatting sqref="C509">
    <cfRule type="duplicateValues" dxfId="157" priority="1" stopIfTrue="1"/>
    <cfRule type="duplicateValues" dxfId="156" priority="2" stopIfTrue="1"/>
  </conditionalFormatting>
  <conditionalFormatting sqref="C525">
    <cfRule type="duplicateValues" dxfId="155" priority="5" stopIfTrue="1"/>
    <cfRule type="duplicateValues" dxfId="154" priority="4" stopIfTrue="1"/>
    <cfRule type="duplicateValues" dxfId="153" priority="3" stopIfTrue="1"/>
  </conditionalFormatting>
  <conditionalFormatting sqref="C551">
    <cfRule type="duplicateValues" dxfId="152" priority="28" stopIfTrue="1"/>
    <cfRule type="duplicateValues" dxfId="151" priority="26" stopIfTrue="1"/>
    <cfRule type="duplicateValues" dxfId="150" priority="27" stopIfTrue="1"/>
  </conditionalFormatting>
  <conditionalFormatting sqref="C560">
    <cfRule type="duplicateValues" dxfId="149" priority="108" stopIfTrue="1"/>
  </conditionalFormatting>
  <conditionalFormatting sqref="C561">
    <cfRule type="duplicateValues" dxfId="148" priority="107" stopIfTrue="1"/>
  </conditionalFormatting>
  <conditionalFormatting sqref="C562">
    <cfRule type="duplicateValues" dxfId="147" priority="106" stopIfTrue="1"/>
  </conditionalFormatting>
  <conditionalFormatting sqref="C563">
    <cfRule type="duplicateValues" dxfId="146" priority="105" stopIfTrue="1"/>
  </conditionalFormatting>
  <conditionalFormatting sqref="C564">
    <cfRule type="duplicateValues" dxfId="145" priority="104" stopIfTrue="1"/>
  </conditionalFormatting>
  <conditionalFormatting sqref="C565">
    <cfRule type="duplicateValues" dxfId="144" priority="111" stopIfTrue="1"/>
  </conditionalFormatting>
  <conditionalFormatting sqref="C566">
    <cfRule type="duplicateValues" dxfId="143" priority="102" stopIfTrue="1"/>
  </conditionalFormatting>
  <conditionalFormatting sqref="C592">
    <cfRule type="duplicateValues" dxfId="142" priority="101" stopIfTrue="1"/>
  </conditionalFormatting>
  <conditionalFormatting sqref="C593">
    <cfRule type="duplicateValues" dxfId="141" priority="100" stopIfTrue="1"/>
  </conditionalFormatting>
  <conditionalFormatting sqref="C594:C595">
    <cfRule type="duplicateValues" dxfId="140" priority="99" stopIfTrue="1"/>
  </conditionalFormatting>
  <conditionalFormatting sqref="C596">
    <cfRule type="duplicateValues" dxfId="139" priority="98" stopIfTrue="1"/>
  </conditionalFormatting>
  <conditionalFormatting sqref="C597:C598">
    <cfRule type="duplicateValues" dxfId="138" priority="97" stopIfTrue="1"/>
  </conditionalFormatting>
  <conditionalFormatting sqref="C599">
    <cfRule type="duplicateValues" dxfId="137" priority="96" stopIfTrue="1"/>
  </conditionalFormatting>
  <conditionalFormatting sqref="C600">
    <cfRule type="duplicateValues" dxfId="136" priority="95" stopIfTrue="1"/>
  </conditionalFormatting>
  <conditionalFormatting sqref="C601">
    <cfRule type="duplicateValues" dxfId="135" priority="89" stopIfTrue="1"/>
  </conditionalFormatting>
  <conditionalFormatting sqref="C602">
    <cfRule type="duplicateValues" dxfId="134" priority="94" stopIfTrue="1"/>
  </conditionalFormatting>
  <conditionalFormatting sqref="C603:C604">
    <cfRule type="duplicateValues" dxfId="133" priority="93" stopIfTrue="1"/>
  </conditionalFormatting>
  <conditionalFormatting sqref="C605:C606">
    <cfRule type="duplicateValues" dxfId="132" priority="92" stopIfTrue="1"/>
  </conditionalFormatting>
  <conditionalFormatting sqref="C607:C608">
    <cfRule type="duplicateValues" dxfId="131" priority="91" stopIfTrue="1"/>
  </conditionalFormatting>
  <conditionalFormatting sqref="C609">
    <cfRule type="duplicateValues" dxfId="130" priority="90" stopIfTrue="1"/>
  </conditionalFormatting>
  <conditionalFormatting sqref="C610">
    <cfRule type="duplicateValues" dxfId="129" priority="88" stopIfTrue="1"/>
  </conditionalFormatting>
  <conditionalFormatting sqref="C611">
    <cfRule type="duplicateValues" dxfId="128" priority="1226" stopIfTrue="1"/>
  </conditionalFormatting>
  <conditionalFormatting sqref="C612">
    <cfRule type="duplicateValues" dxfId="127" priority="86" stopIfTrue="1"/>
  </conditionalFormatting>
  <conditionalFormatting sqref="C613">
    <cfRule type="duplicateValues" dxfId="126" priority="85" stopIfTrue="1"/>
  </conditionalFormatting>
  <conditionalFormatting sqref="C614">
    <cfRule type="duplicateValues" dxfId="125" priority="84" stopIfTrue="1"/>
  </conditionalFormatting>
  <conditionalFormatting sqref="C615">
    <cfRule type="duplicateValues" dxfId="124" priority="83" stopIfTrue="1"/>
  </conditionalFormatting>
  <conditionalFormatting sqref="C616:C618">
    <cfRule type="duplicateValues" dxfId="123" priority="82" stopIfTrue="1"/>
  </conditionalFormatting>
  <conditionalFormatting sqref="C619">
    <cfRule type="duplicateValues" dxfId="122" priority="81" stopIfTrue="1"/>
  </conditionalFormatting>
  <conditionalFormatting sqref="C620:C621">
    <cfRule type="duplicateValues" dxfId="121" priority="80" stopIfTrue="1"/>
  </conditionalFormatting>
  <conditionalFormatting sqref="C622">
    <cfRule type="duplicateValues" dxfId="120" priority="79" stopIfTrue="1"/>
  </conditionalFormatting>
  <conditionalFormatting sqref="C623">
    <cfRule type="duplicateValues" dxfId="119" priority="77" stopIfTrue="1"/>
  </conditionalFormatting>
  <conditionalFormatting sqref="C624">
    <cfRule type="duplicateValues" dxfId="118" priority="76" stopIfTrue="1"/>
  </conditionalFormatting>
  <conditionalFormatting sqref="C625">
    <cfRule type="duplicateValues" dxfId="117" priority="75" stopIfTrue="1"/>
  </conditionalFormatting>
  <conditionalFormatting sqref="C626">
    <cfRule type="duplicateValues" dxfId="116" priority="74" stopIfTrue="1"/>
  </conditionalFormatting>
  <conditionalFormatting sqref="C627:C631 C126:C173 C567:C591 C9:C10 C90:C124 C273:C274 C47:C67 C175:C225 C526:C550 C277:C321 C410:C477 C30:C45 C323:C408 C552:C559 C1:C7 C69:C87 C12:C28 C479:C508 C228:C271 C510:C524">
    <cfRule type="duplicateValues" dxfId="115" priority="1469" stopIfTrue="1"/>
  </conditionalFormatting>
  <conditionalFormatting sqref="C632:C634">
    <cfRule type="duplicateValues" dxfId="114" priority="110" stopIfTrue="1"/>
  </conditionalFormatting>
  <conditionalFormatting sqref="C635">
    <cfRule type="duplicateValues" dxfId="113" priority="67" stopIfTrue="1"/>
    <cfRule type="duplicateValues" dxfId="112" priority="68" stopIfTrue="1"/>
    <cfRule type="duplicateValues" dxfId="111" priority="65" stopIfTrue="1"/>
    <cfRule type="duplicateValues" dxfId="110" priority="66" stopIfTrue="1"/>
  </conditionalFormatting>
  <conditionalFormatting sqref="C636">
    <cfRule type="duplicateValues" dxfId="109" priority="7" stopIfTrue="1"/>
    <cfRule type="duplicateValues" dxfId="108" priority="8" stopIfTrue="1"/>
    <cfRule type="duplicateValues" dxfId="107" priority="9" stopIfTrue="1"/>
    <cfRule type="duplicateValues" dxfId="106" priority="6" stopIfTrue="1"/>
  </conditionalFormatting>
  <conditionalFormatting sqref="G7">
    <cfRule type="expression" dxfId="105" priority="1510" stopIfTrue="1">
      <formula>AND(COUNTIF($A$72:$A$75, G7)+COUNTIF($A$89:$B$91, G7)+COUNTIF($A$1:$B$1, G7)+COUNTIF($A$79:$A$79, G7)+COUNTIF($A$2:$A$2, G7)+COUNTIF($A$82:$A$86, G7)+COUNTIF($A$77:$A$77, G7)+COUNTIF($A$3:$A$70, G7)&gt;1,NOT(ISBLANK(G7)))</formula>
    </cfRule>
    <cfRule type="expression" dxfId="104" priority="1511" stopIfTrue="1">
      <formula>AND(COUNTIF($A$717:$B$65525, G7)+COUNTIF($A$72:$A$75, G7)+COUNTIF($A$89:$B$91, G7)+COUNTIF($A$1:$B$1, G7)+COUNTIF($A$79:$A$79, G7)+COUNTIF($A$2:$A$2, G7)+COUNTIF($A$82:$A$86, G7)+COUNTIF($A$77:$A$77, G7)+COUNTIF($A$3:$A$70, G7)&gt;1,NOT(ISBLANK(G7)))</formula>
    </cfRule>
  </conditionalFormatting>
  <conditionalFormatting sqref="G22 G321 G350 G361">
    <cfRule type="expression" dxfId="103" priority="236" stopIfTrue="1">
      <formula>AND(COUNTIF($A$73:$A$75, G22)+COUNTIF($A$87:$B$90, G22)+COUNTIF($A$1:$B$1, G22)+COUNTIF($A$79:$A$79, G22)+COUNTIF($A$2:$A$2, G22)+COUNTIF($A$82:$A$86, G22)+COUNTIF($A$77:$A$77, G22)+COUNTIF($A$3:$A$71, G22)&gt;1,NOT(ISBLANK(G22)))</formula>
    </cfRule>
  </conditionalFormatting>
  <conditionalFormatting sqref="G22">
    <cfRule type="expression" dxfId="102" priority="1512" stopIfTrue="1">
      <formula>AND(COUNTIF($A$712:$B$65525, G22)+COUNTIF($A$73:$A$75, G22)+COUNTIF($A$87:$B$90, G22)+COUNTIF($A$1:$B$1, G22)+COUNTIF($A$79:$A$79, G22)+COUNTIF($A$2:$A$2, G22)+COUNTIF($A$82:$A$86, G22)+COUNTIF($A$77:$A$77, G22)+COUNTIF($A$3:$A$71, G22)&gt;1,NOT(ISBLANK(G22)))</formula>
    </cfRule>
  </conditionalFormatting>
  <conditionalFormatting sqref="G55 G134 G143 G253 G370 G587">
    <cfRule type="expression" dxfId="101" priority="238" stopIfTrue="1">
      <formula>AND(COUNTIF($A$71:$A$74, G55)+COUNTIF($A$85:$B$86, G55)+COUNTIF($A$1:$B$1, G55)+COUNTIF($A$77:$A$77, G55)+COUNTIF($A$2:$A$2, G55)+COUNTIF($A$80:$A$83, G55)+COUNTIF($A$75:$A$75, G55)+COUNTIF($A$3:$A$69, G55)&gt;1,NOT(ISBLANK(G55)))</formula>
    </cfRule>
  </conditionalFormatting>
  <conditionalFormatting sqref="G55 G134 G143 G370 G587">
    <cfRule type="expression" dxfId="100" priority="1489" stopIfTrue="1">
      <formula>AND(COUNTIF($A$708:$B$65525, G55)+COUNTIF($A$71:$A$74, G55)+COUNTIF($A$85:$B$86, G55)+COUNTIF($A$1:$B$1, G55)+COUNTIF($A$77:$A$77, G55)+COUNTIF($A$2:$A$2, G55)+COUNTIF($A$80:$A$83, G55)+COUNTIF($A$75:$A$75, G55)+COUNTIF($A$3:$A$69, G55)&gt;1,NOT(ISBLANK(G55)))</formula>
    </cfRule>
  </conditionalFormatting>
  <conditionalFormatting sqref="G56">
    <cfRule type="expression" dxfId="99" priority="1513" stopIfTrue="1">
      <formula>AND(COUNTIF($A$73:$A$76, G56)+COUNTIF($A$89:$B$91, G56)+COUNTIF($A$1:$B$1, G56)+COUNTIF($A$80:$A$80, G56)+COUNTIF($A$2:$A$2, G56)+COUNTIF($A$82:$A$86, G56)+COUNTIF($A$78:$A$78, G56)+COUNTIF($A$3:$A$71, G56)&gt;1,NOT(ISBLANK(G56)))</formula>
    </cfRule>
    <cfRule type="expression" dxfId="98" priority="1514" stopIfTrue="1">
      <formula>AND(COUNTIF($A$714:$B$65525, G56)+COUNTIF($A$73:$A$76, G56)+COUNTIF($A$89:$B$91, G56)+COUNTIF($A$1:$B$1, G56)+COUNTIF($A$80:$A$80, G56)+COUNTIF($A$2:$A$2, G56)+COUNTIF($A$82:$A$86, G56)+COUNTIF($A$78:$A$78, G56)+COUNTIF($A$3:$A$71, G56)&gt;1,NOT(ISBLANK(G56)))</formula>
    </cfRule>
  </conditionalFormatting>
  <conditionalFormatting sqref="G60">
    <cfRule type="expression" dxfId="97" priority="1515" stopIfTrue="1">
      <formula>AND(COUNTIF($A$73:$A$76, G60)+COUNTIF($A$90:$B$92, G60)+COUNTIF($A$1:$B$1, G60)+COUNTIF($A$80:$A$80, G60)+COUNTIF($A$2:$A$2, G60)+COUNTIF($A$83:$A$87, G60)+COUNTIF($A$78:$A$78, G60)+COUNTIF($A$3:$A$71, G60)&gt;1,NOT(ISBLANK(G60)))</formula>
    </cfRule>
    <cfRule type="expression" dxfId="96" priority="1516" stopIfTrue="1">
      <formula>AND(COUNTIF($A$718:$B$65525, G60)+COUNTIF($A$73:$A$76, G60)+COUNTIF($A$90:$B$92, G60)+COUNTIF($A$1:$B$1, G60)+COUNTIF($A$80:$A$80, G60)+COUNTIF($A$2:$A$2, G60)+COUNTIF($A$83:$A$87, G60)+COUNTIF($A$78:$A$78, G60)+COUNTIF($A$3:$A$71, G60)&gt;1,NOT(ISBLANK(G60)))</formula>
    </cfRule>
  </conditionalFormatting>
  <conditionalFormatting sqref="G68 G148 G276 G636">
    <cfRule type="expression" dxfId="95" priority="231" stopIfTrue="1">
      <formula>AND(COUNTIF($A$70:$A$73, G68)+COUNTIF($A$86:$B$88, G68)+COUNTIF($A$1:$B$1, G68)+COUNTIF($A$77:$A$77, G68)+COUNTIF($A$2:$A$2, G68)+COUNTIF($A$80:$A$83, G68)+COUNTIF($A$75:$A$75, G68)+COUNTIF($A$3:$A$68, G68)&gt;1,NOT(ISBLANK(G68)))</formula>
    </cfRule>
  </conditionalFormatting>
  <conditionalFormatting sqref="G68">
    <cfRule type="expression" dxfId="94" priority="1517" stopIfTrue="1">
      <formula>AND(COUNTIF($A$708:$B$65525, G68)+COUNTIF($A$70:$A$73, G68)+COUNTIF($A$86:$B$88, G68)+COUNTIF($A$1:$B$1, G68)+COUNTIF($A$77:$A$77, G68)+COUNTIF($A$2:$A$2, G68)+COUNTIF($A$80:$A$83, G68)+COUNTIF($A$75:$A$75, G68)+COUNTIF($A$3:$A$68, G68)&gt;1,NOT(ISBLANK(G68)))</formula>
    </cfRule>
  </conditionalFormatting>
  <conditionalFormatting sqref="G69 G97 G239">
    <cfRule type="expression" dxfId="93" priority="243" stopIfTrue="1">
      <formula>AND(COUNTIF($A$69:$A$72, G69)+COUNTIF($A$83:$B$85, G69)+COUNTIF($A$1:$B$1, G69)+COUNTIF($A$75:$A$75, G69)+COUNTIF($A$2:$A$2, G69)+COUNTIF($A$78:$A$81, G69)+COUNTIF($A$74:$A$74, G69)+COUNTIF($A$3:$A$66, G69)&gt;1,NOT(ISBLANK(G69)))</formula>
    </cfRule>
  </conditionalFormatting>
  <conditionalFormatting sqref="G69">
    <cfRule type="expression" dxfId="92" priority="1518" stopIfTrue="1">
      <formula>AND(COUNTIF($A$707:$B$65525, G69)+COUNTIF($A$69:$A$72, G69)+COUNTIF($A$83:$B$85, G69)+COUNTIF($A$1:$B$1, G69)+COUNTIF($A$75:$A$75, G69)+COUNTIF($A$2:$A$2, G69)+COUNTIF($A$78:$A$81, G69)+COUNTIF($A$74:$A$74, G69)+COUNTIF($A$3:$A$66, G69)&gt;1,NOT(ISBLANK(G69)))</formula>
    </cfRule>
  </conditionalFormatting>
  <conditionalFormatting sqref="G70">
    <cfRule type="expression" dxfId="91" priority="1519" stopIfTrue="1">
      <formula>AND(COUNTIF($A$70:$A$73, G70)+COUNTIF($A$85:$B$87, G70)+COUNTIF($A$1:$B$1, G70)+COUNTIF($A$77:$A$77, G70)+COUNTIF($A$2:$A$2, G70)+COUNTIF($A$80:$A$83, G70)+COUNTIF($A$75:$A$75, G70)+COUNTIF($A$3:$A$67, G70)&gt;1,NOT(ISBLANK(G70)))</formula>
    </cfRule>
    <cfRule type="expression" dxfId="90" priority="1520" stopIfTrue="1">
      <formula>AND(COUNTIF($A$711:$B$65525, G70)+COUNTIF($A$70:$A$73, G70)+COUNTIF($A$85:$B$87, G70)+COUNTIF($A$1:$B$1, G70)+COUNTIF($A$77:$A$77, G70)+COUNTIF($A$2:$A$2, G70)+COUNTIF($A$80:$A$83, G70)+COUNTIF($A$75:$A$75, G70)+COUNTIF($A$3:$A$67, G70)&gt;1,NOT(ISBLANK(G70)))</formula>
    </cfRule>
  </conditionalFormatting>
  <conditionalFormatting sqref="G73 G230 G398">
    <cfRule type="expression" dxfId="89" priority="234" stopIfTrue="1">
      <formula>AND(COUNTIF($A$70:$A$73, G73)+COUNTIF($A$84:$B$86, G73)+COUNTIF($A$1:$B$1, G73)+COUNTIF($A$76:$A$76, G73)+COUNTIF($A$2:$A$2, G73)+COUNTIF($A$79:$A$82, G73)+COUNTIF(#REF!, G73)+COUNTIF($A$3:$A$67, G73)&gt;1,NOT(ISBLANK(G73)))</formula>
    </cfRule>
  </conditionalFormatting>
  <conditionalFormatting sqref="G73 G398">
    <cfRule type="expression" dxfId="88" priority="1521" stopIfTrue="1">
      <formula>AND(COUNTIF($A$704:$B$65525, G73)+COUNTIF($A$70:$A$73, G73)+COUNTIF($A$84:$B$86, G73)+COUNTIF($A$1:$B$1, G73)+COUNTIF($A$76:$A$76, G73)+COUNTIF($A$2:$A$2, G73)+COUNTIF($A$79:$A$82, G73)+COUNTIF(#REF!, G73)+COUNTIF($A$3:$A$67, G73)&gt;1,NOT(ISBLANK(G73)))</formula>
    </cfRule>
  </conditionalFormatting>
  <conditionalFormatting sqref="G86 G149 G227 G564 G608 G610">
    <cfRule type="expression" dxfId="87" priority="235" stopIfTrue="1">
      <formula>AND(COUNTIF($A$71:$A$74, G86)+COUNTIF($A$86:$B$87, G86)+COUNTIF($A$1:$B$1, G86)+COUNTIF($A$77:$A$77, G86)+COUNTIF($A$2:$A$2, G86)+COUNTIF($A$80:$A$84, G86)+COUNTIF($A$75:$A$75, G86)+COUNTIF($A$3:$A$69, G86)&gt;1,NOT(ISBLANK(G86)))</formula>
    </cfRule>
  </conditionalFormatting>
  <conditionalFormatting sqref="G86">
    <cfRule type="expression" dxfId="86" priority="1523" stopIfTrue="1">
      <formula>AND(COUNTIF($A$705:$B$65525, G86)+COUNTIF($A$71:$A$74, G86)+COUNTIF($A$86:$B$87, G86)+COUNTIF($A$1:$B$1, G86)+COUNTIF($A$77:$A$77, G86)+COUNTIF($A$2:$A$2, G86)+COUNTIF($A$80:$A$84, G86)+COUNTIF($A$75:$A$75, G86)+COUNTIF($A$3:$A$69, G86)&gt;1,NOT(ISBLANK(G86)))</formula>
    </cfRule>
  </conditionalFormatting>
  <conditionalFormatting sqref="G97">
    <cfRule type="expression" dxfId="85" priority="1524" stopIfTrue="1">
      <formula>AND(COUNTIF($A$705:$B$65525, G97)+COUNTIF($A$69:$A$72, G97)+COUNTIF($A$83:$B$85, G97)+COUNTIF($A$1:$B$1, G97)+COUNTIF($A$75:$A$75, G97)+COUNTIF($A$2:$A$2, G97)+COUNTIF($A$78:$A$81, G97)+COUNTIF($A$74:$A$74, G97)+COUNTIF($A$3:$A$66, G97)&gt;1,NOT(ISBLANK(G97)))</formula>
    </cfRule>
  </conditionalFormatting>
  <conditionalFormatting sqref="G98 G590">
    <cfRule type="expression" dxfId="84" priority="237" stopIfTrue="1">
      <formula>AND(COUNTIF($A$74:$A$76, G98)+COUNTIF($A$89:$B$91, G98)+COUNTIF($A$1:$B$1, G98)+COUNTIF($A$80:$A$80, G98)+COUNTIF($A$2:$A$2, G98)+COUNTIF($A$83:$A$86, G98)+COUNTIF($A$78:$A$78, G98)+COUNTIF($A$3:$A$72, G98)&gt;1,NOT(ISBLANK(G98)))</formula>
    </cfRule>
  </conditionalFormatting>
  <conditionalFormatting sqref="G98">
    <cfRule type="expression" dxfId="83" priority="1525" stopIfTrue="1">
      <formula>AND(COUNTIF($A$713:$B$65525, G98)+COUNTIF($A$74:$A$76, G98)+COUNTIF($A$89:$B$91, G98)+COUNTIF($A$1:$B$1, G98)+COUNTIF($A$80:$A$80, G98)+COUNTIF($A$2:$A$2, G98)+COUNTIF($A$83:$A$86, G98)+COUNTIF($A$78:$A$78, G98)+COUNTIF($A$3:$A$72, G98)&gt;1,NOT(ISBLANK(G98)))</formula>
    </cfRule>
  </conditionalFormatting>
  <conditionalFormatting sqref="G135">
    <cfRule type="expression" dxfId="82" priority="1526" stopIfTrue="1">
      <formula>AND(COUNTIF($A$70:$A$73, G135)+COUNTIF($A$86:$B$88, G135)+COUNTIF($A$1:$B$1, G135)+COUNTIF($A$77:$A$77, G135)+COUNTIF($A$2:$A$2, G135)+COUNTIF($A$80:$A$83, G135)+COUNTIF($A$75:$A$75, G135)+COUNTIF($A$3:$A$67, G135)&gt;1,NOT(ISBLANK(G135)))</formula>
    </cfRule>
    <cfRule type="expression" dxfId="81" priority="1527" stopIfTrue="1">
      <formula>AND(COUNTIF($A$708:$B$65525, G135)+COUNTIF($A$70:$A$73, G135)+COUNTIF($A$86:$B$88, G135)+COUNTIF($A$1:$B$1, G135)+COUNTIF($A$77:$A$77, G135)+COUNTIF($A$2:$A$2, G135)+COUNTIF($A$80:$A$83, G135)+COUNTIF($A$75:$A$75, G135)+COUNTIF($A$3:$A$67, G135)&gt;1,NOT(ISBLANK(G135)))</formula>
    </cfRule>
  </conditionalFormatting>
  <conditionalFormatting sqref="G148 G636">
    <cfRule type="expression" dxfId="80" priority="1436" stopIfTrue="1">
      <formula>AND(COUNTIF($A$707:$B$65525, G148)+COUNTIF($A$70:$A$73, G148)+COUNTIF($A$86:$B$88, G148)+COUNTIF($A$1:$B$1, G148)+COUNTIF($A$77:$A$77, G148)+COUNTIF($A$2:$A$2, G148)+COUNTIF($A$80:$A$83, G148)+COUNTIF($A$75:$A$75, G148)+COUNTIF($A$3:$A$68, G148)&gt;1,NOT(ISBLANK(G148)))</formula>
    </cfRule>
  </conditionalFormatting>
  <conditionalFormatting sqref="G149 G564 G610">
    <cfRule type="expression" dxfId="79" priority="1494" stopIfTrue="1">
      <formula>AND(COUNTIF($A$702:$B$65525, G149)+COUNTIF($A$71:$A$74, G149)+COUNTIF($A$86:$B$87, G149)+COUNTIF($A$1:$B$1, G149)+COUNTIF($A$77:$A$77, G149)+COUNTIF($A$2:$A$2, G149)+COUNTIF($A$80:$A$84, G149)+COUNTIF($A$75:$A$75, G149)+COUNTIF($A$3:$A$69, G149)&gt;1,NOT(ISBLANK(G149)))</formula>
    </cfRule>
  </conditionalFormatting>
  <conditionalFormatting sqref="G175 G552 G595">
    <cfRule type="expression" dxfId="78" priority="1498" stopIfTrue="1">
      <formula>AND(COUNTIF($A$706:$B$65525, G175)+COUNTIF($A$69:$A$72, G175)+COUNTIF($A$85:$B$87, G175)+COUNTIF($A$1:$B$1, G175)+COUNTIF($A$76:$A$76, G175)+COUNTIF($A$2:$A$2, G175)+COUNTIF($A$79:$A$82, G175)+COUNTIF($A$74:$A$74, G175)+COUNTIF($A$3:$A$67, G175)&gt;1,NOT(ISBLANK(G175)))</formula>
    </cfRule>
    <cfRule type="expression" dxfId="77" priority="1497" stopIfTrue="1">
      <formula>AND(COUNTIF($A$69:$A$72, G175)+COUNTIF($A$85:$B$87, G175)+COUNTIF($A$1:$B$1, G175)+COUNTIF($A$76:$A$76, G175)+COUNTIF($A$2:$A$2, G175)+COUNTIF($A$79:$A$82, G175)+COUNTIF($A$74:$A$74, G175)+COUNTIF($A$3:$A$67, G175)&gt;1,NOT(ISBLANK(G175)))</formula>
    </cfRule>
  </conditionalFormatting>
  <conditionalFormatting sqref="G227 G608">
    <cfRule type="expression" dxfId="76" priority="1503" stopIfTrue="1">
      <formula>AND(COUNTIF($A$701:$B$65525, G227)+COUNTIF($A$71:$A$74, G227)+COUNTIF($A$86:$B$87, G227)+COUNTIF($A$1:$B$1, G227)+COUNTIF($A$77:$A$77, G227)+COUNTIF($A$2:$A$2, G227)+COUNTIF($A$80:$A$84, G227)+COUNTIF($A$75:$A$75, G227)+COUNTIF($A$3:$A$69, G227)&gt;1,NOT(ISBLANK(G227)))</formula>
    </cfRule>
  </conditionalFormatting>
  <conditionalFormatting sqref="G230">
    <cfRule type="expression" dxfId="75" priority="1528" stopIfTrue="1">
      <formula>AND(COUNTIF($A$709:$B$65525, G230)+COUNTIF($A$70:$A$73, G230)+COUNTIF($A$84:$B$86, G230)+COUNTIF($A$1:$B$1, G230)+COUNTIF($A$76:$A$76, G230)+COUNTIF($A$2:$A$2, G230)+COUNTIF($A$79:$A$82, G230)+COUNTIF(#REF!, G230)+COUNTIF($A$3:$A$67, G230)&gt;1,NOT(ISBLANK(G230)))</formula>
    </cfRule>
  </conditionalFormatting>
  <conditionalFormatting sqref="G239">
    <cfRule type="expression" dxfId="74" priority="1529" stopIfTrue="1">
      <formula>AND(COUNTIF($A$708:$B$65525, G239)+COUNTIF($A$69:$A$72, G239)+COUNTIF($A$83:$B$85, G239)+COUNTIF($A$1:$B$1, G239)+COUNTIF($A$75:$A$75, G239)+COUNTIF($A$2:$A$2, G239)+COUNTIF($A$78:$A$81, G239)+COUNTIF($A$74:$A$74, G239)+COUNTIF($A$3:$A$66, G239)&gt;1,NOT(ISBLANK(G239)))</formula>
    </cfRule>
  </conditionalFormatting>
  <conditionalFormatting sqref="G249">
    <cfRule type="expression" dxfId="73" priority="1530" stopIfTrue="1">
      <formula>AND(COUNTIF($A$73:$A$76, G249)+COUNTIF($A$90:$B$92, G249)+COUNTIF($A$1:$B$1, G249)+COUNTIF($A$80:$A$80, G249)+COUNTIF($A$2:$A$2, G249)+COUNTIF($A$83:$A$87, G249)+COUNTIF($A$78:$A$78, G249)+COUNTIF($A$3:$A$71, G249)&gt;1,NOT(ISBLANK(G249)))</formula>
    </cfRule>
    <cfRule type="expression" dxfId="72" priority="1531" stopIfTrue="1">
      <formula>AND(COUNTIF($A$715:$B$65525, G249)+COUNTIF($A$73:$A$76, G249)+COUNTIF($A$90:$B$92, G249)+COUNTIF($A$1:$B$1, G249)+COUNTIF($A$80:$A$80, G249)+COUNTIF($A$2:$A$2, G249)+COUNTIF($A$83:$A$87, G249)+COUNTIF($A$78:$A$78, G249)+COUNTIF($A$3:$A$71, G249)&gt;1,NOT(ISBLANK(G249)))</formula>
    </cfRule>
  </conditionalFormatting>
  <conditionalFormatting sqref="G253">
    <cfRule type="expression" dxfId="71" priority="1532" stopIfTrue="1">
      <formula>AND(COUNTIF($A$711:$B$65525, G253)+COUNTIF($A$71:$A$74, G253)+COUNTIF($A$85:$B$86, G253)+COUNTIF($A$1:$B$1, G253)+COUNTIF($A$77:$A$77, G253)+COUNTIF($A$2:$A$2, G253)+COUNTIF($A$80:$A$83, G253)+COUNTIF($A$75:$A$75, G253)+COUNTIF($A$3:$A$69, G253)&gt;1,NOT(ISBLANK(G253)))</formula>
    </cfRule>
  </conditionalFormatting>
  <conditionalFormatting sqref="G276">
    <cfRule type="expression" dxfId="70" priority="1533" stopIfTrue="1">
      <formula>AND(COUNTIF($A$706:$B$65525, G276)+COUNTIF($A$70:$A$73, G276)+COUNTIF($A$86:$B$88, G276)+COUNTIF($A$1:$B$1, G276)+COUNTIF($A$77:$A$77, G276)+COUNTIF($A$2:$A$2, G276)+COUNTIF($A$80:$A$83, G276)+COUNTIF($A$75:$A$75, G276)+COUNTIF($A$3:$A$68, G276)&gt;1,NOT(ISBLANK(G276)))</formula>
    </cfRule>
  </conditionalFormatting>
  <conditionalFormatting sqref="G306 G378">
    <cfRule type="expression" dxfId="69" priority="1534" stopIfTrue="1">
      <formula>AND(COUNTIF($A$72:$A$75, G306)+COUNTIF($A$88:$B$90, G306)+COUNTIF($A$1:$B$1, G306)+COUNTIF($A$79:$A$79, G306)+COUNTIF($A$2:$A$2, G306)+COUNTIF($A$82:$A$85, G306)+COUNTIF($A$77:$A$77, G306)+COUNTIF($A$3:$A$70, G306)&gt;1,NOT(ISBLANK(G306)))</formula>
    </cfRule>
    <cfRule type="expression" dxfId="68" priority="1535" stopIfTrue="1">
      <formula>AND(COUNTIF($A$714:$B$65525, G306)+COUNTIF($A$72:$A$75, G306)+COUNTIF($A$88:$B$90, G306)+COUNTIF($A$1:$B$1, G306)+COUNTIF($A$79:$A$79, G306)+COUNTIF($A$2:$A$2, G306)+COUNTIF($A$82:$A$85, G306)+COUNTIF($A$77:$A$77, G306)+COUNTIF($A$3:$A$70, G306)&gt;1,NOT(ISBLANK(G306)))</formula>
    </cfRule>
  </conditionalFormatting>
  <conditionalFormatting sqref="G321">
    <cfRule type="expression" dxfId="67" priority="1538" stopIfTrue="1">
      <formula>AND(COUNTIF($A$711:$B$65525, G321)+COUNTIF($A$73:$A$75, G321)+COUNTIF($A$87:$B$90, G321)+COUNTIF($A$1:$B$1, G321)+COUNTIF($A$79:$A$79, G321)+COUNTIF($A$2:$A$2, G321)+COUNTIF($A$82:$A$86, G321)+COUNTIF($A$77:$A$77, G321)+COUNTIF($A$3:$A$71, G321)&gt;1,NOT(ISBLANK(G321)))</formula>
    </cfRule>
  </conditionalFormatting>
  <conditionalFormatting sqref="G350 G361">
    <cfRule type="expression" dxfId="66" priority="1539" stopIfTrue="1">
      <formula>AND(COUNTIF($A$702:$B$65525, G350)+COUNTIF($A$73:$A$75, G350)+COUNTIF($A$87:$B$90, G350)+COUNTIF($A$1:$B$1, G350)+COUNTIF($A$79:$A$79, G350)+COUNTIF($A$2:$A$2, G350)+COUNTIF($A$82:$A$86, G350)+COUNTIF($A$77:$A$77, G350)+COUNTIF($A$3:$A$71, G350)&gt;1,NOT(ISBLANK(G350)))</formula>
    </cfRule>
  </conditionalFormatting>
  <conditionalFormatting sqref="G371">
    <cfRule type="expression" dxfId="65" priority="1541" stopIfTrue="1">
      <formula>AND(COUNTIF($A$72:$A$74, G371)+COUNTIF($A$87:$B$89, G371)+COUNTIF($A$1:$B$1, G371)+COUNTIF($A$78:$A$78, G371)+COUNTIF($A$2:$A$2, G371)+COUNTIF($A$82:$A$85, G371)+COUNTIF($A$76:$A$76, G371)+COUNTIF($A$3:$A$70, G371)&gt;1,NOT(ISBLANK(G371)))</formula>
    </cfRule>
    <cfRule type="expression" dxfId="64" priority="1542" stopIfTrue="1">
      <formula>AND(COUNTIF($A$706:$B$65525, G371)+COUNTIF($A$72:$A$74, G371)+COUNTIF($A$87:$B$89, G371)+COUNTIF($A$1:$B$1, G371)+COUNTIF($A$78:$A$78, G371)+COUNTIF($A$2:$A$2, G371)+COUNTIF($A$82:$A$85, G371)+COUNTIF($A$76:$A$76, G371)+COUNTIF($A$3:$A$70, G371)&gt;1,NOT(ISBLANK(G371)))</formula>
    </cfRule>
  </conditionalFormatting>
  <conditionalFormatting sqref="G590">
    <cfRule type="expression" dxfId="63" priority="1505" stopIfTrue="1">
      <formula>AND(COUNTIF($A$709:$B$65525, G590)+COUNTIF($A$74:$A$76, G590)+COUNTIF($A$89:$B$91, G590)+COUNTIF($A$1:$B$1, G590)+COUNTIF($A$80:$A$80, G590)+COUNTIF($A$2:$A$2, G590)+COUNTIF($A$83:$A$86, G590)+COUNTIF($A$78:$A$78, G590)+COUNTIF($A$3:$A$72, G590)&gt;1,NOT(ISBLANK(G590)))</formula>
    </cfRule>
  </conditionalFormatting>
  <conditionalFormatting sqref="G604">
    <cfRule type="expression" dxfId="62" priority="1506" stopIfTrue="1">
      <formula>AND(COUNTIF($A$716:$B$65525, G604)+COUNTIF($A$72:$A$75, G604)+COUNTIF($A$89:$B$91, G604)+COUNTIF($A$1:$B$1, G604)+COUNTIF($A$79:$A$79, G604)+COUNTIF($A$2:$A$2, G604)+COUNTIF($A$82:$A$86, G604)+COUNTIF($A$77:$A$77, G604)+COUNTIF($A$3:$A$70, G604)&gt;1,NOT(ISBLANK(G604)))</formula>
    </cfRule>
    <cfRule type="expression" dxfId="61" priority="1507" stopIfTrue="1">
      <formula>AND(COUNTIF($A$72:$A$75, G604)+COUNTIF($A$89:$B$91, G604)+COUNTIF($A$1:$B$1, G604)+COUNTIF($A$79:$A$79, G604)+COUNTIF($A$2:$A$2, G604)+COUNTIF($A$82:$A$86, G604)+COUNTIF($A$77:$A$77, G604)+COUNTIF($A$3:$A$70, G604)&gt;1,NOT(ISBLANK(G604)))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5">
    <tabColor rgb="FF0070C0"/>
  </sheetPr>
  <dimension ref="A1:T112"/>
  <sheetViews>
    <sheetView showGridLines="0" zoomScale="85" zoomScaleNormal="85" workbookViewId="0">
      <selection activeCell="G8" sqref="G8"/>
    </sheetView>
  </sheetViews>
  <sheetFormatPr defaultColWidth="8.85546875" defaultRowHeight="15" x14ac:dyDescent="0.25"/>
  <cols>
    <col min="1" max="1" width="10.42578125" customWidth="1"/>
    <col min="2" max="2" width="29" customWidth="1"/>
    <col min="3" max="3" width="32.42578125" customWidth="1"/>
    <col min="4" max="4" width="51" bestFit="1" customWidth="1"/>
    <col min="5" max="5" width="17" customWidth="1"/>
    <col min="6" max="6" width="65.42578125" customWidth="1"/>
    <col min="7" max="7" width="56" style="157" bestFit="1" customWidth="1"/>
    <col min="21" max="21" width="9.140625" customWidth="1"/>
    <col min="22" max="1268" width="9.140625"/>
  </cols>
  <sheetData>
    <row r="1" spans="1:8" ht="45" customHeight="1" x14ac:dyDescent="0.25">
      <c r="A1" s="182" t="s">
        <v>212</v>
      </c>
      <c r="B1" s="182"/>
      <c r="C1" s="182"/>
      <c r="D1" s="182"/>
      <c r="E1" s="182"/>
      <c r="F1" s="182"/>
    </row>
    <row r="2" spans="1:8" ht="20.25" customHeight="1" x14ac:dyDescent="0.25">
      <c r="A2" s="183" t="s">
        <v>73</v>
      </c>
      <c r="B2" s="183" t="s">
        <v>74</v>
      </c>
      <c r="C2" s="183" t="s">
        <v>75</v>
      </c>
      <c r="D2" s="183" t="s">
        <v>76</v>
      </c>
      <c r="E2" s="183" t="s">
        <v>72</v>
      </c>
      <c r="F2" s="183" t="s">
        <v>77</v>
      </c>
    </row>
    <row r="3" spans="1:8" ht="19.899999999999999" customHeight="1" x14ac:dyDescent="0.25">
      <c r="A3" s="184"/>
      <c r="B3" s="184"/>
      <c r="C3" s="184"/>
      <c r="D3" s="184"/>
      <c r="E3" s="184"/>
      <c r="F3" s="184"/>
      <c r="G3" s="158" t="s">
        <v>918</v>
      </c>
    </row>
    <row r="4" spans="1:8" ht="19.5" customHeight="1" x14ac:dyDescent="0.25">
      <c r="A4" s="168">
        <v>102</v>
      </c>
      <c r="B4" s="187" t="s">
        <v>1</v>
      </c>
      <c r="C4" s="185" t="s">
        <v>37</v>
      </c>
      <c r="D4" s="67" t="s">
        <v>192</v>
      </c>
      <c r="E4" s="65">
        <v>7371411</v>
      </c>
      <c r="F4" s="67" t="s">
        <v>143</v>
      </c>
      <c r="G4" s="157" t="str">
        <f>VLOOKUP(E4,QF!C:G,5,0)</f>
        <v>DGEE-DEED-CEE Mané Garrincha</v>
      </c>
      <c r="H4" s="24"/>
    </row>
    <row r="5" spans="1:8" ht="19.5" customHeight="1" x14ac:dyDescent="0.25">
      <c r="A5" s="189"/>
      <c r="B5" s="188"/>
      <c r="C5" s="186"/>
      <c r="D5" s="151" t="s">
        <v>392</v>
      </c>
      <c r="E5" s="152">
        <v>9301038</v>
      </c>
      <c r="F5" s="151" t="s">
        <v>235</v>
      </c>
      <c r="G5" s="157" t="str">
        <f>VLOOKUP(E5,QF!C:G,5,0)</f>
        <v>DGEE-DEED-CEE Mané Garrincha</v>
      </c>
      <c r="H5" s="24"/>
    </row>
    <row r="6" spans="1:8" ht="19.5" customHeight="1" x14ac:dyDescent="0.25">
      <c r="A6" s="168"/>
      <c r="B6" s="187"/>
      <c r="C6" s="185"/>
      <c r="D6" s="67" t="s">
        <v>193</v>
      </c>
      <c r="E6" s="65">
        <v>8436843</v>
      </c>
      <c r="F6" s="67" t="s">
        <v>178</v>
      </c>
      <c r="G6" s="157" t="str">
        <f>VLOOKUP(E6,QF!C:G,5,0)</f>
        <v>DGEE-DEED-CEE Mané Garrincha</v>
      </c>
      <c r="H6" s="24"/>
    </row>
    <row r="7" spans="1:8" ht="19.5" customHeight="1" x14ac:dyDescent="0.25">
      <c r="A7" s="168"/>
      <c r="B7" s="187"/>
      <c r="C7" s="185"/>
      <c r="D7" s="67" t="s">
        <v>413</v>
      </c>
      <c r="E7" s="65">
        <v>8960836</v>
      </c>
      <c r="F7" s="67" t="s">
        <v>235</v>
      </c>
      <c r="G7" s="157" t="str">
        <f>VLOOKUP(E7,QF!C:G,5,0)</f>
        <v>DGEE-DEED-CEE Mané Garrincha</v>
      </c>
      <c r="H7" s="24"/>
    </row>
    <row r="8" spans="1:8" ht="19.5" customHeight="1" x14ac:dyDescent="0.25">
      <c r="A8" s="168"/>
      <c r="B8" s="187"/>
      <c r="C8" s="185"/>
      <c r="D8" s="67" t="s">
        <v>529</v>
      </c>
      <c r="E8" s="65">
        <v>9376194</v>
      </c>
      <c r="F8" s="67" t="s">
        <v>235</v>
      </c>
      <c r="G8" s="157" t="str">
        <f>VLOOKUP(E8,QF!C:G,5,0)</f>
        <v>DGEE-DEED-CEE Mané Garrincha</v>
      </c>
      <c r="H8" s="24"/>
    </row>
    <row r="9" spans="1:8" ht="19.5" customHeight="1" x14ac:dyDescent="0.25">
      <c r="A9" s="168"/>
      <c r="B9" s="187"/>
      <c r="C9" s="185"/>
      <c r="D9" s="67" t="s">
        <v>78</v>
      </c>
      <c r="E9" s="65">
        <v>5639557</v>
      </c>
      <c r="F9" s="67" t="s">
        <v>222</v>
      </c>
      <c r="G9" s="157" t="str">
        <f>VLOOKUP(E9,QF!C:G,5,0)</f>
        <v>DGEE-DEED-CEE Mané Garrincha</v>
      </c>
      <c r="H9" s="24"/>
    </row>
    <row r="10" spans="1:8" ht="19.5" customHeight="1" x14ac:dyDescent="0.25">
      <c r="A10" s="168"/>
      <c r="B10" s="187"/>
      <c r="C10" s="185"/>
      <c r="D10" s="67" t="s">
        <v>344</v>
      </c>
      <c r="E10" s="65">
        <v>6237622</v>
      </c>
      <c r="F10" s="67" t="s">
        <v>378</v>
      </c>
      <c r="G10" s="157" t="str">
        <f>VLOOKUP(E10,QF!C:G,5,0)</f>
        <v>DGEE-DEED-CEE Mané Garrincha</v>
      </c>
      <c r="H10" s="24"/>
    </row>
    <row r="11" spans="1:8" ht="19.5" customHeight="1" x14ac:dyDescent="0.25">
      <c r="A11" s="168"/>
      <c r="B11" s="187"/>
      <c r="C11" s="185"/>
      <c r="D11" s="67" t="s">
        <v>177</v>
      </c>
      <c r="E11" s="65">
        <v>6429815</v>
      </c>
      <c r="F11" s="67" t="s">
        <v>299</v>
      </c>
      <c r="G11" s="157" t="str">
        <f>VLOOKUP(E11,QF!C:G,5,0)</f>
        <v>DGEE-DEED-CEE Mané Garrincha</v>
      </c>
      <c r="H11" s="24"/>
    </row>
    <row r="12" spans="1:8" ht="19.5" customHeight="1" x14ac:dyDescent="0.25">
      <c r="A12" s="168"/>
      <c r="B12" s="187"/>
      <c r="C12" s="185"/>
      <c r="D12" s="67" t="s">
        <v>79</v>
      </c>
      <c r="E12" s="65">
        <v>5938911</v>
      </c>
      <c r="F12" s="67" t="s">
        <v>135</v>
      </c>
      <c r="G12" s="157" t="str">
        <f>VLOOKUP(E12,QF!C:G,5,0)</f>
        <v>DGEE-DEED-CEE Mané Garrincha</v>
      </c>
      <c r="H12" s="24"/>
    </row>
    <row r="13" spans="1:8" ht="19.5" customHeight="1" x14ac:dyDescent="0.25">
      <c r="A13" s="168"/>
      <c r="B13" s="187"/>
      <c r="C13" s="185"/>
      <c r="D13" s="67" t="s">
        <v>80</v>
      </c>
      <c r="E13" s="65">
        <v>6582672</v>
      </c>
      <c r="F13" s="67" t="s">
        <v>378</v>
      </c>
      <c r="G13" s="157" t="str">
        <f>VLOOKUP(E13,QF!C:G,5,0)</f>
        <v>DGEE-DEED-CEE Mané Garrincha</v>
      </c>
      <c r="H13" s="24"/>
    </row>
    <row r="14" spans="1:8" ht="19.5" customHeight="1" x14ac:dyDescent="0.25">
      <c r="A14" s="168"/>
      <c r="B14" s="187"/>
      <c r="C14" s="185"/>
      <c r="D14" s="67" t="s">
        <v>345</v>
      </c>
      <c r="E14" s="65">
        <v>6494820</v>
      </c>
      <c r="F14" s="67" t="s">
        <v>378</v>
      </c>
      <c r="G14" s="157" t="str">
        <f>VLOOKUP(E14,QF!C:G,5,0)</f>
        <v>DGEE-DEED-CEE Mané Garrincha</v>
      </c>
      <c r="H14" s="24"/>
    </row>
    <row r="15" spans="1:8" ht="19.5" customHeight="1" x14ac:dyDescent="0.25">
      <c r="A15" s="168"/>
      <c r="B15" s="187"/>
      <c r="C15" s="185"/>
      <c r="D15" s="67" t="s">
        <v>346</v>
      </c>
      <c r="E15" s="65">
        <v>6312152</v>
      </c>
      <c r="F15" s="67" t="s">
        <v>178</v>
      </c>
      <c r="G15" s="157" t="str">
        <f>VLOOKUP(E15,QF!C:G,5,0)</f>
        <v>DGEE-DEED-CEE Mané Garrincha</v>
      </c>
      <c r="H15" s="24"/>
    </row>
    <row r="16" spans="1:8" ht="19.5" customHeight="1" x14ac:dyDescent="0.25">
      <c r="A16" s="168"/>
      <c r="B16" s="187"/>
      <c r="C16" s="185"/>
      <c r="D16" s="67" t="s">
        <v>677</v>
      </c>
      <c r="E16" s="65">
        <v>7742878</v>
      </c>
      <c r="F16" s="67" t="s">
        <v>143</v>
      </c>
      <c r="G16" s="157" t="str">
        <f>VLOOKUP(E16,QF!C:G,5,0)</f>
        <v>DGEE-DEED-CEE Mané Garrincha</v>
      </c>
      <c r="H16" s="24"/>
    </row>
    <row r="17" spans="1:8" ht="19.5" customHeight="1" x14ac:dyDescent="0.25">
      <c r="A17" s="166"/>
      <c r="B17" s="166"/>
      <c r="C17" s="166"/>
      <c r="D17" s="166"/>
      <c r="E17" s="166"/>
      <c r="F17" s="58" t="s">
        <v>917</v>
      </c>
      <c r="G17" s="158">
        <f>VLOOKUP(A4,Cód!A:F,6,0)</f>
        <v>13</v>
      </c>
      <c r="H17" s="24"/>
    </row>
    <row r="18" spans="1:8" s="36" customFormat="1" ht="33.950000000000003" customHeight="1" x14ac:dyDescent="0.25">
      <c r="A18" s="34"/>
      <c r="B18" s="35"/>
      <c r="C18" s="35"/>
      <c r="D18" s="35"/>
      <c r="E18" s="35"/>
      <c r="F18" s="35"/>
      <c r="G18" s="158"/>
      <c r="H18" s="24"/>
    </row>
    <row r="19" spans="1:8" ht="15.75" x14ac:dyDescent="0.25">
      <c r="A19" s="168">
        <v>103</v>
      </c>
      <c r="B19" s="160" t="s">
        <v>2</v>
      </c>
      <c r="C19" s="162" t="s">
        <v>38</v>
      </c>
      <c r="D19" s="78" t="s">
        <v>393</v>
      </c>
      <c r="E19" s="79">
        <v>6716989</v>
      </c>
      <c r="F19" s="78" t="s">
        <v>234</v>
      </c>
      <c r="G19" s="157" t="str">
        <f>VLOOKUP(E19,QF!C:G,5,0)</f>
        <v>DGEE-DEED-CEE Joerg Bruder</v>
      </c>
      <c r="H19" s="24"/>
    </row>
    <row r="20" spans="1:8" ht="15.75" x14ac:dyDescent="0.25">
      <c r="A20" s="169"/>
      <c r="B20" s="161"/>
      <c r="C20" s="163"/>
      <c r="D20" s="153" t="s">
        <v>136</v>
      </c>
      <c r="E20" s="154">
        <v>6317235</v>
      </c>
      <c r="F20" s="153" t="s">
        <v>146</v>
      </c>
      <c r="G20" s="157" t="str">
        <f>VLOOKUP(E20,QF!C:G,5,0)</f>
        <v>DGEE-DEED-CEE Joerg Bruder</v>
      </c>
      <c r="H20" s="24"/>
    </row>
    <row r="21" spans="1:8" ht="15.75" x14ac:dyDescent="0.25">
      <c r="A21" s="169"/>
      <c r="B21" s="160"/>
      <c r="C21" s="162"/>
      <c r="D21" s="78" t="s">
        <v>394</v>
      </c>
      <c r="E21" s="79">
        <v>7612583</v>
      </c>
      <c r="F21" s="78" t="s">
        <v>378</v>
      </c>
      <c r="G21" s="157" t="str">
        <f>VLOOKUP(E21,QF!C:G,5,0)</f>
        <v>DGEE-DEED-CEE Joerg Bruder</v>
      </c>
      <c r="H21" s="24"/>
    </row>
    <row r="22" spans="1:8" ht="15.75" x14ac:dyDescent="0.25">
      <c r="A22" s="169"/>
      <c r="B22" s="160"/>
      <c r="C22" s="162"/>
      <c r="D22" s="78" t="s">
        <v>82</v>
      </c>
      <c r="E22" s="79">
        <v>7568266</v>
      </c>
      <c r="F22" s="78" t="s">
        <v>143</v>
      </c>
      <c r="G22" s="157" t="str">
        <f>VLOOKUP(E22,QF!C:G,5,0)</f>
        <v>DGEE-DEED-CEE Joerg Bruder</v>
      </c>
      <c r="H22" s="24"/>
    </row>
    <row r="23" spans="1:8" ht="15.75" x14ac:dyDescent="0.25">
      <c r="A23" s="169"/>
      <c r="B23" s="160"/>
      <c r="C23" s="162"/>
      <c r="D23" s="78" t="s">
        <v>164</v>
      </c>
      <c r="E23" s="79">
        <v>6250416</v>
      </c>
      <c r="F23" s="78" t="s">
        <v>378</v>
      </c>
      <c r="G23" s="157" t="str">
        <f>VLOOKUP(E23,QF!C:G,5,0)</f>
        <v>DGEE-DEED-CEE Joerg Bruder</v>
      </c>
      <c r="H23" s="24"/>
    </row>
    <row r="24" spans="1:8" ht="15.75" x14ac:dyDescent="0.25">
      <c r="A24" s="169"/>
      <c r="B24" s="160"/>
      <c r="C24" s="162"/>
      <c r="D24" s="78" t="s">
        <v>395</v>
      </c>
      <c r="E24" s="79">
        <v>7614691</v>
      </c>
      <c r="F24" s="78" t="s">
        <v>378</v>
      </c>
      <c r="G24" s="157" t="str">
        <f>VLOOKUP(E24,QF!C:G,5,0)</f>
        <v>DGEE-DEED-CEE Joerg Bruder</v>
      </c>
      <c r="H24" s="24"/>
    </row>
    <row r="25" spans="1:8" ht="15.75" x14ac:dyDescent="0.25">
      <c r="A25" s="169"/>
      <c r="B25" s="160"/>
      <c r="C25" s="162"/>
      <c r="D25" s="78" t="s">
        <v>165</v>
      </c>
      <c r="E25" s="79">
        <v>6150683</v>
      </c>
      <c r="F25" s="78" t="s">
        <v>148</v>
      </c>
      <c r="G25" s="157" t="str">
        <f>VLOOKUP(E25,QF!C:G,5,0)</f>
        <v>DGEE-DEED-CEE Joerg Bruder</v>
      </c>
      <c r="H25" s="24"/>
    </row>
    <row r="26" spans="1:8" ht="15.75" x14ac:dyDescent="0.25">
      <c r="A26" s="169"/>
      <c r="B26" s="160"/>
      <c r="C26" s="162"/>
      <c r="D26" s="78" t="s">
        <v>347</v>
      </c>
      <c r="E26" s="79">
        <v>7788347</v>
      </c>
      <c r="F26" s="78" t="s">
        <v>143</v>
      </c>
      <c r="G26" s="157" t="str">
        <f>VLOOKUP(E26,QF!C:G,5,0)</f>
        <v>DGEE-DEED-CEE Joerg Bruder</v>
      </c>
      <c r="H26" s="24"/>
    </row>
    <row r="27" spans="1:8" ht="15.75" x14ac:dyDescent="0.25">
      <c r="A27" s="169"/>
      <c r="B27" s="160"/>
      <c r="C27" s="162"/>
      <c r="D27" s="78" t="s">
        <v>396</v>
      </c>
      <c r="E27" s="79">
        <v>7617313</v>
      </c>
      <c r="F27" s="78" t="s">
        <v>234</v>
      </c>
      <c r="G27" s="157" t="str">
        <f>VLOOKUP(E27,QF!C:G,5,0)</f>
        <v>DGEE-DEED-CEE Joerg Bruder</v>
      </c>
      <c r="H27" s="24"/>
    </row>
    <row r="28" spans="1:8" ht="15.75" x14ac:dyDescent="0.25">
      <c r="A28" s="169"/>
      <c r="B28" s="160"/>
      <c r="C28" s="162"/>
      <c r="D28" s="78" t="s">
        <v>566</v>
      </c>
      <c r="E28" s="79">
        <v>7363885</v>
      </c>
      <c r="F28" s="78" t="s">
        <v>143</v>
      </c>
      <c r="G28" s="157" t="str">
        <f>VLOOKUP(E28,QF!C:G,5,0)</f>
        <v>DGEE-DEED-CEE Joerg Bruder</v>
      </c>
      <c r="H28" s="24"/>
    </row>
    <row r="29" spans="1:8" ht="15.75" x14ac:dyDescent="0.25">
      <c r="A29" s="169"/>
      <c r="B29" s="160"/>
      <c r="C29" s="162"/>
      <c r="D29" s="78" t="s">
        <v>348</v>
      </c>
      <c r="E29" s="79">
        <v>6440100</v>
      </c>
      <c r="F29" s="78" t="s">
        <v>378</v>
      </c>
      <c r="G29" s="157" t="str">
        <f>VLOOKUP(E29,QF!C:G,5,0)</f>
        <v>DGEE-DEED-CEE Joerg Bruder</v>
      </c>
      <c r="H29" s="24"/>
    </row>
    <row r="30" spans="1:8" ht="15.75" x14ac:dyDescent="0.25">
      <c r="A30" s="169"/>
      <c r="B30" s="160"/>
      <c r="C30" s="162"/>
      <c r="D30" s="78" t="s">
        <v>764</v>
      </c>
      <c r="E30" s="79">
        <v>9521631</v>
      </c>
      <c r="F30" s="78" t="s">
        <v>268</v>
      </c>
      <c r="G30" s="157" t="str">
        <f>VLOOKUP(E30,QF!C:G,5,0)</f>
        <v>DGEE-DEED-CEE Joerg Bruder</v>
      </c>
      <c r="H30" s="24"/>
    </row>
    <row r="31" spans="1:8" ht="15.75" x14ac:dyDescent="0.25">
      <c r="A31" s="169"/>
      <c r="B31" s="160"/>
      <c r="C31" s="162"/>
      <c r="D31" s="78" t="s">
        <v>884</v>
      </c>
      <c r="E31" s="79">
        <v>7979908</v>
      </c>
      <c r="F31" s="78" t="s">
        <v>143</v>
      </c>
      <c r="G31" s="157" t="str">
        <f>VLOOKUP(E31,QF!C:G,5,0)</f>
        <v>DGEE-DEED-CEE Joerg Bruder</v>
      </c>
      <c r="H31" s="24"/>
    </row>
    <row r="32" spans="1:8" ht="15.75" x14ac:dyDescent="0.25">
      <c r="A32" s="169"/>
      <c r="B32" s="160"/>
      <c r="C32" s="162"/>
      <c r="D32" s="78" t="s">
        <v>349</v>
      </c>
      <c r="E32" s="79">
        <v>5942535</v>
      </c>
      <c r="F32" s="78" t="s">
        <v>135</v>
      </c>
      <c r="G32" s="157" t="str">
        <f>VLOOKUP(E32,QF!C:G,5,0)</f>
        <v>DGEE-DEED-CEE Joerg Bruder</v>
      </c>
      <c r="H32" s="24"/>
    </row>
    <row r="33" spans="1:20" ht="15.75" x14ac:dyDescent="0.25">
      <c r="A33" s="169"/>
      <c r="B33" s="160"/>
      <c r="C33" s="162"/>
      <c r="D33" s="78" t="s">
        <v>81</v>
      </c>
      <c r="E33" s="79">
        <v>6548121</v>
      </c>
      <c r="F33" s="78" t="s">
        <v>189</v>
      </c>
      <c r="G33" s="157" t="str">
        <f>VLOOKUP(E33,QF!C:G,5,0)</f>
        <v>DGEE-DEED-CEE Joerg Bruder</v>
      </c>
      <c r="H33" s="24"/>
    </row>
    <row r="34" spans="1:20" ht="15.75" x14ac:dyDescent="0.25">
      <c r="A34" s="169"/>
      <c r="B34" s="160"/>
      <c r="C34" s="162"/>
      <c r="D34" s="78" t="s">
        <v>397</v>
      </c>
      <c r="E34" s="79">
        <v>8437521</v>
      </c>
      <c r="F34" s="78" t="s">
        <v>299</v>
      </c>
      <c r="G34" s="157" t="str">
        <f>VLOOKUP(E34,QF!C:G,5,0)</f>
        <v>DGEE-DEED-CEE Joerg Bruder</v>
      </c>
      <c r="H34" s="24"/>
    </row>
    <row r="35" spans="1:20" ht="15.75" x14ac:dyDescent="0.25">
      <c r="A35" s="164"/>
      <c r="B35" s="165"/>
      <c r="C35" s="165"/>
      <c r="D35" s="166"/>
      <c r="E35" s="167"/>
      <c r="F35" s="58" t="s">
        <v>725</v>
      </c>
      <c r="G35" s="158">
        <f>VLOOKUP(A19,Cód!A:F,6,0)</f>
        <v>16</v>
      </c>
      <c r="H35" s="24"/>
    </row>
    <row r="36" spans="1:20" s="112" customFormat="1" ht="33.950000000000003" customHeight="1" x14ac:dyDescent="0.25">
      <c r="A36" s="34"/>
      <c r="B36" s="35"/>
      <c r="C36" s="35"/>
      <c r="D36" s="35"/>
      <c r="E36" s="35"/>
      <c r="F36" s="35"/>
      <c r="G36" s="158"/>
      <c r="H36" s="24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</row>
    <row r="37" spans="1:20" ht="15.75" x14ac:dyDescent="0.25">
      <c r="A37" s="168">
        <v>111</v>
      </c>
      <c r="B37" s="173" t="s">
        <v>4</v>
      </c>
      <c r="C37" s="171" t="s">
        <v>42</v>
      </c>
      <c r="D37" s="67" t="s">
        <v>409</v>
      </c>
      <c r="E37" s="65">
        <v>9314644</v>
      </c>
      <c r="F37" s="67" t="s">
        <v>178</v>
      </c>
      <c r="G37" s="157" t="str">
        <f>VLOOKUP(E37,QF!C:G,5,0)</f>
        <v>DGEE-DEED-CEE Riyuso Ogawa</v>
      </c>
      <c r="H37" s="24"/>
    </row>
    <row r="38" spans="1:20" ht="15.75" x14ac:dyDescent="0.25">
      <c r="A38" s="169"/>
      <c r="B38" s="174"/>
      <c r="C38" s="172"/>
      <c r="D38" s="151" t="s">
        <v>350</v>
      </c>
      <c r="E38" s="152">
        <v>8878668</v>
      </c>
      <c r="F38" s="151" t="s">
        <v>268</v>
      </c>
      <c r="G38" s="157" t="str">
        <f>VLOOKUP(E38,QF!C:G,5,0)</f>
        <v>DGEE-DEED-CEE Riyuso Ogawa</v>
      </c>
      <c r="H38" s="24"/>
    </row>
    <row r="39" spans="1:20" ht="15.75" x14ac:dyDescent="0.25">
      <c r="A39" s="169"/>
      <c r="B39" s="174"/>
      <c r="C39" s="172"/>
      <c r="D39" s="67" t="s">
        <v>540</v>
      </c>
      <c r="E39" s="65">
        <v>9494006</v>
      </c>
      <c r="F39" s="67" t="s">
        <v>178</v>
      </c>
      <c r="G39" s="157" t="str">
        <f>VLOOKUP(E39,QF!C:G,5,0)</f>
        <v>DGEE-DEED-CEE Riyuso Ogawa</v>
      </c>
      <c r="H39" s="24"/>
    </row>
    <row r="40" spans="1:20" ht="15.75" x14ac:dyDescent="0.25">
      <c r="A40" s="169"/>
      <c r="B40" s="174"/>
      <c r="C40" s="172"/>
      <c r="D40" s="67" t="s">
        <v>414</v>
      </c>
      <c r="E40" s="65">
        <v>9307036</v>
      </c>
      <c r="F40" s="67" t="s">
        <v>235</v>
      </c>
      <c r="G40" s="157" t="str">
        <f>VLOOKUP(E40,QF!C:G,5,0)</f>
        <v>DGEE-DEED-CEE Riyuso Ogawa</v>
      </c>
      <c r="H40" s="24"/>
    </row>
    <row r="41" spans="1:20" ht="15.75" x14ac:dyDescent="0.25">
      <c r="A41" s="169"/>
      <c r="B41" s="174"/>
      <c r="C41" s="172"/>
      <c r="D41" s="67" t="s">
        <v>351</v>
      </c>
      <c r="E41" s="65">
        <v>7568690</v>
      </c>
      <c r="F41" s="67" t="s">
        <v>143</v>
      </c>
      <c r="G41" s="157" t="str">
        <f>VLOOKUP(E41,QF!C:G,5,0)</f>
        <v>DGEE-DEED-CEE Riyuso Ogawa</v>
      </c>
      <c r="H41" s="24"/>
    </row>
    <row r="42" spans="1:20" ht="15.75" x14ac:dyDescent="0.25">
      <c r="A42" s="169"/>
      <c r="B42" s="174"/>
      <c r="C42" s="172"/>
      <c r="D42" s="67" t="s">
        <v>248</v>
      </c>
      <c r="E42" s="65">
        <v>7557361</v>
      </c>
      <c r="F42" s="67" t="s">
        <v>143</v>
      </c>
      <c r="G42" s="157" t="str">
        <f>VLOOKUP(E42,QF!C:G,5,0)</f>
        <v>DGEE-DEED-CEE Riyuso Ogawa</v>
      </c>
      <c r="H42" s="24"/>
    </row>
    <row r="43" spans="1:20" ht="15.75" x14ac:dyDescent="0.25">
      <c r="A43" s="169"/>
      <c r="B43" s="174"/>
      <c r="C43" s="172"/>
      <c r="D43" s="67" t="s">
        <v>678</v>
      </c>
      <c r="E43" s="65">
        <v>5333288</v>
      </c>
      <c r="F43" s="67" t="s">
        <v>378</v>
      </c>
      <c r="G43" s="157" t="str">
        <f>VLOOKUP(E43,QF!C:G,5,0)</f>
        <v>DGEE-DEED-CEE Riyuso Ogawa</v>
      </c>
      <c r="H43" s="24"/>
    </row>
    <row r="44" spans="1:20" ht="15.75" x14ac:dyDescent="0.25">
      <c r="A44" s="164"/>
      <c r="B44" s="165"/>
      <c r="C44" s="165"/>
      <c r="D44" s="166"/>
      <c r="E44" s="167"/>
      <c r="F44" s="58" t="s">
        <v>312</v>
      </c>
      <c r="G44" s="158">
        <f>VLOOKUP(A37,Cód!A:F,6,0)</f>
        <v>7</v>
      </c>
      <c r="H44" s="24"/>
    </row>
    <row r="45" spans="1:20" s="113" customFormat="1" ht="33.950000000000003" customHeight="1" x14ac:dyDescent="0.25">
      <c r="A45" s="34"/>
      <c r="B45" s="35"/>
      <c r="C45" s="35"/>
      <c r="D45" s="35"/>
      <c r="E45" s="35"/>
      <c r="F45" s="35"/>
      <c r="G45" s="158"/>
      <c r="H45" s="24"/>
      <c r="I45" s="35"/>
      <c r="J45" s="35"/>
      <c r="K45" s="36"/>
      <c r="L45" s="36"/>
      <c r="M45" s="36"/>
      <c r="N45" s="36"/>
      <c r="O45" s="36"/>
      <c r="P45" s="36"/>
      <c r="Q45" s="36"/>
      <c r="R45" s="36"/>
      <c r="S45" s="36"/>
      <c r="T45" s="36"/>
    </row>
    <row r="46" spans="1:20" ht="15.75" x14ac:dyDescent="0.25">
      <c r="A46" s="168">
        <v>121</v>
      </c>
      <c r="B46" s="160" t="s">
        <v>10</v>
      </c>
      <c r="C46" s="162" t="s">
        <v>50</v>
      </c>
      <c r="D46" s="78" t="s">
        <v>398</v>
      </c>
      <c r="E46" s="79">
        <v>8075034</v>
      </c>
      <c r="F46" s="78" t="s">
        <v>299</v>
      </c>
      <c r="G46" s="157" t="str">
        <f>VLOOKUP(E46,QF!C:G,5,0)</f>
        <v>DGEE-DEED-CEE Flavio Calabresi Conte</v>
      </c>
      <c r="H46" s="24"/>
    </row>
    <row r="47" spans="1:20" ht="15.75" x14ac:dyDescent="0.25">
      <c r="A47" s="176"/>
      <c r="B47" s="203"/>
      <c r="C47" s="163"/>
      <c r="D47" s="153" t="s">
        <v>227</v>
      </c>
      <c r="E47" s="154">
        <v>7079494</v>
      </c>
      <c r="F47" s="153" t="s">
        <v>268</v>
      </c>
      <c r="G47" s="157" t="str">
        <f>VLOOKUP(E47,QF!C:G,5,0)</f>
        <v>DGEE-DEED-CEE Flavio Calabresi Conte</v>
      </c>
      <c r="H47" s="24"/>
    </row>
    <row r="48" spans="1:20" ht="15.75" x14ac:dyDescent="0.25">
      <c r="A48" s="176"/>
      <c r="B48" s="203"/>
      <c r="C48" s="162"/>
      <c r="D48" s="78" t="s">
        <v>237</v>
      </c>
      <c r="E48" s="79">
        <v>7705379</v>
      </c>
      <c r="F48" s="78" t="s">
        <v>143</v>
      </c>
      <c r="G48" s="157" t="str">
        <f>VLOOKUP(E48,QF!C:G,5,0)</f>
        <v>DGEE-DEED-CEE Flavio Calabresi Conte</v>
      </c>
      <c r="H48" s="24"/>
    </row>
    <row r="49" spans="1:20" ht="15.75" x14ac:dyDescent="0.25">
      <c r="A49" s="177"/>
      <c r="B49" s="204"/>
      <c r="C49" s="162"/>
      <c r="D49" s="78" t="s">
        <v>352</v>
      </c>
      <c r="E49" s="79">
        <v>9179259</v>
      </c>
      <c r="F49" s="78" t="s">
        <v>235</v>
      </c>
      <c r="G49" s="157" t="str">
        <f>VLOOKUP(E49,QF!C:G,5,0)</f>
        <v>DGEE-DEED-CEE Flavio Calabresi Conte</v>
      </c>
      <c r="H49" s="24"/>
    </row>
    <row r="50" spans="1:20" ht="15.75" x14ac:dyDescent="0.25">
      <c r="A50" s="164"/>
      <c r="B50" s="165"/>
      <c r="C50" s="165"/>
      <c r="D50" s="165"/>
      <c r="E50" s="170"/>
      <c r="F50" s="59" t="s">
        <v>302</v>
      </c>
      <c r="G50" s="158">
        <f>VLOOKUP(A46,Cód!A:F,6,0)</f>
        <v>4</v>
      </c>
      <c r="H50" s="24"/>
    </row>
    <row r="51" spans="1:20" ht="15.75" x14ac:dyDescent="0.25">
      <c r="A51" s="51"/>
      <c r="B51" s="10"/>
      <c r="C51" s="10"/>
      <c r="D51" s="10"/>
      <c r="E51" s="10"/>
      <c r="F51" s="60"/>
      <c r="G51" s="158"/>
      <c r="H51" s="24"/>
    </row>
    <row r="52" spans="1:20" s="113" customFormat="1" ht="15.75" customHeight="1" x14ac:dyDescent="0.25">
      <c r="A52" s="34"/>
      <c r="B52" s="35"/>
      <c r="C52" s="35"/>
      <c r="D52" s="35"/>
      <c r="E52" s="35"/>
      <c r="F52" s="35"/>
      <c r="G52" s="158"/>
      <c r="H52" s="24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</row>
    <row r="53" spans="1:20" ht="15.75" x14ac:dyDescent="0.25">
      <c r="A53" s="175">
        <v>131</v>
      </c>
      <c r="B53" s="178" t="s">
        <v>11</v>
      </c>
      <c r="C53" s="181" t="s">
        <v>51</v>
      </c>
      <c r="D53" s="67" t="s">
        <v>354</v>
      </c>
      <c r="E53" s="65">
        <v>9201301</v>
      </c>
      <c r="F53" s="67" t="s">
        <v>235</v>
      </c>
      <c r="G53" s="157" t="str">
        <f>VLOOKUP(E53,QF!C:G,5,0)</f>
        <v>DGEE-DEED-Balneário Carlos Joel Nelli</v>
      </c>
      <c r="H53" s="24"/>
    </row>
    <row r="54" spans="1:20" ht="15.75" x14ac:dyDescent="0.25">
      <c r="A54" s="176"/>
      <c r="B54" s="179"/>
      <c r="C54" s="181"/>
      <c r="D54" s="151" t="s">
        <v>110</v>
      </c>
      <c r="E54" s="152">
        <v>7568673</v>
      </c>
      <c r="F54" s="151" t="s">
        <v>143</v>
      </c>
      <c r="G54" s="157" t="str">
        <f>VLOOKUP(E54,QF!C:G,5,0)</f>
        <v>DGEE-DEED-Balneário Carlos Joel Nelli</v>
      </c>
      <c r="H54" s="24"/>
    </row>
    <row r="55" spans="1:20" ht="15.75" x14ac:dyDescent="0.25">
      <c r="A55" s="176"/>
      <c r="B55" s="179"/>
      <c r="C55" s="181"/>
      <c r="D55" s="67" t="s">
        <v>353</v>
      </c>
      <c r="E55" s="65">
        <v>5876711</v>
      </c>
      <c r="F55" s="67" t="s">
        <v>236</v>
      </c>
      <c r="G55" s="157" t="str">
        <f>VLOOKUP(E55,QF!C:G,5,0)</f>
        <v>DGEE-DEED-Balneário Carlos Joel Nelli</v>
      </c>
      <c r="H55" s="24"/>
    </row>
    <row r="56" spans="1:20" ht="15.75" x14ac:dyDescent="0.25">
      <c r="A56" s="176"/>
      <c r="B56" s="179"/>
      <c r="C56" s="181"/>
      <c r="D56" s="67" t="s">
        <v>769</v>
      </c>
      <c r="E56" s="65">
        <v>8878391</v>
      </c>
      <c r="F56" s="67" t="s">
        <v>268</v>
      </c>
      <c r="G56" s="157" t="str">
        <f>VLOOKUP(E56,QF!C:G,5,0)</f>
        <v>DGEE-DEED-Balneário Carlos Joel Nelli</v>
      </c>
      <c r="H56" s="24"/>
    </row>
    <row r="57" spans="1:20" ht="15.75" x14ac:dyDescent="0.25">
      <c r="A57" s="177"/>
      <c r="B57" s="180"/>
      <c r="C57" s="181"/>
      <c r="D57" s="67" t="s">
        <v>191</v>
      </c>
      <c r="E57" s="65">
        <v>7434600</v>
      </c>
      <c r="F57" s="67" t="s">
        <v>143</v>
      </c>
      <c r="G57" s="157" t="str">
        <f>VLOOKUP(E57,QF!C:G,5,0)</f>
        <v>DGEE-DEED-Balneário Carlos Joel Nelli</v>
      </c>
      <c r="H57" s="24"/>
    </row>
    <row r="58" spans="1:20" ht="15.75" x14ac:dyDescent="0.25">
      <c r="A58" s="164"/>
      <c r="B58" s="165"/>
      <c r="C58" s="165"/>
      <c r="D58" s="166"/>
      <c r="E58" s="167"/>
      <c r="F58" s="58" t="s">
        <v>297</v>
      </c>
      <c r="G58" s="158">
        <f>VLOOKUP(A53,Cód!A:F,6,0)</f>
        <v>5</v>
      </c>
      <c r="H58" s="24"/>
    </row>
    <row r="59" spans="1:20" s="113" customFormat="1" ht="33.950000000000003" customHeight="1" x14ac:dyDescent="0.25">
      <c r="A59" s="34"/>
      <c r="B59" s="35"/>
      <c r="C59" s="35"/>
      <c r="D59" s="35"/>
      <c r="E59" s="35"/>
      <c r="F59" s="35"/>
      <c r="G59" s="158"/>
      <c r="H59" s="24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</row>
    <row r="60" spans="1:20" ht="15.75" x14ac:dyDescent="0.25">
      <c r="A60" s="168">
        <v>132</v>
      </c>
      <c r="B60" s="160" t="s">
        <v>12</v>
      </c>
      <c r="C60" s="190" t="s">
        <v>52</v>
      </c>
      <c r="D60" s="78" t="s">
        <v>439</v>
      </c>
      <c r="E60" s="79">
        <v>6700691</v>
      </c>
      <c r="F60" s="78" t="s">
        <v>143</v>
      </c>
      <c r="G60" s="157" t="str">
        <f>VLOOKUP(E60,QF!C:G,5,0)</f>
        <v>DGEE-DEED-Balneário Jalisco</v>
      </c>
      <c r="H60" s="24"/>
    </row>
    <row r="61" spans="1:20" ht="15.75" x14ac:dyDescent="0.25">
      <c r="A61" s="189"/>
      <c r="B61" s="161"/>
      <c r="C61" s="191"/>
      <c r="D61" s="153" t="s">
        <v>194</v>
      </c>
      <c r="E61" s="154">
        <v>5377021</v>
      </c>
      <c r="F61" s="153" t="s">
        <v>178</v>
      </c>
      <c r="G61" s="157" t="str">
        <f>VLOOKUP(E61,QF!C:G,5,0)</f>
        <v>DGEE-DEED-Balneário Jalisco</v>
      </c>
      <c r="H61" s="24"/>
    </row>
    <row r="62" spans="1:20" ht="15.75" x14ac:dyDescent="0.25">
      <c r="A62" s="168"/>
      <c r="B62" s="160"/>
      <c r="C62" s="190"/>
      <c r="D62" s="78" t="s">
        <v>356</v>
      </c>
      <c r="E62" s="79">
        <v>7363893</v>
      </c>
      <c r="F62" s="78" t="s">
        <v>143</v>
      </c>
      <c r="G62" s="157" t="str">
        <f>VLOOKUP(E62,QF!C:G,5,0)</f>
        <v>DGEE-DEED-Balneário Jalisco</v>
      </c>
      <c r="H62" s="24"/>
    </row>
    <row r="63" spans="1:20" ht="15.75" x14ac:dyDescent="0.25">
      <c r="A63" s="168"/>
      <c r="B63" s="160"/>
      <c r="C63" s="190"/>
      <c r="D63" s="78" t="s">
        <v>357</v>
      </c>
      <c r="E63" s="79">
        <v>7558830</v>
      </c>
      <c r="F63" s="78" t="s">
        <v>143</v>
      </c>
      <c r="G63" s="157" t="str">
        <f>VLOOKUP(E63,QF!C:G,5,0)</f>
        <v>DGEE-DEED-Balneário Jalisco</v>
      </c>
      <c r="H63" s="24"/>
    </row>
    <row r="64" spans="1:20" ht="15.75" x14ac:dyDescent="0.25">
      <c r="A64" s="168"/>
      <c r="B64" s="160"/>
      <c r="C64" s="190"/>
      <c r="D64" s="78" t="s">
        <v>175</v>
      </c>
      <c r="E64" s="79">
        <v>7704151</v>
      </c>
      <c r="F64" s="78" t="s">
        <v>143</v>
      </c>
      <c r="G64" s="157" t="str">
        <f>VLOOKUP(E64,QF!C:G,5,0)</f>
        <v>DGEE-DEED-Balneário Jalisco</v>
      </c>
      <c r="H64" s="24"/>
    </row>
    <row r="65" spans="1:20" ht="15.75" x14ac:dyDescent="0.25">
      <c r="A65" s="168"/>
      <c r="B65" s="160"/>
      <c r="C65" s="190"/>
      <c r="D65" s="78" t="s">
        <v>358</v>
      </c>
      <c r="E65" s="79">
        <v>5091225</v>
      </c>
      <c r="F65" s="78" t="s">
        <v>148</v>
      </c>
      <c r="G65" s="157" t="str">
        <f>VLOOKUP(E65,QF!C:G,5,0)</f>
        <v>DGEE-DEED-Balneário Jalisco</v>
      </c>
      <c r="H65" s="24"/>
    </row>
    <row r="66" spans="1:20" ht="15.75" x14ac:dyDescent="0.25">
      <c r="A66" s="168"/>
      <c r="B66" s="160"/>
      <c r="C66" s="190"/>
      <c r="D66" s="78" t="s">
        <v>726</v>
      </c>
      <c r="E66" s="79">
        <v>9493913</v>
      </c>
      <c r="F66" s="78" t="s">
        <v>268</v>
      </c>
      <c r="G66" s="157" t="str">
        <f>VLOOKUP(E66,QF!C:G,5,0)</f>
        <v>DGEE-DEED-Balneário Jalisco</v>
      </c>
      <c r="H66" s="24"/>
    </row>
    <row r="67" spans="1:20" ht="15.75" x14ac:dyDescent="0.25">
      <c r="A67" s="17"/>
      <c r="B67" s="18"/>
      <c r="C67" s="17"/>
      <c r="D67" s="12"/>
      <c r="E67" s="16"/>
      <c r="F67" s="59" t="s">
        <v>312</v>
      </c>
      <c r="G67" s="158">
        <f>VLOOKUP(A60,Cód!A:F,6,0)</f>
        <v>7</v>
      </c>
      <c r="H67" s="24"/>
    </row>
    <row r="68" spans="1:20" s="36" customFormat="1" ht="33.950000000000003" customHeight="1" x14ac:dyDescent="0.25">
      <c r="A68" s="34"/>
      <c r="B68" s="35"/>
      <c r="C68" s="35"/>
      <c r="D68" s="35"/>
      <c r="E68" s="35"/>
      <c r="F68" s="35"/>
      <c r="G68" s="158"/>
      <c r="H68" s="24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</row>
    <row r="69" spans="1:20" ht="15.75" x14ac:dyDescent="0.25">
      <c r="A69" s="168">
        <v>133</v>
      </c>
      <c r="B69" s="187" t="s">
        <v>13</v>
      </c>
      <c r="C69" s="181" t="s">
        <v>53</v>
      </c>
      <c r="D69" s="67" t="s">
        <v>757</v>
      </c>
      <c r="E69" s="65">
        <v>9495401</v>
      </c>
      <c r="F69" s="67" t="s">
        <v>268</v>
      </c>
      <c r="G69" s="157" t="str">
        <f>VLOOKUP(E69,QF!C:G,5,0)</f>
        <v>DGEE-DEED-Balneário Princesa Isabel</v>
      </c>
      <c r="H69" s="24"/>
    </row>
    <row r="70" spans="1:20" ht="15.75" x14ac:dyDescent="0.25">
      <c r="A70" s="189"/>
      <c r="B70" s="188"/>
      <c r="C70" s="194"/>
      <c r="D70" s="151" t="s">
        <v>399</v>
      </c>
      <c r="E70" s="152">
        <v>7618700</v>
      </c>
      <c r="F70" s="151" t="s">
        <v>234</v>
      </c>
      <c r="G70" s="157" t="str">
        <f>VLOOKUP(E70,QF!C:G,5,0)</f>
        <v>DGEE-DEED-Balneário Princesa Isabel</v>
      </c>
      <c r="H70" s="24"/>
    </row>
    <row r="71" spans="1:20" ht="15.75" x14ac:dyDescent="0.25">
      <c r="A71" s="168"/>
      <c r="B71" s="187"/>
      <c r="C71" s="181"/>
      <c r="D71" s="67" t="s">
        <v>400</v>
      </c>
      <c r="E71" s="65">
        <v>8075255</v>
      </c>
      <c r="F71" s="67" t="s">
        <v>299</v>
      </c>
      <c r="G71" s="157" t="str">
        <f>VLOOKUP(E71,QF!C:G,5,0)</f>
        <v>DGEE-DEED-Balneário Princesa Isabel</v>
      </c>
      <c r="H71" s="24"/>
    </row>
    <row r="72" spans="1:20" ht="15.75" x14ac:dyDescent="0.25">
      <c r="A72" s="168"/>
      <c r="B72" s="187"/>
      <c r="C72" s="181"/>
      <c r="D72" s="67" t="s">
        <v>116</v>
      </c>
      <c r="E72" s="65">
        <v>5182182</v>
      </c>
      <c r="F72" s="67" t="s">
        <v>378</v>
      </c>
      <c r="G72" s="157" t="str">
        <f>VLOOKUP(E72,QF!C:G,5,0)</f>
        <v>DGEE-DEED-Balneário Princesa Isabel</v>
      </c>
      <c r="H72" s="24"/>
    </row>
    <row r="73" spans="1:20" ht="15.75" x14ac:dyDescent="0.25">
      <c r="A73" s="164"/>
      <c r="B73" s="165"/>
      <c r="C73" s="165"/>
      <c r="D73" s="165"/>
      <c r="E73" s="170"/>
      <c r="F73" s="61" t="s">
        <v>302</v>
      </c>
      <c r="G73" s="158">
        <f>VLOOKUP(A69,Cód!A:F,6,0)</f>
        <v>4</v>
      </c>
      <c r="H73" s="24"/>
    </row>
    <row r="74" spans="1:20" s="36" customFormat="1" ht="33.950000000000003" customHeight="1" x14ac:dyDescent="0.25">
      <c r="A74" s="34"/>
      <c r="B74" s="35"/>
      <c r="C74" s="35"/>
      <c r="D74" s="35"/>
      <c r="E74" s="35"/>
      <c r="F74" s="35"/>
      <c r="G74" s="158"/>
      <c r="H74" s="24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</row>
    <row r="75" spans="1:20" ht="15.75" customHeight="1" x14ac:dyDescent="0.25">
      <c r="A75" s="168">
        <v>171</v>
      </c>
      <c r="B75" s="160" t="s">
        <v>16</v>
      </c>
      <c r="C75" s="190" t="s">
        <v>56</v>
      </c>
      <c r="D75" s="78" t="s">
        <v>359</v>
      </c>
      <c r="E75" s="79">
        <v>5043409</v>
      </c>
      <c r="F75" s="78" t="s">
        <v>187</v>
      </c>
      <c r="G75" s="157" t="str">
        <f>VLOOKUP(E75,QF!C:G,5,0)</f>
        <v>DGEE-DEED-Mini Balneário Ministro Sinésio Rocha</v>
      </c>
      <c r="H75" s="24"/>
    </row>
    <row r="76" spans="1:20" ht="15.75" customHeight="1" x14ac:dyDescent="0.25">
      <c r="A76" s="189"/>
      <c r="B76" s="161"/>
      <c r="C76" s="191"/>
      <c r="D76" s="153" t="s">
        <v>360</v>
      </c>
      <c r="E76" s="154">
        <v>7705549</v>
      </c>
      <c r="F76" s="153" t="s">
        <v>143</v>
      </c>
      <c r="G76" s="157" t="str">
        <f>VLOOKUP(E76,QF!C:G,5,0)</f>
        <v>DGEE-DEED-Mini Balneário Ministro Sinésio Rocha</v>
      </c>
      <c r="H76" s="24"/>
    </row>
    <row r="77" spans="1:20" ht="15.75" customHeight="1" x14ac:dyDescent="0.25">
      <c r="A77" s="168"/>
      <c r="B77" s="160"/>
      <c r="C77" s="190"/>
      <c r="D77" s="78" t="s">
        <v>401</v>
      </c>
      <c r="E77" s="79">
        <v>8202770</v>
      </c>
      <c r="F77" s="78" t="s">
        <v>236</v>
      </c>
      <c r="G77" s="157" t="str">
        <f>VLOOKUP(E77,QF!C:G,5,0)</f>
        <v>DGEE-DEED-Mini Balneário Ministro Sinésio Rocha</v>
      </c>
      <c r="H77" s="24"/>
    </row>
    <row r="78" spans="1:20" ht="15.75" x14ac:dyDescent="0.25">
      <c r="A78" s="168"/>
      <c r="B78" s="160"/>
      <c r="C78" s="190"/>
      <c r="D78" s="78" t="s">
        <v>128</v>
      </c>
      <c r="E78" s="79">
        <v>6514065</v>
      </c>
      <c r="F78" s="78" t="s">
        <v>236</v>
      </c>
      <c r="G78" s="157" t="str">
        <f>VLOOKUP(E78,QF!C:G,5,0)</f>
        <v>DGEE-DEED-Mini Balneário Ministro Sinésio Rocha</v>
      </c>
      <c r="H78" s="24"/>
    </row>
    <row r="79" spans="1:20" ht="15.75" x14ac:dyDescent="0.25">
      <c r="A79" s="168"/>
      <c r="B79" s="160"/>
      <c r="C79" s="190"/>
      <c r="D79" s="78" t="s">
        <v>361</v>
      </c>
      <c r="E79" s="79">
        <v>6495486</v>
      </c>
      <c r="F79" s="78" t="s">
        <v>234</v>
      </c>
      <c r="G79" s="157" t="str">
        <f>VLOOKUP(E79,QF!C:G,5,0)</f>
        <v>DGEE-DEED-Mini Balneário Ministro Sinésio Rocha</v>
      </c>
      <c r="H79" s="24"/>
    </row>
    <row r="80" spans="1:20" ht="15.75" x14ac:dyDescent="0.25">
      <c r="A80" s="168"/>
      <c r="B80" s="160"/>
      <c r="C80" s="190"/>
      <c r="D80" s="78" t="s">
        <v>130</v>
      </c>
      <c r="E80" s="79">
        <v>8124418</v>
      </c>
      <c r="F80" s="78" t="s">
        <v>141</v>
      </c>
      <c r="G80" s="157" t="str">
        <f>VLOOKUP(E80,QF!C:G,5,0)</f>
        <v>DGEE-DEED-Mini Balneário Ministro Sinésio Rocha</v>
      </c>
      <c r="H80" s="24"/>
    </row>
    <row r="81" spans="1:20" ht="15.75" x14ac:dyDescent="0.25">
      <c r="A81" s="168"/>
      <c r="B81" s="160"/>
      <c r="C81" s="190"/>
      <c r="D81" s="78" t="s">
        <v>129</v>
      </c>
      <c r="E81" s="79">
        <v>6517005</v>
      </c>
      <c r="F81" s="78" t="s">
        <v>299</v>
      </c>
      <c r="G81" s="157" t="str">
        <f>VLOOKUP(E81,QF!C:G,5,0)</f>
        <v>DGEE-DEED-Mini Balneário Ministro Sinésio Rocha</v>
      </c>
      <c r="H81" s="24"/>
    </row>
    <row r="82" spans="1:20" ht="15.75" x14ac:dyDescent="0.25">
      <c r="A82" s="168"/>
      <c r="B82" s="160"/>
      <c r="C82" s="190"/>
      <c r="D82" s="78" t="s">
        <v>362</v>
      </c>
      <c r="E82" s="79">
        <v>8439818</v>
      </c>
      <c r="F82" s="78" t="s">
        <v>268</v>
      </c>
      <c r="G82" s="157" t="str">
        <f>VLOOKUP(E82,QF!C:G,5,0)</f>
        <v>DGEE-DEED-Mini Balneário Ministro Sinésio Rocha</v>
      </c>
      <c r="H82" s="24"/>
    </row>
    <row r="83" spans="1:20" ht="15.75" x14ac:dyDescent="0.25">
      <c r="A83" s="164"/>
      <c r="B83" s="165"/>
      <c r="C83" s="165"/>
      <c r="D83" s="165"/>
      <c r="E83" s="170"/>
      <c r="F83" s="61" t="s">
        <v>307</v>
      </c>
      <c r="G83" s="158">
        <f>VLOOKUP(A75,Cód!A:F,6,0)</f>
        <v>8</v>
      </c>
      <c r="H83" s="24"/>
    </row>
    <row r="84" spans="1:20" s="36" customFormat="1" ht="33.950000000000003" customHeight="1" x14ac:dyDescent="0.25">
      <c r="A84" s="34"/>
      <c r="B84" s="35"/>
      <c r="C84" s="35"/>
      <c r="D84" s="35"/>
      <c r="E84" s="35"/>
      <c r="F84" s="35"/>
      <c r="G84" s="158"/>
      <c r="H84" s="24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</row>
    <row r="85" spans="1:20" ht="15.75" customHeight="1" x14ac:dyDescent="0.25">
      <c r="A85" s="192">
        <v>172</v>
      </c>
      <c r="B85" s="187" t="s">
        <v>232</v>
      </c>
      <c r="C85" s="185" t="s">
        <v>57</v>
      </c>
      <c r="D85" s="67" t="s">
        <v>151</v>
      </c>
      <c r="E85" s="65">
        <v>7365110</v>
      </c>
      <c r="F85" s="67" t="s">
        <v>143</v>
      </c>
      <c r="G85" s="157" t="str">
        <f>VLOOKUP(E85,QF!C:G,5,0)</f>
        <v>DGEE-DEED-Mini Balneário Antonio Carlos de Abreu Sodré</v>
      </c>
      <c r="H85" s="24"/>
    </row>
    <row r="86" spans="1:20" ht="15.75" x14ac:dyDescent="0.25">
      <c r="A86" s="193"/>
      <c r="B86" s="188"/>
      <c r="C86" s="186"/>
      <c r="D86" s="151" t="s">
        <v>736</v>
      </c>
      <c r="E86" s="152">
        <v>9520686</v>
      </c>
      <c r="F86" s="151" t="s">
        <v>222</v>
      </c>
      <c r="G86" s="157" t="str">
        <f>VLOOKUP(E86,QF!C:G,5,0)</f>
        <v>DGEE-DEED-Mini Balneário Antonio Carlos de Abreu Sodré</v>
      </c>
      <c r="H86" s="24"/>
    </row>
    <row r="87" spans="1:20" ht="15.75" x14ac:dyDescent="0.25">
      <c r="A87" s="192"/>
      <c r="B87" s="187"/>
      <c r="C87" s="185"/>
      <c r="D87" s="67" t="s">
        <v>197</v>
      </c>
      <c r="E87" s="65">
        <v>5177090</v>
      </c>
      <c r="F87" s="67" t="s">
        <v>236</v>
      </c>
      <c r="G87" s="157" t="str">
        <f>VLOOKUP(E87,QF!C:G,5,0)</f>
        <v>DGEE-DEED-Mini Balneário Antonio Carlos de Abreu Sodré</v>
      </c>
      <c r="H87" s="24"/>
    </row>
    <row r="88" spans="1:20" ht="15.75" x14ac:dyDescent="0.25">
      <c r="A88" s="192"/>
      <c r="B88" s="187"/>
      <c r="C88" s="185"/>
      <c r="D88" s="67" t="s">
        <v>763</v>
      </c>
      <c r="E88" s="65">
        <v>8873216</v>
      </c>
      <c r="F88" s="67" t="s">
        <v>268</v>
      </c>
      <c r="G88" s="157" t="str">
        <f>VLOOKUP(E88,QF!C:G,5,0)</f>
        <v>DGEE-DEED-Mini Balneário Antonio Carlos de Abreu Sodré</v>
      </c>
      <c r="H88" s="24"/>
    </row>
    <row r="89" spans="1:20" ht="15.75" x14ac:dyDescent="0.25">
      <c r="A89" s="192"/>
      <c r="B89" s="187"/>
      <c r="C89" s="185"/>
      <c r="D89" s="67" t="s">
        <v>402</v>
      </c>
      <c r="E89" s="65">
        <v>6545041</v>
      </c>
      <c r="F89" s="67" t="s">
        <v>178</v>
      </c>
      <c r="G89" s="157" t="str">
        <f>VLOOKUP(E89,QF!C:G,5,0)</f>
        <v>DGEE-DEED-Mini Balneário Antonio Carlos de Abreu Sodré</v>
      </c>
      <c r="H89" s="24"/>
    </row>
    <row r="90" spans="1:20" ht="15.75" x14ac:dyDescent="0.25">
      <c r="A90" s="192"/>
      <c r="B90" s="187"/>
      <c r="C90" s="185"/>
      <c r="D90" s="67" t="s">
        <v>437</v>
      </c>
      <c r="E90" s="65">
        <v>8960798</v>
      </c>
      <c r="F90" s="67" t="s">
        <v>235</v>
      </c>
      <c r="G90" s="157" t="str">
        <f>VLOOKUP(E90,QF!C:G,5,0)</f>
        <v>DGEE-DEED-Mini Balneário Antonio Carlos de Abreu Sodré</v>
      </c>
      <c r="H90" s="24"/>
    </row>
    <row r="91" spans="1:20" ht="15.75" customHeight="1" x14ac:dyDescent="0.25">
      <c r="A91" s="192"/>
      <c r="B91" s="187"/>
      <c r="C91" s="185"/>
      <c r="D91" s="67" t="s">
        <v>111</v>
      </c>
      <c r="E91" s="65">
        <v>7568657</v>
      </c>
      <c r="F91" s="67" t="s">
        <v>143</v>
      </c>
      <c r="G91" s="157" t="str">
        <f>VLOOKUP(E91,QF!C:G,5,0)</f>
        <v>DGEE-DEED-Mini Balneário Antonio Carlos de Abreu Sodré</v>
      </c>
      <c r="H91" s="24"/>
    </row>
    <row r="92" spans="1:20" ht="15.75" customHeight="1" x14ac:dyDescent="0.25">
      <c r="A92" s="192"/>
      <c r="B92" s="187"/>
      <c r="C92" s="185"/>
      <c r="D92" s="67" t="s">
        <v>190</v>
      </c>
      <c r="E92" s="65">
        <v>7415958</v>
      </c>
      <c r="F92" s="67" t="s">
        <v>236</v>
      </c>
      <c r="G92" s="157" t="str">
        <f>VLOOKUP(E92,QF!C:G,5,0)</f>
        <v>DGEE-DEED-Mini Balneário Antonio Carlos de Abreu Sodré</v>
      </c>
      <c r="H92" s="24"/>
    </row>
    <row r="93" spans="1:20" ht="15.75" customHeight="1" x14ac:dyDescent="0.25">
      <c r="A93" s="205"/>
      <c r="B93" s="206"/>
      <c r="C93" s="206"/>
      <c r="D93" s="206"/>
      <c r="E93" s="207"/>
      <c r="F93" s="59" t="s">
        <v>307</v>
      </c>
      <c r="G93" s="158">
        <f>VLOOKUP(A85,Cód!A:F,6,0)</f>
        <v>8</v>
      </c>
      <c r="H93" s="24"/>
    </row>
    <row r="94" spans="1:20" s="38" customFormat="1" ht="33.950000000000003" customHeight="1" x14ac:dyDescent="0.25">
      <c r="A94" s="4"/>
      <c r="B94" s="5"/>
      <c r="C94" s="5"/>
      <c r="D94" s="5"/>
      <c r="E94" s="5"/>
      <c r="F94" s="5"/>
      <c r="G94" s="158"/>
      <c r="H94" s="24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s="9" customFormat="1" ht="15.75" x14ac:dyDescent="0.25">
      <c r="A95" s="195"/>
      <c r="B95" s="160" t="s">
        <v>25</v>
      </c>
      <c r="C95" s="190" t="s">
        <v>68</v>
      </c>
      <c r="D95" s="78" t="s">
        <v>363</v>
      </c>
      <c r="E95" s="79">
        <v>9128913</v>
      </c>
      <c r="F95" s="78" t="s">
        <v>235</v>
      </c>
      <c r="G95" s="157" t="str">
        <f>VLOOKUP(E95,QF!C:G,5,0)</f>
        <v>DGEE-DEED-CEL Modelodromo do Ibirapuera</v>
      </c>
      <c r="H95" s="24"/>
      <c r="I95"/>
    </row>
    <row r="96" spans="1:20" s="9" customFormat="1" ht="15.75" x14ac:dyDescent="0.25">
      <c r="A96" s="196"/>
      <c r="B96" s="198"/>
      <c r="C96" s="199"/>
      <c r="D96" s="153" t="s">
        <v>740</v>
      </c>
      <c r="E96" s="154">
        <v>9503242</v>
      </c>
      <c r="F96" s="153" t="s">
        <v>268</v>
      </c>
      <c r="G96" s="157" t="str">
        <f>VLOOKUP(E96,QF!C:G,5,0)</f>
        <v>DGEE-DEED-CEL Modelodromo do Ibirapuera</v>
      </c>
      <c r="H96" s="24"/>
    </row>
    <row r="97" spans="1:20" ht="17.25" customHeight="1" x14ac:dyDescent="0.25">
      <c r="A97" s="200"/>
      <c r="B97" s="201"/>
      <c r="C97" s="201"/>
      <c r="D97" s="201"/>
      <c r="E97" s="202"/>
      <c r="F97" s="13" t="s">
        <v>355</v>
      </c>
      <c r="G97" s="158">
        <f>VLOOKUP(B95,Cód!B:F,5,0)</f>
        <v>2</v>
      </c>
      <c r="H97" s="24"/>
    </row>
    <row r="98" spans="1:20" s="114" customFormat="1" ht="33.950000000000003" customHeight="1" x14ac:dyDescent="0.25">
      <c r="A98" s="111"/>
      <c r="B98" s="1"/>
      <c r="C98" s="1"/>
      <c r="D98" s="1"/>
      <c r="E98" s="1"/>
      <c r="F98" s="1"/>
      <c r="G98" s="158"/>
      <c r="H98" s="2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x14ac:dyDescent="0.25">
      <c r="A99" s="195"/>
      <c r="B99" s="187" t="s">
        <v>28</v>
      </c>
      <c r="C99" s="181" t="s">
        <v>71</v>
      </c>
      <c r="D99" s="67" t="s">
        <v>411</v>
      </c>
      <c r="E99" s="65">
        <v>9306765</v>
      </c>
      <c r="F99" s="67" t="s">
        <v>235</v>
      </c>
      <c r="G99" s="157" t="str">
        <f>VLOOKUP(E99,QF!C:G,5,0)</f>
        <v>DGEE-DEED-Clube Esportivo Náutico Guarapiranga</v>
      </c>
      <c r="H99" s="24"/>
    </row>
    <row r="100" spans="1:20" ht="15.75" x14ac:dyDescent="0.25">
      <c r="A100" s="197"/>
      <c r="B100" s="188"/>
      <c r="C100" s="194"/>
      <c r="D100" s="151" t="s">
        <v>365</v>
      </c>
      <c r="E100" s="152">
        <v>8595780</v>
      </c>
      <c r="F100" s="151" t="s">
        <v>268</v>
      </c>
      <c r="G100" s="157" t="str">
        <f>VLOOKUP(E100,QF!C:G,5,0)</f>
        <v>DGEE-DEED-Clube Esportivo Náutico Guarapiranga</v>
      </c>
      <c r="H100" s="24"/>
    </row>
    <row r="101" spans="1:20" ht="15.75" x14ac:dyDescent="0.25">
      <c r="A101" s="195"/>
      <c r="B101" s="187"/>
      <c r="C101" s="181"/>
      <c r="D101" s="67" t="s">
        <v>259</v>
      </c>
      <c r="E101" s="65">
        <v>8890188</v>
      </c>
      <c r="F101" s="67" t="s">
        <v>222</v>
      </c>
      <c r="G101" s="157" t="str">
        <f>VLOOKUP(E101,QF!C:G,5,0)</f>
        <v>DGEE-DEED-Clube Esportivo Náutico Guarapiranga</v>
      </c>
      <c r="H101" s="24"/>
    </row>
    <row r="102" spans="1:20" ht="15.75" x14ac:dyDescent="0.25">
      <c r="A102" s="195"/>
      <c r="B102" s="187"/>
      <c r="C102" s="181"/>
      <c r="D102" s="67" t="s">
        <v>403</v>
      </c>
      <c r="E102" s="65">
        <v>7613652</v>
      </c>
      <c r="F102" s="67" t="s">
        <v>299</v>
      </c>
      <c r="G102" s="157" t="str">
        <f>VLOOKUP(E102,QF!C:G,5,0)</f>
        <v>DGEE-DEED-Clube Esportivo Náutico Guarapiranga</v>
      </c>
      <c r="H102" s="24"/>
    </row>
    <row r="103" spans="1:20" ht="15.75" x14ac:dyDescent="0.25">
      <c r="A103" s="195"/>
      <c r="B103" s="187"/>
      <c r="C103" s="181"/>
      <c r="D103" s="67" t="s">
        <v>260</v>
      </c>
      <c r="E103" s="65">
        <v>8890226</v>
      </c>
      <c r="F103" s="67" t="s">
        <v>178</v>
      </c>
      <c r="G103" s="157" t="str">
        <f>VLOOKUP(E103,QF!C:G,5,0)</f>
        <v>DGEE-DEED-Clube Esportivo Náutico Guarapiranga</v>
      </c>
      <c r="H103" s="24"/>
    </row>
    <row r="104" spans="1:20" ht="15.75" x14ac:dyDescent="0.25">
      <c r="A104" s="195"/>
      <c r="B104" s="187"/>
      <c r="C104" s="181"/>
      <c r="D104" s="67" t="s">
        <v>366</v>
      </c>
      <c r="E104" s="65">
        <v>7415206</v>
      </c>
      <c r="F104" s="67" t="s">
        <v>236</v>
      </c>
      <c r="G104" s="157" t="str">
        <f>VLOOKUP(E104,QF!C:G,5,0)</f>
        <v>DGEE-DEED-Clube Esportivo Náutico Guarapiranga</v>
      </c>
      <c r="H104" s="24"/>
    </row>
    <row r="105" spans="1:20" ht="15.75" x14ac:dyDescent="0.25">
      <c r="A105" s="195"/>
      <c r="B105" s="187"/>
      <c r="C105" s="181"/>
      <c r="D105" s="67" t="s">
        <v>404</v>
      </c>
      <c r="E105" s="65">
        <v>7622040</v>
      </c>
      <c r="F105" s="67" t="s">
        <v>236</v>
      </c>
      <c r="G105" s="157" t="str">
        <f>VLOOKUP(E105,QF!C:G,5,0)</f>
        <v>DGEE-DEED-Clube Esportivo Náutico Guarapiranga</v>
      </c>
      <c r="H105" s="24"/>
    </row>
    <row r="106" spans="1:20" ht="15.75" x14ac:dyDescent="0.25">
      <c r="A106" s="208"/>
      <c r="B106" s="208"/>
      <c r="D106" s="1"/>
      <c r="E106" s="1"/>
      <c r="F106" s="59" t="s">
        <v>312</v>
      </c>
      <c r="G106" s="158">
        <f>VLOOKUP(B99,Cód!B:F,5,0)</f>
        <v>7</v>
      </c>
      <c r="H106" s="24"/>
    </row>
    <row r="107" spans="1:20" x14ac:dyDescent="0.25">
      <c r="B107" s="2"/>
      <c r="C107" s="2"/>
      <c r="G107" s="158"/>
      <c r="H107" s="24"/>
    </row>
    <row r="108" spans="1:20" x14ac:dyDescent="0.25">
      <c r="G108" s="158"/>
      <c r="H108" s="24"/>
    </row>
    <row r="109" spans="1:20" ht="15.75" x14ac:dyDescent="0.25">
      <c r="A109" s="195"/>
      <c r="B109" s="160"/>
      <c r="C109" s="190" t="s">
        <v>367</v>
      </c>
      <c r="D109" s="67" t="s">
        <v>604</v>
      </c>
      <c r="E109" s="65">
        <v>9476857</v>
      </c>
      <c r="F109" s="67" t="s">
        <v>178</v>
      </c>
      <c r="G109" s="157" t="str">
        <f>VLOOKUP(E109,QF!C:G,5,0)</f>
        <v>DGEE-DEED-CEE Pista de Skate Parque do Chuvisco</v>
      </c>
      <c r="H109" s="24"/>
    </row>
    <row r="110" spans="1:20" ht="15.75" x14ac:dyDescent="0.25">
      <c r="A110" s="196"/>
      <c r="B110" s="198"/>
      <c r="C110" s="199"/>
      <c r="D110" s="151" t="s">
        <v>368</v>
      </c>
      <c r="E110" s="152">
        <v>8229490</v>
      </c>
      <c r="F110" s="151" t="s">
        <v>268</v>
      </c>
      <c r="G110" s="157" t="str">
        <f>VLOOKUP(E110,QF!C:G,5,0)</f>
        <v>DGEE-DEED-CEE Pista de Skate Parque do Chuvisco</v>
      </c>
      <c r="H110" s="24"/>
    </row>
    <row r="111" spans="1:20" ht="15.75" x14ac:dyDescent="0.25">
      <c r="A111" s="197"/>
      <c r="B111" s="161"/>
      <c r="C111" s="191"/>
      <c r="D111" s="67" t="s">
        <v>431</v>
      </c>
      <c r="E111" s="65">
        <v>9307371</v>
      </c>
      <c r="F111" s="67" t="s">
        <v>235</v>
      </c>
      <c r="G111" s="157" t="str">
        <f>VLOOKUP(E111,QF!C:G,5,0)</f>
        <v>DGEE-DEED-CEE Pista de Skate Parque do Chuvisco</v>
      </c>
      <c r="H111" s="24"/>
    </row>
    <row r="112" spans="1:20" ht="15" customHeight="1" x14ac:dyDescent="0.25">
      <c r="A112" s="200"/>
      <c r="B112" s="201"/>
      <c r="C112" s="201"/>
      <c r="D112" s="201"/>
      <c r="E112" s="202"/>
      <c r="F112" s="59" t="s">
        <v>296</v>
      </c>
      <c r="G112" s="158">
        <f>VLOOKUP(C109,Cód!C:F,4,0)</f>
        <v>3</v>
      </c>
    </row>
  </sheetData>
  <autoFilter ref="A1:A114" xr:uid="{00000000-0001-0000-0500-000000000000}"/>
  <mergeCells count="54">
    <mergeCell ref="A109:A111"/>
    <mergeCell ref="B109:B111"/>
    <mergeCell ref="C109:C111"/>
    <mergeCell ref="A112:E112"/>
    <mergeCell ref="B46:B49"/>
    <mergeCell ref="A46:A49"/>
    <mergeCell ref="B95:B96"/>
    <mergeCell ref="C95:C96"/>
    <mergeCell ref="A95:A96"/>
    <mergeCell ref="A93:E93"/>
    <mergeCell ref="A106:B106"/>
    <mergeCell ref="A97:E97"/>
    <mergeCell ref="A99:A105"/>
    <mergeCell ref="B99:B105"/>
    <mergeCell ref="C99:C105"/>
    <mergeCell ref="A58:E58"/>
    <mergeCell ref="A60:A66"/>
    <mergeCell ref="B60:B66"/>
    <mergeCell ref="C60:C66"/>
    <mergeCell ref="A69:A72"/>
    <mergeCell ref="B69:B72"/>
    <mergeCell ref="C69:C72"/>
    <mergeCell ref="B85:B92"/>
    <mergeCell ref="C85:C92"/>
    <mergeCell ref="A73:E73"/>
    <mergeCell ref="A83:E83"/>
    <mergeCell ref="A75:A82"/>
    <mergeCell ref="B75:B82"/>
    <mergeCell ref="C75:C82"/>
    <mergeCell ref="A85:A92"/>
    <mergeCell ref="A53:A57"/>
    <mergeCell ref="B53:B57"/>
    <mergeCell ref="C53:C57"/>
    <mergeCell ref="A1:F1"/>
    <mergeCell ref="A17:E17"/>
    <mergeCell ref="A2:A3"/>
    <mergeCell ref="B2:B3"/>
    <mergeCell ref="C2:C3"/>
    <mergeCell ref="D2:D3"/>
    <mergeCell ref="E2:E3"/>
    <mergeCell ref="F2:F3"/>
    <mergeCell ref="C4:C16"/>
    <mergeCell ref="B4:B16"/>
    <mergeCell ref="A4:A16"/>
    <mergeCell ref="A50:E50"/>
    <mergeCell ref="C37:C43"/>
    <mergeCell ref="B37:B43"/>
    <mergeCell ref="A37:A43"/>
    <mergeCell ref="C46:C49"/>
    <mergeCell ref="B19:B34"/>
    <mergeCell ref="C19:C34"/>
    <mergeCell ref="A35:E35"/>
    <mergeCell ref="A19:A34"/>
    <mergeCell ref="A44:E44"/>
  </mergeCells>
  <conditionalFormatting sqref="E4:E16">
    <cfRule type="duplicateValues" dxfId="60" priority="1588" stopIfTrue="1"/>
  </conditionalFormatting>
  <conditionalFormatting sqref="E19:E33">
    <cfRule type="duplicateValues" dxfId="59" priority="85" stopIfTrue="1"/>
  </conditionalFormatting>
  <conditionalFormatting sqref="E37:E43">
    <cfRule type="duplicateValues" dxfId="58" priority="86" stopIfTrue="1"/>
  </conditionalFormatting>
  <conditionalFormatting sqref="E49">
    <cfRule type="duplicateValues" dxfId="57" priority="11" stopIfTrue="1"/>
  </conditionalFormatting>
  <conditionalFormatting sqref="E53:E57">
    <cfRule type="duplicateValues" dxfId="56" priority="128" stopIfTrue="1"/>
  </conditionalFormatting>
  <conditionalFormatting sqref="E60:E66">
    <cfRule type="duplicateValues" dxfId="55" priority="1587" stopIfTrue="1"/>
  </conditionalFormatting>
  <conditionalFormatting sqref="E69:E71">
    <cfRule type="duplicateValues" dxfId="54" priority="129" stopIfTrue="1"/>
  </conditionalFormatting>
  <conditionalFormatting sqref="E72">
    <cfRule type="duplicateValues" dxfId="53" priority="21" stopIfTrue="1"/>
    <cfRule type="duplicateValues" dxfId="52" priority="22" stopIfTrue="1"/>
  </conditionalFormatting>
  <conditionalFormatting sqref="E75:E82">
    <cfRule type="duplicateValues" dxfId="51" priority="271" stopIfTrue="1"/>
  </conditionalFormatting>
  <conditionalFormatting sqref="E85:E92">
    <cfRule type="duplicateValues" dxfId="50" priority="130" stopIfTrue="1"/>
  </conditionalFormatting>
  <conditionalFormatting sqref="E95:E96">
    <cfRule type="duplicateValues" dxfId="49" priority="72" stopIfTrue="1"/>
  </conditionalFormatting>
  <conditionalFormatting sqref="E99:E105">
    <cfRule type="duplicateValues" dxfId="48" priority="3" stopIfTrue="1"/>
  </conditionalFormatting>
  <conditionalFormatting sqref="E109:E111">
    <cfRule type="duplicateValues" dxfId="47" priority="1" stopIfTrue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4">
    <tabColor rgb="FF92D050"/>
    <pageSetUpPr fitToPage="1"/>
  </sheetPr>
  <dimension ref="A1:I95"/>
  <sheetViews>
    <sheetView showGridLines="0" zoomScale="90" zoomScaleNormal="90" workbookViewId="0">
      <selection activeCell="G3" sqref="G3"/>
    </sheetView>
  </sheetViews>
  <sheetFormatPr defaultColWidth="8.85546875" defaultRowHeight="15" x14ac:dyDescent="0.25"/>
  <cols>
    <col min="1" max="1" width="9.42578125" customWidth="1"/>
    <col min="2" max="2" width="29" customWidth="1"/>
    <col min="3" max="3" width="32.42578125" customWidth="1"/>
    <col min="4" max="4" width="46.7109375" customWidth="1"/>
    <col min="5" max="5" width="15.85546875" customWidth="1"/>
    <col min="6" max="6" width="63.140625" customWidth="1"/>
    <col min="7" max="7" width="53.140625" style="157" bestFit="1" customWidth="1"/>
    <col min="8" max="8" width="8.85546875" style="24"/>
  </cols>
  <sheetData>
    <row r="1" spans="1:7" ht="45" customHeight="1" x14ac:dyDescent="0.25">
      <c r="A1" s="223" t="s">
        <v>213</v>
      </c>
      <c r="B1" s="223"/>
      <c r="C1" s="223"/>
      <c r="D1" s="223"/>
      <c r="E1" s="223"/>
      <c r="F1" s="223"/>
    </row>
    <row r="2" spans="1:7" ht="21.75" customHeight="1" x14ac:dyDescent="0.25">
      <c r="A2" s="215" t="s">
        <v>73</v>
      </c>
      <c r="B2" s="215" t="s">
        <v>74</v>
      </c>
      <c r="C2" s="215" t="s">
        <v>75</v>
      </c>
      <c r="D2" s="215" t="s">
        <v>76</v>
      </c>
      <c r="E2" s="215" t="s">
        <v>72</v>
      </c>
      <c r="F2" s="215" t="s">
        <v>77</v>
      </c>
    </row>
    <row r="3" spans="1:7" ht="45" customHeight="1" x14ac:dyDescent="0.25">
      <c r="A3" s="216"/>
      <c r="B3" s="216"/>
      <c r="C3" s="216"/>
      <c r="D3" s="216"/>
      <c r="E3" s="216"/>
      <c r="F3" s="216"/>
      <c r="G3" s="158" t="s">
        <v>918</v>
      </c>
    </row>
    <row r="4" spans="1:7" ht="15.75" x14ac:dyDescent="0.25">
      <c r="A4" s="212">
        <v>104</v>
      </c>
      <c r="B4" s="187" t="s">
        <v>219</v>
      </c>
      <c r="C4" s="181" t="s">
        <v>220</v>
      </c>
      <c r="D4" s="67" t="s">
        <v>385</v>
      </c>
      <c r="E4" s="65">
        <v>8878188</v>
      </c>
      <c r="F4" s="67" t="s">
        <v>178</v>
      </c>
      <c r="G4" s="157" t="str">
        <f>VLOOKUP(E4,QF!C:G,5,0)</f>
        <v>DGEE-DEED-CEE Thomaz Mazzoni</v>
      </c>
    </row>
    <row r="5" spans="1:7" ht="15.75" x14ac:dyDescent="0.25">
      <c r="A5" s="212"/>
      <c r="B5" s="187"/>
      <c r="C5" s="181"/>
      <c r="D5" s="67" t="s">
        <v>323</v>
      </c>
      <c r="E5" s="65">
        <v>6298869</v>
      </c>
      <c r="F5" s="67" t="s">
        <v>378</v>
      </c>
      <c r="G5" s="157" t="str">
        <f>VLOOKUP(E5,QF!C:G,5,0)</f>
        <v>DGEE-DEED-CEE Thomaz Mazzoni</v>
      </c>
    </row>
    <row r="6" spans="1:7" ht="15.75" x14ac:dyDescent="0.25">
      <c r="A6" s="212"/>
      <c r="B6" s="187"/>
      <c r="C6" s="181"/>
      <c r="D6" s="67" t="s">
        <v>254</v>
      </c>
      <c r="E6" s="65">
        <v>8870659</v>
      </c>
      <c r="F6" s="67" t="s">
        <v>268</v>
      </c>
      <c r="G6" s="157" t="str">
        <f>VLOOKUP(E6,QF!C:G,5,0)</f>
        <v>DGEE-DEED-CEE Thomaz Mazzoni</v>
      </c>
    </row>
    <row r="7" spans="1:7" ht="15.75" x14ac:dyDescent="0.25">
      <c r="A7" s="212"/>
      <c r="B7" s="187"/>
      <c r="C7" s="181"/>
      <c r="D7" s="67" t="s">
        <v>255</v>
      </c>
      <c r="E7" s="65">
        <v>8860483</v>
      </c>
      <c r="F7" s="67" t="s">
        <v>222</v>
      </c>
      <c r="G7" s="157" t="str">
        <f>VLOOKUP(E7,QF!C:G,5,0)</f>
        <v>DGEE-DEED-CEE Thomaz Mazzoni</v>
      </c>
    </row>
    <row r="8" spans="1:7" ht="15.75" x14ac:dyDescent="0.25">
      <c r="A8" s="212"/>
      <c r="B8" s="187"/>
      <c r="C8" s="181"/>
      <c r="D8" s="67" t="s">
        <v>768</v>
      </c>
      <c r="E8" s="65">
        <v>8794367</v>
      </c>
      <c r="F8" s="67" t="s">
        <v>178</v>
      </c>
      <c r="G8" s="157" t="str">
        <f>VLOOKUP(E8,QF!C:G,5,0)</f>
        <v>DGEE-DEED-CEE Thomaz Mazzoni</v>
      </c>
    </row>
    <row r="9" spans="1:7" ht="15.75" x14ac:dyDescent="0.25">
      <c r="A9" s="212"/>
      <c r="B9" s="187"/>
      <c r="C9" s="181"/>
      <c r="D9" s="67" t="s">
        <v>325</v>
      </c>
      <c r="E9" s="65">
        <v>5089841</v>
      </c>
      <c r="F9" s="67" t="s">
        <v>178</v>
      </c>
      <c r="G9" s="157" t="str">
        <f>VLOOKUP(E9,QF!C:G,5,0)</f>
        <v>DGEE-DEED-CEE Thomaz Mazzoni</v>
      </c>
    </row>
    <row r="10" spans="1:7" x14ac:dyDescent="0.25">
      <c r="A10" s="212"/>
      <c r="B10" s="187"/>
      <c r="C10" s="181"/>
      <c r="D10" s="22" t="s">
        <v>430</v>
      </c>
      <c r="E10" s="22">
        <v>9281070</v>
      </c>
      <c r="F10" s="26" t="s">
        <v>235</v>
      </c>
      <c r="G10" s="157" t="str">
        <f>VLOOKUP(E10,QF!C:G,5,0)</f>
        <v>DGEE-DEED-CEE Thomaz Mazzoni</v>
      </c>
    </row>
    <row r="11" spans="1:7" ht="15.75" customHeight="1" x14ac:dyDescent="0.25">
      <c r="A11" s="206"/>
      <c r="B11" s="206"/>
      <c r="C11" s="206"/>
      <c r="D11" s="206"/>
      <c r="E11" s="206"/>
      <c r="F11" s="3" t="s">
        <v>312</v>
      </c>
      <c r="G11" s="158">
        <f>VLOOKUP(A4,Cód!A:F,6,0)</f>
        <v>7</v>
      </c>
    </row>
    <row r="12" spans="1:7" ht="33.950000000000003" customHeight="1" x14ac:dyDescent="0.25">
      <c r="A12" s="227"/>
      <c r="B12" s="228"/>
      <c r="C12" s="228"/>
      <c r="D12" s="228"/>
      <c r="E12" s="228"/>
      <c r="F12" s="228"/>
      <c r="G12" s="158"/>
    </row>
    <row r="13" spans="1:7" ht="15.75" x14ac:dyDescent="0.25">
      <c r="A13" s="212">
        <v>109</v>
      </c>
      <c r="B13" s="209" t="s">
        <v>3</v>
      </c>
      <c r="C13" s="210" t="s">
        <v>188</v>
      </c>
      <c r="D13" s="74" t="s">
        <v>150</v>
      </c>
      <c r="E13" s="75">
        <v>5500443</v>
      </c>
      <c r="F13" s="74" t="s">
        <v>140</v>
      </c>
      <c r="G13" s="157" t="str">
        <f>VLOOKUP(E13,QF!C:G,5,0)</f>
        <v>DGEE-DEED-CEE Alfredo Ignácio Trindade</v>
      </c>
    </row>
    <row r="14" spans="1:7" ht="15.75" x14ac:dyDescent="0.25">
      <c r="A14" s="212"/>
      <c r="B14" s="209"/>
      <c r="C14" s="210"/>
      <c r="D14" s="74" t="s">
        <v>113</v>
      </c>
      <c r="E14" s="75">
        <v>6517218</v>
      </c>
      <c r="F14" s="74" t="s">
        <v>299</v>
      </c>
      <c r="G14" s="157" t="str">
        <f>VLOOKUP(E14,QF!C:G,5,0)</f>
        <v>DGEE-DEED-CEE Alfredo Ignácio Trindade</v>
      </c>
    </row>
    <row r="15" spans="1:7" ht="15.75" x14ac:dyDescent="0.25">
      <c r="A15" s="212"/>
      <c r="B15" s="209"/>
      <c r="C15" s="210"/>
      <c r="D15" s="74" t="s">
        <v>239</v>
      </c>
      <c r="E15" s="75">
        <v>8968781</v>
      </c>
      <c r="F15" s="74" t="s">
        <v>268</v>
      </c>
      <c r="G15" s="157" t="str">
        <f>VLOOKUP(E15,QF!C:G,5,0)</f>
        <v>DGEE-DEED-CEE Alfredo Ignácio Trindade</v>
      </c>
    </row>
    <row r="16" spans="1:7" ht="15.75" x14ac:dyDescent="0.25">
      <c r="A16" s="212"/>
      <c r="B16" s="209"/>
      <c r="C16" s="210"/>
      <c r="D16" s="74" t="s">
        <v>159</v>
      </c>
      <c r="E16" s="75">
        <v>6510451</v>
      </c>
      <c r="F16" s="74" t="s">
        <v>236</v>
      </c>
      <c r="G16" s="157" t="str">
        <f>VLOOKUP(E16,QF!C:G,5,0)</f>
        <v>DGEE-DEED-CEE Alfredo Ignácio Trindade</v>
      </c>
    </row>
    <row r="17" spans="1:7" ht="15.75" x14ac:dyDescent="0.25">
      <c r="A17" s="212"/>
      <c r="B17" s="209"/>
      <c r="C17" s="210"/>
      <c r="D17" s="74" t="s">
        <v>112</v>
      </c>
      <c r="E17" s="75">
        <v>6094317</v>
      </c>
      <c r="F17" s="74" t="s">
        <v>234</v>
      </c>
      <c r="G17" s="157" t="str">
        <f>VLOOKUP(E17,QF!C:G,5,0)</f>
        <v>DGEE-DEED-CEE Alfredo Ignácio Trindade</v>
      </c>
    </row>
    <row r="18" spans="1:7" ht="15.75" x14ac:dyDescent="0.25">
      <c r="A18" s="212"/>
      <c r="B18" s="209"/>
      <c r="C18" s="210"/>
      <c r="D18" s="74" t="s">
        <v>326</v>
      </c>
      <c r="E18" s="75">
        <v>5313953</v>
      </c>
      <c r="F18" s="74" t="s">
        <v>378</v>
      </c>
      <c r="G18" s="157" t="str">
        <f>VLOOKUP(E18,QF!C:G,5,0)</f>
        <v>DGEE-DEED-CEE Alfredo Ignácio Trindade</v>
      </c>
    </row>
    <row r="19" spans="1:7" ht="15.75" x14ac:dyDescent="0.25">
      <c r="A19" s="212"/>
      <c r="B19" s="209"/>
      <c r="C19" s="210"/>
      <c r="D19" s="74" t="s">
        <v>327</v>
      </c>
      <c r="E19" s="75">
        <v>5389623</v>
      </c>
      <c r="F19" s="74" t="s">
        <v>140</v>
      </c>
      <c r="G19" s="157" t="str">
        <f>VLOOKUP(E19,QF!C:G,5,0)</f>
        <v>DGEE-DEED-CEE Alfredo Ignácio Trindade</v>
      </c>
    </row>
    <row r="20" spans="1:7" ht="15.75" x14ac:dyDescent="0.25">
      <c r="A20" s="212"/>
      <c r="B20" s="209"/>
      <c r="C20" s="210"/>
      <c r="D20" s="74" t="s">
        <v>173</v>
      </c>
      <c r="E20" s="75">
        <v>3068650</v>
      </c>
      <c r="F20" s="74" t="s">
        <v>378</v>
      </c>
      <c r="G20" s="157" t="str">
        <f>VLOOKUP(E20,QF!C:G,5,0)</f>
        <v>DGEE-DEED-CEE Alfredo Ignácio Trindade</v>
      </c>
    </row>
    <row r="21" spans="1:7" ht="15.75" x14ac:dyDescent="0.25">
      <c r="A21" s="212"/>
      <c r="B21" s="209"/>
      <c r="C21" s="210"/>
      <c r="D21" s="74" t="s">
        <v>209</v>
      </c>
      <c r="E21" s="75">
        <v>6072941</v>
      </c>
      <c r="F21" s="74" t="s">
        <v>148</v>
      </c>
      <c r="G21" s="157" t="str">
        <f>VLOOKUP(E21,QF!C:G,5,0)</f>
        <v>DGEE-DEED-CEE Alfredo Ignácio Trindade</v>
      </c>
    </row>
    <row r="22" spans="1:7" ht="15.75" x14ac:dyDescent="0.25">
      <c r="A22" s="212"/>
      <c r="B22" s="209"/>
      <c r="C22" s="210"/>
      <c r="D22" s="74" t="s">
        <v>83</v>
      </c>
      <c r="E22" s="75">
        <v>6262180</v>
      </c>
      <c r="F22" s="74" t="s">
        <v>378</v>
      </c>
      <c r="G22" s="157" t="str">
        <f>VLOOKUP(E22,QF!C:G,5,0)</f>
        <v>DGEE-DEED-CEE Alfredo Ignácio Trindade</v>
      </c>
    </row>
    <row r="23" spans="1:7" ht="15.75" x14ac:dyDescent="0.25">
      <c r="A23" s="212"/>
      <c r="B23" s="209"/>
      <c r="C23" s="210"/>
      <c r="D23" s="74" t="s">
        <v>84</v>
      </c>
      <c r="E23" s="75">
        <v>5311292</v>
      </c>
      <c r="F23" s="74" t="s">
        <v>236</v>
      </c>
      <c r="G23" s="157" t="str">
        <f>VLOOKUP(E23,QF!C:G,5,0)</f>
        <v>DGEE-DEED-CEE Alfredo Ignácio Trindade</v>
      </c>
    </row>
    <row r="24" spans="1:7" ht="15.75" x14ac:dyDescent="0.25">
      <c r="A24" s="212"/>
      <c r="B24" s="209"/>
      <c r="C24" s="210"/>
      <c r="D24" s="74" t="s">
        <v>85</v>
      </c>
      <c r="E24" s="75">
        <v>5922160</v>
      </c>
      <c r="F24" s="74" t="s">
        <v>236</v>
      </c>
      <c r="G24" s="157" t="str">
        <f>VLOOKUP(E24,QF!C:G,5,0)</f>
        <v>DGEE-DEED-CEE Alfredo Ignácio Trindade</v>
      </c>
    </row>
    <row r="25" spans="1:7" ht="15.75" x14ac:dyDescent="0.25">
      <c r="A25" s="212"/>
      <c r="B25" s="209"/>
      <c r="C25" s="210"/>
      <c r="D25" s="74" t="s">
        <v>436</v>
      </c>
      <c r="E25" s="75">
        <v>8075964</v>
      </c>
      <c r="F25" s="74" t="s">
        <v>299</v>
      </c>
      <c r="G25" s="157" t="str">
        <f>VLOOKUP(E25,QF!C:G,5,0)</f>
        <v>DGEE-DEED-CEE Alfredo Ignácio Trindade</v>
      </c>
    </row>
    <row r="26" spans="1:7" ht="15.75" x14ac:dyDescent="0.25">
      <c r="A26" s="212"/>
      <c r="B26" s="209"/>
      <c r="C26" s="210"/>
      <c r="D26" s="74" t="s">
        <v>426</v>
      </c>
      <c r="E26" s="75">
        <v>7620098</v>
      </c>
      <c r="F26" s="74" t="s">
        <v>236</v>
      </c>
      <c r="G26" s="157" t="str">
        <f>VLOOKUP(E26,QF!C:G,5,0)</f>
        <v>DGEE-DEED-CEE Alfredo Ignácio Trindade</v>
      </c>
    </row>
    <row r="27" spans="1:7" ht="15.75" x14ac:dyDescent="0.25">
      <c r="A27" s="212"/>
      <c r="B27" s="209"/>
      <c r="C27" s="210"/>
      <c r="D27" s="74" t="s">
        <v>324</v>
      </c>
      <c r="E27" s="75">
        <v>6428371</v>
      </c>
      <c r="F27" s="74" t="s">
        <v>236</v>
      </c>
      <c r="G27" s="157" t="str">
        <f>VLOOKUP(E27,QF!C:G,5,0)</f>
        <v>DGEE-DEED-CEE Alfredo Ignácio Trindade</v>
      </c>
    </row>
    <row r="28" spans="1:7" ht="15.75" x14ac:dyDescent="0.25">
      <c r="A28" s="205"/>
      <c r="B28" s="206"/>
      <c r="C28" s="206"/>
      <c r="D28" s="206"/>
      <c r="E28" s="207"/>
      <c r="F28" s="56" t="s">
        <v>321</v>
      </c>
      <c r="G28" s="158">
        <f>VLOOKUP(A13,Cód!A:F,6,0)</f>
        <v>15</v>
      </c>
    </row>
    <row r="29" spans="1:7" ht="33.950000000000003" customHeight="1" x14ac:dyDescent="0.25">
      <c r="A29" s="4"/>
      <c r="B29" s="5"/>
      <c r="C29" s="5"/>
      <c r="D29" s="5"/>
      <c r="E29" s="5"/>
      <c r="F29" s="5"/>
      <c r="G29" s="158"/>
    </row>
    <row r="30" spans="1:7" ht="15.75" x14ac:dyDescent="0.25">
      <c r="A30" s="212">
        <v>114</v>
      </c>
      <c r="B30" s="213" t="s">
        <v>6</v>
      </c>
      <c r="C30" s="214" t="s">
        <v>45</v>
      </c>
      <c r="D30" s="67" t="s">
        <v>328</v>
      </c>
      <c r="E30" s="65">
        <v>5852510</v>
      </c>
      <c r="F30" s="67" t="s">
        <v>378</v>
      </c>
      <c r="G30" s="157" t="str">
        <f>VLOOKUP(E30,QF!C:G,5,0)</f>
        <v>DGEE-DEED-CEE Aurélio Campos</v>
      </c>
    </row>
    <row r="31" spans="1:7" ht="15.75" x14ac:dyDescent="0.25">
      <c r="A31" s="212"/>
      <c r="B31" s="213"/>
      <c r="C31" s="214"/>
      <c r="D31" s="67" t="s">
        <v>444</v>
      </c>
      <c r="E31" s="65">
        <v>9495444</v>
      </c>
      <c r="F31" s="67" t="s">
        <v>268</v>
      </c>
      <c r="G31" s="157" t="str">
        <f>VLOOKUP(E31,QF!C:G,5,0)</f>
        <v>DGEE-DEED-CEE Aurélio Campos</v>
      </c>
    </row>
    <row r="32" spans="1:7" ht="15.75" x14ac:dyDescent="0.25">
      <c r="A32" s="212"/>
      <c r="B32" s="213"/>
      <c r="C32" s="214"/>
      <c r="D32" s="67" t="s">
        <v>410</v>
      </c>
      <c r="E32" s="65">
        <v>9304169</v>
      </c>
      <c r="F32" s="67" t="s">
        <v>222</v>
      </c>
      <c r="G32" s="157" t="str">
        <f>VLOOKUP(E32,QF!C:G,5,0)</f>
        <v>DGEE-DEED-CEE Aurélio Campos</v>
      </c>
    </row>
    <row r="33" spans="1:9" ht="15.75" x14ac:dyDescent="0.25">
      <c r="A33" s="212"/>
      <c r="B33" s="213"/>
      <c r="C33" s="214"/>
      <c r="D33" s="67" t="s">
        <v>100</v>
      </c>
      <c r="E33" s="65">
        <v>7363290</v>
      </c>
      <c r="F33" s="67" t="s">
        <v>187</v>
      </c>
      <c r="G33" s="157" t="str">
        <f>VLOOKUP(E33,QF!C:G,5,0)</f>
        <v>DGEE-DEED-CEE Aurélio Campos</v>
      </c>
    </row>
    <row r="34" spans="1:9" ht="15.75" x14ac:dyDescent="0.25">
      <c r="A34" s="212"/>
      <c r="B34" s="213"/>
      <c r="C34" s="214"/>
      <c r="D34" s="67" t="s">
        <v>96</v>
      </c>
      <c r="E34" s="65">
        <v>5875137</v>
      </c>
      <c r="F34" s="67" t="s">
        <v>378</v>
      </c>
      <c r="G34" s="157" t="str">
        <f>VLOOKUP(E34,QF!C:G,5,0)</f>
        <v>DGEE-DEED-CEE Aurélio Campos</v>
      </c>
    </row>
    <row r="35" spans="1:9" ht="15.75" x14ac:dyDescent="0.25">
      <c r="A35" s="212"/>
      <c r="B35" s="213"/>
      <c r="C35" s="214"/>
      <c r="D35" s="67" t="s">
        <v>329</v>
      </c>
      <c r="E35" s="65">
        <v>7570317</v>
      </c>
      <c r="F35" s="67" t="s">
        <v>143</v>
      </c>
      <c r="G35" s="157" t="str">
        <f>VLOOKUP(E35,QF!C:G,5,0)</f>
        <v>DGEE-DEED-CEE Aurélio Campos</v>
      </c>
    </row>
    <row r="36" spans="1:9" ht="15.75" x14ac:dyDescent="0.25">
      <c r="A36" s="212"/>
      <c r="B36" s="213"/>
      <c r="C36" s="214"/>
      <c r="D36" s="67" t="s">
        <v>330</v>
      </c>
      <c r="E36" s="65">
        <v>6510779</v>
      </c>
      <c r="F36" s="67" t="s">
        <v>236</v>
      </c>
      <c r="G36" s="157" t="str">
        <f>VLOOKUP(E36,QF!C:G,5,0)</f>
        <v>DGEE-DEED-CEE Aurélio Campos</v>
      </c>
    </row>
    <row r="37" spans="1:9" ht="15.75" x14ac:dyDescent="0.25">
      <c r="A37" s="212"/>
      <c r="B37" s="213"/>
      <c r="C37" s="214"/>
      <c r="D37" s="67" t="s">
        <v>98</v>
      </c>
      <c r="E37" s="65">
        <v>6302963</v>
      </c>
      <c r="F37" s="67" t="s">
        <v>378</v>
      </c>
      <c r="G37" s="157" t="str">
        <f>VLOOKUP(E37,QF!C:G,5,0)</f>
        <v>DGEE-DEED-CEE Aurélio Campos</v>
      </c>
    </row>
    <row r="38" spans="1:9" ht="15.75" x14ac:dyDescent="0.25">
      <c r="A38" s="212"/>
      <c r="B38" s="213"/>
      <c r="C38" s="214"/>
      <c r="D38" s="67" t="s">
        <v>97</v>
      </c>
      <c r="E38" s="65">
        <v>6260373</v>
      </c>
      <c r="F38" s="67" t="s">
        <v>378</v>
      </c>
      <c r="G38" s="157" t="str">
        <f>VLOOKUP(E38,QF!C:G,5,0)</f>
        <v>DGEE-DEED-CEE Aurélio Campos</v>
      </c>
    </row>
    <row r="39" spans="1:9" ht="15.75" x14ac:dyDescent="0.25">
      <c r="A39" s="212"/>
      <c r="B39" s="213"/>
      <c r="C39" s="214"/>
      <c r="D39" s="67" t="s">
        <v>95</v>
      </c>
      <c r="E39" s="65">
        <v>5145066</v>
      </c>
      <c r="F39" s="67" t="s">
        <v>234</v>
      </c>
      <c r="G39" s="157" t="str">
        <f>VLOOKUP(E39,QF!C:G,5,0)</f>
        <v>DGEE-DEED-CEE Aurélio Campos</v>
      </c>
    </row>
    <row r="40" spans="1:9" ht="15.75" x14ac:dyDescent="0.25">
      <c r="A40" s="212"/>
      <c r="B40" s="213"/>
      <c r="C40" s="214"/>
      <c r="D40" s="67" t="s">
        <v>101</v>
      </c>
      <c r="E40" s="65">
        <v>7569025</v>
      </c>
      <c r="F40" s="67" t="s">
        <v>143</v>
      </c>
      <c r="G40" s="157" t="str">
        <f>VLOOKUP(E40,QF!C:G,5,0)</f>
        <v>DGEE-DEED-CEE Aurélio Campos</v>
      </c>
    </row>
    <row r="41" spans="1:9" ht="15.75" x14ac:dyDescent="0.25">
      <c r="A41" s="212"/>
      <c r="B41" s="213"/>
      <c r="C41" s="214"/>
      <c r="D41" s="67" t="s">
        <v>99</v>
      </c>
      <c r="E41" s="65">
        <v>6430210</v>
      </c>
      <c r="F41" s="67" t="s">
        <v>378</v>
      </c>
      <c r="G41" s="157" t="str">
        <f>VLOOKUP(E41,QF!C:G,5,0)</f>
        <v>DGEE-DEED-CEE Aurélio Campos</v>
      </c>
    </row>
    <row r="42" spans="1:9" ht="15.75" x14ac:dyDescent="0.25">
      <c r="A42" s="206"/>
      <c r="B42" s="206"/>
      <c r="C42" s="206"/>
      <c r="D42" s="206"/>
      <c r="E42" s="207"/>
      <c r="F42" s="56" t="s">
        <v>294</v>
      </c>
      <c r="G42" s="158">
        <f>VLOOKUP(A30,Cód!A:F,6,0)</f>
        <v>12</v>
      </c>
    </row>
    <row r="43" spans="1:9" ht="33.950000000000003" customHeight="1" x14ac:dyDescent="0.25">
      <c r="A43" s="211"/>
      <c r="B43" s="211"/>
      <c r="C43" s="211"/>
      <c r="D43" s="211"/>
      <c r="E43" s="211"/>
      <c r="F43" s="211"/>
      <c r="G43" s="158"/>
    </row>
    <row r="44" spans="1:9" s="11" customFormat="1" ht="15" customHeight="1" x14ac:dyDescent="0.25">
      <c r="A44" s="219">
        <v>119</v>
      </c>
      <c r="B44" s="220" t="s">
        <v>9</v>
      </c>
      <c r="C44" s="221" t="s">
        <v>48</v>
      </c>
      <c r="D44" s="74" t="s">
        <v>336</v>
      </c>
      <c r="E44" s="75">
        <v>5418135</v>
      </c>
      <c r="F44" s="74" t="s">
        <v>236</v>
      </c>
      <c r="G44" s="157" t="str">
        <f>VLOOKUP(E44,QF!C:G,5,0)</f>
        <v>DGEE-DEED-CEE Oswaldo Brandão</v>
      </c>
      <c r="H44" s="24"/>
      <c r="I44"/>
    </row>
    <row r="45" spans="1:9" ht="15.75" x14ac:dyDescent="0.25">
      <c r="A45" s="219"/>
      <c r="B45" s="220"/>
      <c r="C45" s="221"/>
      <c r="D45" s="74" t="s">
        <v>331</v>
      </c>
      <c r="E45" s="75">
        <v>5820146</v>
      </c>
      <c r="F45" s="74" t="s">
        <v>378</v>
      </c>
      <c r="G45" s="157" t="str">
        <f>VLOOKUP(E45,QF!C:G,5,0)</f>
        <v>DGEE-DEED-CEE Oswaldo Brandão</v>
      </c>
    </row>
    <row r="46" spans="1:9" ht="15.75" x14ac:dyDescent="0.25">
      <c r="A46" s="219"/>
      <c r="B46" s="220"/>
      <c r="C46" s="221"/>
      <c r="D46" s="74" t="s">
        <v>332</v>
      </c>
      <c r="E46" s="75">
        <v>7705425</v>
      </c>
      <c r="F46" s="74" t="s">
        <v>143</v>
      </c>
      <c r="G46" s="157" t="str">
        <f>VLOOKUP(E46,QF!C:G,5,0)</f>
        <v>DGEE-DEED-CEE Oswaldo Brandão</v>
      </c>
    </row>
    <row r="47" spans="1:9" ht="15.75" x14ac:dyDescent="0.25">
      <c r="A47" s="219"/>
      <c r="B47" s="220"/>
      <c r="C47" s="221"/>
      <c r="D47" s="74" t="s">
        <v>225</v>
      </c>
      <c r="E47" s="75">
        <v>5858917</v>
      </c>
      <c r="F47" s="74" t="s">
        <v>378</v>
      </c>
      <c r="G47" s="157" t="str">
        <f>VLOOKUP(E47,QF!C:G,5,0)</f>
        <v>DGEE-DEED-CEE Oswaldo Brandão</v>
      </c>
    </row>
    <row r="48" spans="1:9" ht="15.75" x14ac:dyDescent="0.25">
      <c r="A48" s="219"/>
      <c r="B48" s="220"/>
      <c r="C48" s="221"/>
      <c r="D48" s="74" t="s">
        <v>333</v>
      </c>
      <c r="E48" s="75">
        <v>5856370</v>
      </c>
      <c r="F48" s="74" t="s">
        <v>236</v>
      </c>
      <c r="G48" s="157" t="str">
        <f>VLOOKUP(E48,QF!C:G,5,0)</f>
        <v>DGEE-DEED-CEE Oswaldo Brandão</v>
      </c>
    </row>
    <row r="49" spans="1:7" ht="15.75" x14ac:dyDescent="0.25">
      <c r="A49" s="219"/>
      <c r="B49" s="220"/>
      <c r="C49" s="221"/>
      <c r="D49" s="74" t="s">
        <v>386</v>
      </c>
      <c r="E49" s="75">
        <v>7614535</v>
      </c>
      <c r="F49" s="74" t="s">
        <v>234</v>
      </c>
      <c r="G49" s="157" t="str">
        <f>VLOOKUP(E49,QF!C:G,5,0)</f>
        <v>DGEE-DEED-CEE Oswaldo Brandão</v>
      </c>
    </row>
    <row r="50" spans="1:7" ht="15.75" x14ac:dyDescent="0.25">
      <c r="A50" s="219"/>
      <c r="B50" s="220"/>
      <c r="C50" s="221"/>
      <c r="D50" s="74" t="s">
        <v>334</v>
      </c>
      <c r="E50" s="75">
        <v>5726603</v>
      </c>
      <c r="F50" s="74" t="s">
        <v>378</v>
      </c>
      <c r="G50" s="157" t="str">
        <f>VLOOKUP(E50,QF!C:G,5,0)</f>
        <v>DGEE-DEED-CEE Oswaldo Brandão</v>
      </c>
    </row>
    <row r="51" spans="1:7" ht="15.75" x14ac:dyDescent="0.25">
      <c r="A51" s="219"/>
      <c r="B51" s="220"/>
      <c r="C51" s="221"/>
      <c r="D51" s="74" t="s">
        <v>391</v>
      </c>
      <c r="E51" s="75">
        <v>8075344</v>
      </c>
      <c r="F51" s="74" t="s">
        <v>299</v>
      </c>
      <c r="G51" s="157" t="str">
        <f>VLOOKUP(E51,QF!C:G,5,0)</f>
        <v>DGEE-DEED-CEE Oswaldo Brandão</v>
      </c>
    </row>
    <row r="52" spans="1:7" ht="15.75" x14ac:dyDescent="0.25">
      <c r="A52" s="219"/>
      <c r="B52" s="220"/>
      <c r="C52" s="221"/>
      <c r="D52" s="74" t="s">
        <v>335</v>
      </c>
      <c r="E52" s="75">
        <v>5850932</v>
      </c>
      <c r="F52" s="74" t="s">
        <v>236</v>
      </c>
      <c r="G52" s="157" t="str">
        <f>VLOOKUP(E52,QF!C:G,5,0)</f>
        <v>DGEE-DEED-CEE Oswaldo Brandão</v>
      </c>
    </row>
    <row r="53" spans="1:7" ht="15.75" x14ac:dyDescent="0.25">
      <c r="A53" s="219"/>
      <c r="B53" s="220"/>
      <c r="C53" s="221"/>
      <c r="D53" s="74" t="s">
        <v>247</v>
      </c>
      <c r="E53" s="75">
        <v>8890773</v>
      </c>
      <c r="F53" s="74" t="s">
        <v>268</v>
      </c>
      <c r="G53" s="157" t="str">
        <f>VLOOKUP(E53,QF!C:G,5,0)</f>
        <v>DGEE-DEED-CEE Oswaldo Brandão</v>
      </c>
    </row>
    <row r="54" spans="1:7" ht="15.75" x14ac:dyDescent="0.25">
      <c r="A54" s="219"/>
      <c r="B54" s="220"/>
      <c r="C54" s="221"/>
      <c r="D54" s="74" t="s">
        <v>387</v>
      </c>
      <c r="E54" s="75">
        <v>8077517</v>
      </c>
      <c r="F54" s="74" t="s">
        <v>299</v>
      </c>
      <c r="G54" s="157" t="str">
        <f>VLOOKUP(E54,QF!C:G,5,0)</f>
        <v>DGEE-DEED-CEE Oswaldo Brandão</v>
      </c>
    </row>
    <row r="55" spans="1:7" ht="15.75" x14ac:dyDescent="0.25">
      <c r="A55" s="219"/>
      <c r="B55" s="220"/>
      <c r="C55" s="221"/>
      <c r="D55" s="74" t="s">
        <v>102</v>
      </c>
      <c r="E55" s="75">
        <v>5097088</v>
      </c>
      <c r="F55" s="74" t="s">
        <v>272</v>
      </c>
      <c r="G55" s="157" t="str">
        <f>VLOOKUP(E55,QF!C:G,5,0)</f>
        <v>DGEE-DEED-CEE Oswaldo Brandão</v>
      </c>
    </row>
    <row r="56" spans="1:7" ht="15.75" x14ac:dyDescent="0.25">
      <c r="A56" s="219"/>
      <c r="B56" s="220"/>
      <c r="C56" s="221"/>
      <c r="D56" s="74" t="s">
        <v>203</v>
      </c>
      <c r="E56" s="75">
        <v>6543090</v>
      </c>
      <c r="F56" s="74" t="s">
        <v>378</v>
      </c>
      <c r="G56" s="157" t="str">
        <f>VLOOKUP(E56,QF!C:G,5,0)</f>
        <v>DGEE-DEED-CEE Oswaldo Brandão</v>
      </c>
    </row>
    <row r="57" spans="1:7" ht="15.75" x14ac:dyDescent="0.25">
      <c r="A57" s="165"/>
      <c r="B57" s="165"/>
      <c r="C57" s="165"/>
      <c r="D57" s="165"/>
      <c r="E57" s="165"/>
      <c r="F57" s="56" t="s">
        <v>917</v>
      </c>
      <c r="G57" s="158">
        <f>VLOOKUP(A44,Cód!A:F,6,0)</f>
        <v>13</v>
      </c>
    </row>
    <row r="58" spans="1:7" ht="33.950000000000003" customHeight="1" x14ac:dyDescent="0.25">
      <c r="A58" s="222"/>
      <c r="B58" s="222"/>
      <c r="C58" s="222"/>
      <c r="D58" s="222"/>
      <c r="E58" s="222"/>
      <c r="F58" s="222"/>
      <c r="G58" s="158"/>
    </row>
    <row r="59" spans="1:7" ht="15.75" x14ac:dyDescent="0.25">
      <c r="A59" s="212">
        <v>134</v>
      </c>
      <c r="B59" s="213" t="s">
        <v>14</v>
      </c>
      <c r="C59" s="181" t="s">
        <v>54</v>
      </c>
      <c r="D59" s="67" t="s">
        <v>199</v>
      </c>
      <c r="E59" s="65">
        <v>6242871</v>
      </c>
      <c r="F59" s="67" t="s">
        <v>378</v>
      </c>
      <c r="G59" s="157" t="str">
        <f>VLOOKUP(E59,QF!C:G,5,0)</f>
        <v>DGEE-DEED-Ginasio Esportivo Darcy Reis</v>
      </c>
    </row>
    <row r="60" spans="1:7" ht="15.75" x14ac:dyDescent="0.25">
      <c r="A60" s="212"/>
      <c r="B60" s="213"/>
      <c r="C60" s="181"/>
      <c r="D60" s="67" t="s">
        <v>161</v>
      </c>
      <c r="E60" s="65">
        <v>6101267</v>
      </c>
      <c r="F60" s="67" t="s">
        <v>146</v>
      </c>
      <c r="G60" s="157" t="str">
        <f>VLOOKUP(E60,QF!C:G,5,0)</f>
        <v>DGEE-DEED-Ginasio Esportivo Darcy Reis</v>
      </c>
    </row>
    <row r="61" spans="1:7" ht="15.75" x14ac:dyDescent="0.25">
      <c r="A61" s="212"/>
      <c r="B61" s="213"/>
      <c r="C61" s="181"/>
      <c r="D61" s="67" t="s">
        <v>418</v>
      </c>
      <c r="E61" s="65">
        <v>8076006</v>
      </c>
      <c r="F61" s="67" t="s">
        <v>236</v>
      </c>
      <c r="G61" s="157" t="str">
        <f>VLOOKUP(E61,QF!C:G,5,0)</f>
        <v>DGEE-DEED-Ginasio Esportivo Darcy Reis</v>
      </c>
    </row>
    <row r="62" spans="1:7" ht="15.75" x14ac:dyDescent="0.25">
      <c r="A62" s="212"/>
      <c r="B62" s="213"/>
      <c r="C62" s="181"/>
      <c r="D62" s="67" t="s">
        <v>388</v>
      </c>
      <c r="E62" s="65">
        <v>6590586</v>
      </c>
      <c r="F62" s="67" t="s">
        <v>378</v>
      </c>
      <c r="G62" s="157" t="str">
        <f>VLOOKUP(E62,QF!C:G,5,0)</f>
        <v>DGEE-DEED-Ginasio Esportivo Darcy Reis</v>
      </c>
    </row>
    <row r="63" spans="1:7" ht="15.75" x14ac:dyDescent="0.25">
      <c r="A63" s="212"/>
      <c r="B63" s="213"/>
      <c r="C63" s="181"/>
      <c r="D63" s="67" t="s">
        <v>759</v>
      </c>
      <c r="E63" s="65">
        <v>9499946</v>
      </c>
      <c r="F63" s="67" t="s">
        <v>178</v>
      </c>
      <c r="G63" s="157" t="str">
        <f>VLOOKUP(E63,QF!C:G,5,0)</f>
        <v>DGEE-DEED-Ginasio Esportivo Darcy Reis</v>
      </c>
    </row>
    <row r="64" spans="1:7" ht="15.75" x14ac:dyDescent="0.25">
      <c r="A64" s="212"/>
      <c r="B64" s="213"/>
      <c r="C64" s="181"/>
      <c r="D64" s="67" t="s">
        <v>207</v>
      </c>
      <c r="E64" s="65">
        <v>7705417</v>
      </c>
      <c r="F64" s="67" t="s">
        <v>143</v>
      </c>
      <c r="G64" s="157" t="str">
        <f>VLOOKUP(E64,QF!C:G,5,0)</f>
        <v>DGEE-DEED-Ginasio Esportivo Darcy Reis</v>
      </c>
    </row>
    <row r="65" spans="1:7" ht="15.75" x14ac:dyDescent="0.25">
      <c r="A65" s="212"/>
      <c r="B65" s="213"/>
      <c r="C65" s="181"/>
      <c r="D65" s="67" t="s">
        <v>114</v>
      </c>
      <c r="E65" s="65">
        <v>5379628</v>
      </c>
      <c r="F65" s="67" t="s">
        <v>389</v>
      </c>
      <c r="G65" s="157" t="str">
        <f>VLOOKUP(E65,QF!C:G,5,0)</f>
        <v>DGEE-DEED-Ginasio Esportivo Darcy Reis</v>
      </c>
    </row>
    <row r="66" spans="1:7" ht="15.75" x14ac:dyDescent="0.25">
      <c r="A66" s="212"/>
      <c r="B66" s="213"/>
      <c r="C66" s="181"/>
      <c r="D66" s="67" t="s">
        <v>87</v>
      </c>
      <c r="E66" s="65">
        <v>6455425</v>
      </c>
      <c r="F66" s="67" t="s">
        <v>236</v>
      </c>
      <c r="G66" s="157" t="str">
        <f>VLOOKUP(E66,QF!C:G,5,0)</f>
        <v>DGEE-DEED-Ginasio Esportivo Darcy Reis</v>
      </c>
    </row>
    <row r="67" spans="1:7" ht="15.75" x14ac:dyDescent="0.25">
      <c r="A67" s="212"/>
      <c r="B67" s="213"/>
      <c r="C67" s="181"/>
      <c r="D67" s="67" t="s">
        <v>261</v>
      </c>
      <c r="E67" s="65">
        <v>8882401</v>
      </c>
      <c r="F67" s="67" t="s">
        <v>268</v>
      </c>
      <c r="G67" s="157" t="str">
        <f>VLOOKUP(E67,QF!C:G,5,0)</f>
        <v>DGEE-DEED-Ginasio Esportivo Darcy Reis</v>
      </c>
    </row>
    <row r="68" spans="1:7" ht="15.75" x14ac:dyDescent="0.25">
      <c r="A68" s="225"/>
      <c r="B68" s="211"/>
      <c r="C68" s="211"/>
      <c r="D68" s="211"/>
      <c r="E68" s="226"/>
      <c r="F68" s="56" t="s">
        <v>300</v>
      </c>
      <c r="G68" s="158">
        <f>VLOOKUP(A59,Cód!A:F,6,0)</f>
        <v>9</v>
      </c>
    </row>
    <row r="69" spans="1:7" ht="33.950000000000003" customHeight="1" x14ac:dyDescent="0.25">
      <c r="A69" s="211"/>
      <c r="B69" s="211"/>
      <c r="C69" s="211"/>
      <c r="D69" s="211"/>
      <c r="E69" s="211"/>
      <c r="F69" s="211"/>
      <c r="G69" s="158"/>
    </row>
    <row r="70" spans="1:7" ht="15" customHeight="1" x14ac:dyDescent="0.25">
      <c r="A70" s="62">
        <v>135</v>
      </c>
      <c r="B70" s="76" t="s">
        <v>137</v>
      </c>
      <c r="C70" s="77" t="s">
        <v>138</v>
      </c>
      <c r="D70" s="74"/>
      <c r="E70" s="75"/>
      <c r="F70" s="74"/>
      <c r="G70" s="157" t="e">
        <f>VLOOKUP(E70,QF!C:G,5,0)</f>
        <v>#N/A</v>
      </c>
    </row>
    <row r="71" spans="1:7" ht="15.75" x14ac:dyDescent="0.25">
      <c r="A71" s="205"/>
      <c r="B71" s="206"/>
      <c r="C71" s="206"/>
      <c r="D71" s="206"/>
      <c r="E71" s="207"/>
      <c r="F71" s="56" t="s">
        <v>724</v>
      </c>
      <c r="G71" s="158">
        <f>VLOOKUP(A70,Cód!A:F,6,0)</f>
        <v>0</v>
      </c>
    </row>
    <row r="72" spans="1:7" ht="33.950000000000003" customHeight="1" x14ac:dyDescent="0.25">
      <c r="A72" s="225"/>
      <c r="B72" s="211"/>
      <c r="C72" s="211"/>
      <c r="D72" s="211"/>
      <c r="E72" s="211"/>
      <c r="F72" s="211"/>
      <c r="G72" s="158"/>
    </row>
    <row r="73" spans="1:7" ht="15.75" x14ac:dyDescent="0.25">
      <c r="A73" s="217">
        <v>175</v>
      </c>
      <c r="B73" s="213" t="s">
        <v>18</v>
      </c>
      <c r="C73" s="181" t="s">
        <v>59</v>
      </c>
      <c r="D73" s="67" t="s">
        <v>262</v>
      </c>
      <c r="E73" s="65">
        <v>8959765</v>
      </c>
      <c r="F73" s="67" t="s">
        <v>235</v>
      </c>
      <c r="G73" s="157" t="str">
        <f>VLOOKUP(E73,QF!C:G,5,0)</f>
        <v>DGEE-DEED-Mini Balneário Irmãos Paolillo</v>
      </c>
    </row>
    <row r="74" spans="1:7" ht="15.75" x14ac:dyDescent="0.25">
      <c r="A74" s="218"/>
      <c r="B74" s="213"/>
      <c r="C74" s="181"/>
      <c r="D74" s="67" t="s">
        <v>208</v>
      </c>
      <c r="E74" s="65">
        <v>7570929</v>
      </c>
      <c r="F74" s="67" t="s">
        <v>143</v>
      </c>
      <c r="G74" s="157" t="str">
        <f>VLOOKUP(E74,QF!C:G,5,0)</f>
        <v>DGEE-DEED-Mini Balneário Irmãos Paolillo</v>
      </c>
    </row>
    <row r="75" spans="1:7" ht="15.75" x14ac:dyDescent="0.25">
      <c r="A75" s="218"/>
      <c r="B75" s="213"/>
      <c r="C75" s="181"/>
      <c r="D75" s="67" t="s">
        <v>390</v>
      </c>
      <c r="E75" s="65">
        <v>7613113</v>
      </c>
      <c r="F75" s="67" t="s">
        <v>378</v>
      </c>
      <c r="G75" s="157" t="str">
        <f>VLOOKUP(E75,QF!C:G,5,0)</f>
        <v>DGEE-DEED-Mini Balneário Irmãos Paolillo</v>
      </c>
    </row>
    <row r="76" spans="1:7" ht="15.75" x14ac:dyDescent="0.25">
      <c r="A76" s="218"/>
      <c r="B76" s="213"/>
      <c r="C76" s="181"/>
      <c r="D76" s="67" t="s">
        <v>337</v>
      </c>
      <c r="E76" s="65">
        <v>8046425</v>
      </c>
      <c r="F76" s="67" t="s">
        <v>143</v>
      </c>
      <c r="G76" s="157" t="str">
        <f>VLOOKUP(E76,QF!C:G,5,0)</f>
        <v>DGEE-DEED-Mini Balneário Irmãos Paolillo</v>
      </c>
    </row>
    <row r="77" spans="1:7" ht="15.75" x14ac:dyDescent="0.25">
      <c r="A77" s="218"/>
      <c r="B77" s="213"/>
      <c r="C77" s="181"/>
      <c r="D77" s="67" t="s">
        <v>86</v>
      </c>
      <c r="E77" s="65">
        <v>6432000</v>
      </c>
      <c r="F77" s="67" t="s">
        <v>236</v>
      </c>
      <c r="G77" s="157" t="str">
        <f>VLOOKUP(E77,QF!C:G,5,0)</f>
        <v>DGEE-DEED-Mini Balneário Irmãos Paolillo</v>
      </c>
    </row>
    <row r="78" spans="1:7" ht="15.75" x14ac:dyDescent="0.25">
      <c r="A78" s="218"/>
      <c r="B78" s="213"/>
      <c r="C78" s="181"/>
      <c r="D78" s="67" t="s">
        <v>765</v>
      </c>
      <c r="E78" s="65">
        <v>9502823</v>
      </c>
      <c r="F78" s="67" t="s">
        <v>268</v>
      </c>
      <c r="G78" s="157" t="str">
        <f>VLOOKUP(E78,QF!C:G,5,0)</f>
        <v>DGEE-DEED-Mini Balneário Irmãos Paolillo</v>
      </c>
    </row>
    <row r="79" spans="1:7" ht="15.75" x14ac:dyDescent="0.25">
      <c r="A79" s="9"/>
      <c r="B79" s="8"/>
      <c r="C79" s="10"/>
      <c r="D79" s="7"/>
      <c r="E79" s="7"/>
      <c r="F79" s="56" t="s">
        <v>338</v>
      </c>
      <c r="G79" s="158">
        <f>VLOOKUP(A73,Cód!A:F,6,0)</f>
        <v>6</v>
      </c>
    </row>
    <row r="80" spans="1:7" ht="33.950000000000003" customHeight="1" x14ac:dyDescent="0.25">
      <c r="A80" s="225"/>
      <c r="B80" s="211"/>
      <c r="C80" s="211"/>
      <c r="D80" s="211"/>
      <c r="E80" s="211"/>
      <c r="F80" s="211"/>
      <c r="G80" s="158"/>
    </row>
    <row r="81" spans="1:7" ht="15.75" x14ac:dyDescent="0.25">
      <c r="A81" s="219">
        <v>176</v>
      </c>
      <c r="B81" s="220" t="s">
        <v>19</v>
      </c>
      <c r="C81" s="221" t="s">
        <v>60</v>
      </c>
      <c r="D81" s="74" t="s">
        <v>94</v>
      </c>
      <c r="E81" s="75">
        <v>5787360</v>
      </c>
      <c r="F81" s="74" t="s">
        <v>148</v>
      </c>
      <c r="G81" s="157" t="str">
        <f>VLOOKUP(E81,QF!C:G,5,0)</f>
        <v>DGEE-DEED-CEE Salim Farah Maluf</v>
      </c>
    </row>
    <row r="82" spans="1:7" ht="15.75" x14ac:dyDescent="0.25">
      <c r="A82" s="219"/>
      <c r="B82" s="220"/>
      <c r="C82" s="221"/>
      <c r="D82" s="74" t="s">
        <v>179</v>
      </c>
      <c r="E82" s="75">
        <v>6306128</v>
      </c>
      <c r="F82" s="74" t="s">
        <v>378</v>
      </c>
      <c r="G82" s="157" t="str">
        <f>VLOOKUP(E82,QF!C:G,5,0)</f>
        <v>DGEE-DEED-Mini Balneário Comandante Gastão Moutinho</v>
      </c>
    </row>
    <row r="83" spans="1:7" ht="15.75" x14ac:dyDescent="0.25">
      <c r="A83" s="219"/>
      <c r="B83" s="220"/>
      <c r="C83" s="221"/>
      <c r="D83" s="74" t="s">
        <v>369</v>
      </c>
      <c r="E83" s="75">
        <v>8357544</v>
      </c>
      <c r="F83" s="74" t="s">
        <v>268</v>
      </c>
      <c r="G83" s="157" t="str">
        <f>VLOOKUP(E83,QF!C:G,5,0)</f>
        <v>DGEE-DEED-Mini Balneário Comandante Gastão Moutinho</v>
      </c>
    </row>
    <row r="84" spans="1:7" ht="15.75" x14ac:dyDescent="0.25">
      <c r="A84" s="219"/>
      <c r="B84" s="220"/>
      <c r="C84" s="221"/>
      <c r="D84" s="74" t="s">
        <v>339</v>
      </c>
      <c r="E84" s="75">
        <v>5477247</v>
      </c>
      <c r="F84" s="74" t="s">
        <v>378</v>
      </c>
      <c r="G84" s="157" t="str">
        <f>VLOOKUP(E84,QF!C:G,5,0)</f>
        <v>DGEE-DEED-Mini Balneário Comandante Gastão Moutinho</v>
      </c>
    </row>
    <row r="85" spans="1:7" ht="15" customHeight="1" x14ac:dyDescent="0.25">
      <c r="A85" s="219"/>
      <c r="B85" s="220"/>
      <c r="C85" s="221"/>
      <c r="D85" s="74" t="s">
        <v>256</v>
      </c>
      <c r="E85" s="75">
        <v>8587485</v>
      </c>
      <c r="F85" s="74" t="s">
        <v>222</v>
      </c>
      <c r="G85" s="157" t="str">
        <f>VLOOKUP(E85,QF!C:G,5,0)</f>
        <v>DGEE-DEED-Mini Balneário Comandante Gastão Moutinho</v>
      </c>
    </row>
    <row r="86" spans="1:7" ht="15.75" x14ac:dyDescent="0.25">
      <c r="A86" s="224"/>
      <c r="B86" s="166"/>
      <c r="C86" s="166"/>
      <c r="D86" s="166"/>
      <c r="E86" s="167"/>
      <c r="F86" s="159" t="s">
        <v>302</v>
      </c>
      <c r="G86" s="158">
        <f>VLOOKUP(A81,Cód!A:F,6,0)</f>
        <v>5</v>
      </c>
    </row>
    <row r="87" spans="1:7" ht="33.950000000000003" customHeight="1" x14ac:dyDescent="0.25">
      <c r="A87" s="166"/>
      <c r="B87" s="166"/>
      <c r="C87" s="166"/>
      <c r="D87" s="166"/>
      <c r="E87" s="166"/>
      <c r="F87" s="166"/>
      <c r="G87" s="158"/>
    </row>
    <row r="88" spans="1:7" ht="15.75" x14ac:dyDescent="0.25">
      <c r="A88" s="217">
        <v>178</v>
      </c>
      <c r="B88" s="213" t="s">
        <v>21</v>
      </c>
      <c r="C88" s="181" t="s">
        <v>62</v>
      </c>
      <c r="D88" s="67" t="s">
        <v>340</v>
      </c>
      <c r="E88" s="65">
        <v>6513085</v>
      </c>
      <c r="F88" s="67" t="s">
        <v>378</v>
      </c>
      <c r="G88" s="157" t="str">
        <f>VLOOKUP(E88,QF!C:G,5,0)</f>
        <v>DGEE-DEED-Mini Balneário Comandante Garcia D'Avila</v>
      </c>
    </row>
    <row r="89" spans="1:7" ht="15.75" x14ac:dyDescent="0.25">
      <c r="A89" s="218"/>
      <c r="B89" s="213"/>
      <c r="C89" s="181"/>
      <c r="D89" s="67" t="s">
        <v>341</v>
      </c>
      <c r="E89" s="65">
        <v>7712537</v>
      </c>
      <c r="F89" s="67" t="s">
        <v>143</v>
      </c>
      <c r="G89" s="157" t="str">
        <f>VLOOKUP(E89,QF!C:G,5,0)</f>
        <v>DGEE-DEED-Mini Balneário Comandante Garcia D'Avila</v>
      </c>
    </row>
    <row r="90" spans="1:7" ht="15.75" x14ac:dyDescent="0.25">
      <c r="A90" s="218"/>
      <c r="B90" s="213"/>
      <c r="C90" s="181"/>
      <c r="D90" s="67" t="s">
        <v>176</v>
      </c>
      <c r="E90" s="65">
        <v>6029922</v>
      </c>
      <c r="F90" s="67" t="s">
        <v>234</v>
      </c>
      <c r="G90" s="157" t="str">
        <f>VLOOKUP(E90,QF!C:G,5,0)</f>
        <v>DGEE-DEED-Mini Balneário Comandante Garcia D'Avila</v>
      </c>
    </row>
    <row r="91" spans="1:7" ht="15.75" x14ac:dyDescent="0.25">
      <c r="A91" s="218"/>
      <c r="B91" s="213"/>
      <c r="C91" s="181"/>
      <c r="D91" s="67" t="s">
        <v>204</v>
      </c>
      <c r="E91" s="65">
        <v>7409222</v>
      </c>
      <c r="F91" s="67" t="s">
        <v>236</v>
      </c>
      <c r="G91" s="157" t="str">
        <f>VLOOKUP(E91,QF!C:G,5,0)</f>
        <v>DGEE-DEED-Mini Balneário Comandante Garcia D'Avila</v>
      </c>
    </row>
    <row r="92" spans="1:7" ht="15.75" x14ac:dyDescent="0.25">
      <c r="A92" s="218"/>
      <c r="B92" s="213"/>
      <c r="C92" s="181"/>
      <c r="D92" s="67" t="s">
        <v>342</v>
      </c>
      <c r="E92" s="65">
        <v>6290426</v>
      </c>
      <c r="F92" s="67" t="s">
        <v>236</v>
      </c>
      <c r="G92" s="157" t="str">
        <f>VLOOKUP(E92,QF!C:G,5,0)</f>
        <v>DGEE-DEED-Mini Balneário Comandante Garcia D'Avila</v>
      </c>
    </row>
    <row r="93" spans="1:7" ht="15.75" x14ac:dyDescent="0.25">
      <c r="A93" s="218"/>
      <c r="B93" s="213"/>
      <c r="C93" s="181"/>
      <c r="D93" s="67" t="s">
        <v>624</v>
      </c>
      <c r="E93" s="65">
        <v>9493417</v>
      </c>
      <c r="F93" s="67" t="s">
        <v>268</v>
      </c>
      <c r="G93" s="157" t="str">
        <f>VLOOKUP(E93,QF!C:G,5,0)</f>
        <v>DGEE-DEED-Mini Balneário Comandante Garcia D'Avila</v>
      </c>
    </row>
    <row r="94" spans="1:7" ht="15.75" customHeight="1" x14ac:dyDescent="0.25">
      <c r="A94" s="218"/>
      <c r="B94" s="213"/>
      <c r="C94" s="181"/>
      <c r="D94" s="67" t="s">
        <v>343</v>
      </c>
      <c r="E94" s="65">
        <v>6311385</v>
      </c>
      <c r="F94" s="67" t="s">
        <v>299</v>
      </c>
      <c r="G94" s="157" t="str">
        <f>VLOOKUP(E94,QF!C:G,5,0)</f>
        <v>DGEE-DEED-Mini Balneário Comandante Garcia D'Avila</v>
      </c>
    </row>
    <row r="95" spans="1:7" ht="15.75" customHeight="1" x14ac:dyDescent="0.25">
      <c r="F95" s="56" t="s">
        <v>312</v>
      </c>
      <c r="G95" s="158">
        <f>VLOOKUP(A88,Cód!A:F,6,0)</f>
        <v>7</v>
      </c>
    </row>
  </sheetData>
  <mergeCells count="45">
    <mergeCell ref="A1:F1"/>
    <mergeCell ref="A86:E86"/>
    <mergeCell ref="A69:F69"/>
    <mergeCell ref="A68:E68"/>
    <mergeCell ref="A71:E71"/>
    <mergeCell ref="A72:F72"/>
    <mergeCell ref="A80:F80"/>
    <mergeCell ref="A73:A78"/>
    <mergeCell ref="B73:B78"/>
    <mergeCell ref="C73:C78"/>
    <mergeCell ref="A57:E57"/>
    <mergeCell ref="A4:A10"/>
    <mergeCell ref="B4:B10"/>
    <mergeCell ref="C4:C10"/>
    <mergeCell ref="A13:A27"/>
    <mergeCell ref="A12:F12"/>
    <mergeCell ref="A88:A94"/>
    <mergeCell ref="B88:B94"/>
    <mergeCell ref="C88:C94"/>
    <mergeCell ref="A44:A56"/>
    <mergeCell ref="B44:B56"/>
    <mergeCell ref="C44:C56"/>
    <mergeCell ref="A59:A67"/>
    <mergeCell ref="B59:B67"/>
    <mergeCell ref="C59:C67"/>
    <mergeCell ref="A87:F87"/>
    <mergeCell ref="A58:F58"/>
    <mergeCell ref="A81:A85"/>
    <mergeCell ref="B81:B85"/>
    <mergeCell ref="C81:C85"/>
    <mergeCell ref="F2:F3"/>
    <mergeCell ref="A2:A3"/>
    <mergeCell ref="B2:B3"/>
    <mergeCell ref="C2:C3"/>
    <mergeCell ref="D2:D3"/>
    <mergeCell ref="E2:E3"/>
    <mergeCell ref="A11:E11"/>
    <mergeCell ref="B13:B27"/>
    <mergeCell ref="C13:C27"/>
    <mergeCell ref="A42:E42"/>
    <mergeCell ref="A43:F43"/>
    <mergeCell ref="A28:E28"/>
    <mergeCell ref="A30:A41"/>
    <mergeCell ref="B30:B41"/>
    <mergeCell ref="C30:C41"/>
  </mergeCells>
  <conditionalFormatting sqref="E4:E9">
    <cfRule type="duplicateValues" dxfId="46" priority="123" stopIfTrue="1"/>
  </conditionalFormatting>
  <conditionalFormatting sqref="E10">
    <cfRule type="duplicateValues" dxfId="45" priority="124" stopIfTrue="1"/>
  </conditionalFormatting>
  <conditionalFormatting sqref="E13:E27">
    <cfRule type="duplicateValues" dxfId="44" priority="125" stopIfTrue="1"/>
  </conditionalFormatting>
  <conditionalFormatting sqref="E30:E41">
    <cfRule type="duplicateValues" dxfId="43" priority="84" stopIfTrue="1"/>
  </conditionalFormatting>
  <conditionalFormatting sqref="E44:E56">
    <cfRule type="duplicateValues" dxfId="42" priority="1589" stopIfTrue="1"/>
  </conditionalFormatting>
  <conditionalFormatting sqref="E59:E67">
    <cfRule type="duplicateValues" dxfId="41" priority="5" stopIfTrue="1"/>
  </conditionalFormatting>
  <conditionalFormatting sqref="E70">
    <cfRule type="duplicateValues" dxfId="40" priority="66" stopIfTrue="1"/>
  </conditionalFormatting>
  <conditionalFormatting sqref="E73:E78">
    <cfRule type="duplicateValues" dxfId="39" priority="1590" stopIfTrue="1"/>
  </conditionalFormatting>
  <conditionalFormatting sqref="E81:E85">
    <cfRule type="duplicateValues" dxfId="38" priority="127" stopIfTrue="1"/>
  </conditionalFormatting>
  <conditionalFormatting sqref="E88:E94">
    <cfRule type="duplicateValues" dxfId="37" priority="1591" stopIfTrue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2">
    <tabColor rgb="FFFFC000"/>
  </sheetPr>
  <dimension ref="A1:BW56"/>
  <sheetViews>
    <sheetView showGridLines="0" zoomScale="90" zoomScaleNormal="90" workbookViewId="0">
      <selection activeCell="G3" sqref="G3"/>
    </sheetView>
  </sheetViews>
  <sheetFormatPr defaultColWidth="8.85546875" defaultRowHeight="15" x14ac:dyDescent="0.25"/>
  <cols>
    <col min="1" max="1" width="9" customWidth="1"/>
    <col min="2" max="2" width="29" customWidth="1"/>
    <col min="3" max="3" width="32.42578125" customWidth="1"/>
    <col min="4" max="4" width="43.42578125" customWidth="1"/>
    <col min="5" max="5" width="15.85546875" customWidth="1"/>
    <col min="6" max="6" width="54" customWidth="1"/>
    <col min="7" max="7" width="48.85546875" style="157" bestFit="1" customWidth="1"/>
    <col min="8" max="74" width="9.140625"/>
  </cols>
  <sheetData>
    <row r="1" spans="1:75" ht="45" customHeight="1" x14ac:dyDescent="0.25">
      <c r="A1" s="244" t="s">
        <v>214</v>
      </c>
      <c r="B1" s="244"/>
      <c r="C1" s="244"/>
      <c r="D1" s="244"/>
      <c r="E1" s="244"/>
      <c r="F1" s="244"/>
    </row>
    <row r="2" spans="1:75" ht="33" customHeight="1" x14ac:dyDescent="0.25">
      <c r="A2" s="247" t="s">
        <v>73</v>
      </c>
      <c r="B2" s="245" t="s">
        <v>74</v>
      </c>
      <c r="C2" s="245" t="s">
        <v>75</v>
      </c>
      <c r="D2" s="245" t="s">
        <v>76</v>
      </c>
      <c r="E2" s="245" t="s">
        <v>72</v>
      </c>
      <c r="F2" s="245" t="s">
        <v>77</v>
      </c>
    </row>
    <row r="3" spans="1:75" ht="15.75" customHeight="1" x14ac:dyDescent="0.25">
      <c r="A3" s="247"/>
      <c r="B3" s="246"/>
      <c r="C3" s="246"/>
      <c r="D3" s="246"/>
      <c r="E3" s="246"/>
      <c r="F3" s="246"/>
      <c r="G3" s="158" t="s">
        <v>918</v>
      </c>
    </row>
    <row r="4" spans="1:75" ht="15.75" customHeight="1" x14ac:dyDescent="0.25">
      <c r="A4" s="237">
        <v>105</v>
      </c>
      <c r="B4" s="248" t="s">
        <v>723</v>
      </c>
      <c r="C4" s="239" t="s">
        <v>39</v>
      </c>
      <c r="D4" s="71" t="s">
        <v>245</v>
      </c>
      <c r="E4" s="72">
        <v>6819397</v>
      </c>
      <c r="F4" s="71" t="s">
        <v>187</v>
      </c>
      <c r="G4" s="157" t="str">
        <f>VLOOKUP(E4,QF!C:G,5,0)</f>
        <v>DGEE-DEED-CEE Geraldo José de Almeida - O.S.</v>
      </c>
    </row>
    <row r="5" spans="1:75" ht="15.75" customHeight="1" x14ac:dyDescent="0.25">
      <c r="A5" s="237"/>
      <c r="B5" s="248"/>
      <c r="C5" s="239"/>
      <c r="D5" s="71" t="s">
        <v>872</v>
      </c>
      <c r="E5" s="72">
        <v>9536311</v>
      </c>
      <c r="F5" s="71" t="s">
        <v>268</v>
      </c>
      <c r="G5" s="157" t="str">
        <f>VLOOKUP(E5,QF!C:G,5,0)</f>
        <v>DGEE-DEED-CEE Geraldo José de Almeida - O.S.</v>
      </c>
    </row>
    <row r="6" spans="1:75" ht="15.75" customHeight="1" x14ac:dyDescent="0.25">
      <c r="A6" s="237"/>
      <c r="B6" s="238"/>
      <c r="C6" s="239"/>
      <c r="D6" s="71" t="s">
        <v>277</v>
      </c>
      <c r="E6" s="72">
        <v>6426999</v>
      </c>
      <c r="F6" s="71" t="s">
        <v>148</v>
      </c>
      <c r="G6" s="157" t="str">
        <f>VLOOKUP(E6,QF!C:G,5,0)</f>
        <v>DGEE-DEED-CEE Geraldo José de Almeida - O.S.</v>
      </c>
    </row>
    <row r="7" spans="1:75" ht="15.75" customHeight="1" x14ac:dyDescent="0.25">
      <c r="A7" s="237"/>
      <c r="B7" s="238"/>
      <c r="C7" s="239"/>
      <c r="D7" s="71" t="s">
        <v>105</v>
      </c>
      <c r="E7" s="72">
        <v>6510434</v>
      </c>
      <c r="F7" s="71" t="s">
        <v>236</v>
      </c>
      <c r="G7" s="157" t="str">
        <f>VLOOKUP(E7,QF!C:G,5,0)</f>
        <v>DGEE-DEED-CEE Geraldo José de Almeida - O.S.</v>
      </c>
    </row>
    <row r="8" spans="1:75" ht="15.75" customHeight="1" x14ac:dyDescent="0.25">
      <c r="A8" s="237"/>
      <c r="B8" s="238"/>
      <c r="C8" s="239"/>
      <c r="D8" s="71" t="s">
        <v>278</v>
      </c>
      <c r="E8" s="72">
        <v>6492355</v>
      </c>
      <c r="F8" s="71" t="s">
        <v>378</v>
      </c>
      <c r="G8" s="157" t="str">
        <f>VLOOKUP(E8,QF!C:G,5,0)</f>
        <v>DGEE-DEED-CEE Geraldo José de Almeida - O.S.</v>
      </c>
    </row>
    <row r="9" spans="1:75" ht="15.75" customHeight="1" x14ac:dyDescent="0.25">
      <c r="A9" s="205"/>
      <c r="B9" s="206"/>
      <c r="C9" s="206"/>
      <c r="D9" s="206"/>
      <c r="E9" s="207"/>
      <c r="F9" s="53" t="s">
        <v>297</v>
      </c>
      <c r="G9" s="158">
        <f>VLOOKUP(A4,Cód!A:F,6,0)</f>
        <v>5</v>
      </c>
    </row>
    <row r="10" spans="1:75" s="37" customFormat="1" ht="33.950000000000003" customHeight="1" x14ac:dyDescent="0.25">
      <c r="A10" s="4"/>
      <c r="B10" s="5"/>
      <c r="C10" s="5"/>
      <c r="D10" s="5"/>
      <c r="E10" s="5"/>
      <c r="F10" s="5"/>
      <c r="G10" s="15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6"/>
    </row>
    <row r="11" spans="1:75" ht="15.75" customHeight="1" x14ac:dyDescent="0.25">
      <c r="A11" s="249"/>
      <c r="B11" s="229" t="s">
        <v>869</v>
      </c>
      <c r="C11" s="232" t="s">
        <v>279</v>
      </c>
      <c r="D11" s="67" t="s">
        <v>157</v>
      </c>
      <c r="E11" s="65">
        <v>7455461</v>
      </c>
      <c r="F11" s="67" t="s">
        <v>143</v>
      </c>
      <c r="G11" s="157" t="str">
        <f>VLOOKUP(E11,QF!C:G,5,0)</f>
        <v>DGEE-DEED-CEE Edson Arantes do Nascimento</v>
      </c>
    </row>
    <row r="12" spans="1:75" ht="15.75" customHeight="1" x14ac:dyDescent="0.25">
      <c r="A12" s="249"/>
      <c r="B12" s="230"/>
      <c r="C12" s="233"/>
      <c r="D12" s="67" t="s">
        <v>281</v>
      </c>
      <c r="E12" s="65">
        <v>5161274</v>
      </c>
      <c r="F12" s="67" t="s">
        <v>378</v>
      </c>
      <c r="G12" s="157" t="str">
        <f>VLOOKUP(E12,QF!C:G,5,0)</f>
        <v>DGEE-DEED-CEE Edson Arantes do Nascimento</v>
      </c>
    </row>
    <row r="13" spans="1:75" ht="15.75" customHeight="1" x14ac:dyDescent="0.25">
      <c r="A13" s="249"/>
      <c r="B13" s="230"/>
      <c r="C13" s="233"/>
      <c r="D13" s="67" t="s">
        <v>243</v>
      </c>
      <c r="E13" s="65">
        <v>5839360</v>
      </c>
      <c r="F13" s="67" t="s">
        <v>236</v>
      </c>
      <c r="G13" s="157" t="str">
        <f>VLOOKUP(E13,QF!C:G,5,0)</f>
        <v>DGEE-DEED-CEE Edson Arantes do Nascimento</v>
      </c>
    </row>
    <row r="14" spans="1:75" ht="15.75" customHeight="1" x14ac:dyDescent="0.25">
      <c r="A14" s="249"/>
      <c r="B14" s="230"/>
      <c r="C14" s="233"/>
      <c r="D14" s="67" t="s">
        <v>372</v>
      </c>
      <c r="E14" s="65">
        <v>7569564</v>
      </c>
      <c r="F14" s="67" t="s">
        <v>143</v>
      </c>
      <c r="G14" s="157" t="str">
        <f>VLOOKUP(E14,QF!C:G,5,0)</f>
        <v>DGEE-DEED-CEE Edson Arantes do Nascimento</v>
      </c>
    </row>
    <row r="15" spans="1:75" ht="15.75" customHeight="1" x14ac:dyDescent="0.25">
      <c r="A15" s="249"/>
      <c r="B15" s="231"/>
      <c r="C15" s="234"/>
      <c r="D15" s="67" t="s">
        <v>244</v>
      </c>
      <c r="E15" s="65">
        <v>8127174</v>
      </c>
      <c r="F15" s="67" t="s">
        <v>268</v>
      </c>
      <c r="G15" s="157" t="str">
        <f>VLOOKUP(E15,QF!C:G,5,0)</f>
        <v>DGEE-DEED-CEE Edson Arantes do Nascimento</v>
      </c>
    </row>
    <row r="16" spans="1:75" ht="15" customHeight="1" x14ac:dyDescent="0.25">
      <c r="A16" s="164"/>
      <c r="B16" s="165"/>
      <c r="C16" s="165"/>
      <c r="D16" s="165"/>
      <c r="E16" s="170"/>
      <c r="F16" s="53" t="s">
        <v>297</v>
      </c>
      <c r="G16" s="158">
        <f>VLOOKUP(C11,Cód!C:F,4,0)</f>
        <v>5</v>
      </c>
    </row>
    <row r="17" spans="1:75" s="36" customFormat="1" ht="33.950000000000003" customHeight="1" x14ac:dyDescent="0.25">
      <c r="A17" s="34"/>
      <c r="B17" s="35"/>
      <c r="C17" s="35"/>
      <c r="D17" s="35"/>
      <c r="E17" s="35"/>
      <c r="F17" s="35"/>
      <c r="G17" s="158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0"/>
    </row>
    <row r="18" spans="1:75" ht="15" customHeight="1" x14ac:dyDescent="0.25">
      <c r="A18" s="237">
        <v>117</v>
      </c>
      <c r="B18" s="238" t="s">
        <v>8</v>
      </c>
      <c r="C18" s="239" t="s">
        <v>47</v>
      </c>
      <c r="D18" s="73" t="s">
        <v>282</v>
      </c>
      <c r="E18" s="72">
        <v>7439865</v>
      </c>
      <c r="F18" s="73" t="s">
        <v>143</v>
      </c>
      <c r="G18" s="157" t="str">
        <f>VLOOKUP(E18,QF!C:G,5,0)</f>
        <v>DGEE-DEED-CEE Solange Nunes Bibas</v>
      </c>
    </row>
    <row r="19" spans="1:75" ht="15" customHeight="1" x14ac:dyDescent="0.25">
      <c r="A19" s="237"/>
      <c r="B19" s="238"/>
      <c r="C19" s="239"/>
      <c r="D19" s="73" t="s">
        <v>283</v>
      </c>
      <c r="E19" s="72">
        <v>8961930</v>
      </c>
      <c r="F19" s="73" t="s">
        <v>235</v>
      </c>
      <c r="G19" s="157" t="str">
        <f>VLOOKUP(E19,QF!C:G,5,0)</f>
        <v>DGEE-DEED-CEE Solange Nunes Bibas</v>
      </c>
    </row>
    <row r="20" spans="1:75" ht="15" customHeight="1" x14ac:dyDescent="0.25">
      <c r="A20" s="237"/>
      <c r="B20" s="238"/>
      <c r="C20" s="239"/>
      <c r="D20" s="73" t="s">
        <v>746</v>
      </c>
      <c r="E20" s="72">
        <v>9515054</v>
      </c>
      <c r="F20" s="73" t="s">
        <v>178</v>
      </c>
      <c r="G20" s="157" t="str">
        <f>VLOOKUP(E20,QF!C:G,5,0)</f>
        <v>DGEE-DEED-CEE Solange Nunes Bibas</v>
      </c>
    </row>
    <row r="21" spans="1:75" ht="15.75" customHeight="1" x14ac:dyDescent="0.25">
      <c r="A21" s="237"/>
      <c r="B21" s="238"/>
      <c r="C21" s="239"/>
      <c r="D21" s="73" t="s">
        <v>373</v>
      </c>
      <c r="E21" s="72">
        <v>8010137</v>
      </c>
      <c r="F21" s="73" t="s">
        <v>299</v>
      </c>
      <c r="G21" s="157" t="str">
        <f>VLOOKUP(E21,QF!C:G,5,0)</f>
        <v>DGEE-DEED-CEE Solange Nunes Bibas</v>
      </c>
    </row>
    <row r="22" spans="1:75" ht="15.75" customHeight="1" x14ac:dyDescent="0.25">
      <c r="A22" s="237"/>
      <c r="B22" s="238"/>
      <c r="C22" s="239"/>
      <c r="D22" s="73" t="s">
        <v>751</v>
      </c>
      <c r="E22" s="72">
        <v>9503200</v>
      </c>
      <c r="F22" s="73" t="s">
        <v>222</v>
      </c>
      <c r="G22" s="157" t="str">
        <f>VLOOKUP(E22,QF!C:G,5,0)</f>
        <v>DGEE-DEED-CEE Solange Nunes Bibas</v>
      </c>
    </row>
    <row r="23" spans="1:75" ht="15.75" customHeight="1" x14ac:dyDescent="0.25">
      <c r="A23" s="237"/>
      <c r="B23" s="238"/>
      <c r="C23" s="239"/>
      <c r="D23" s="73" t="s">
        <v>284</v>
      </c>
      <c r="E23" s="72">
        <v>9150757</v>
      </c>
      <c r="F23" s="73" t="s">
        <v>268</v>
      </c>
      <c r="G23" s="157" t="str">
        <f>VLOOKUP(E23,QF!C:G,5,0)</f>
        <v>DGEE-DEED-CEE Solange Nunes Bibas</v>
      </c>
    </row>
    <row r="24" spans="1:75" ht="15.75" customHeight="1" x14ac:dyDescent="0.25">
      <c r="A24" s="237"/>
      <c r="B24" s="238"/>
      <c r="C24" s="239"/>
      <c r="D24" s="73" t="s">
        <v>374</v>
      </c>
      <c r="E24" s="72">
        <v>8069743</v>
      </c>
      <c r="F24" s="73" t="s">
        <v>784</v>
      </c>
      <c r="G24" s="157" t="str">
        <f>VLOOKUP(E24,QF!C:G,5,0)</f>
        <v>DGEE-DEED-CEE Solange Nunes Bibas</v>
      </c>
    </row>
    <row r="25" spans="1:75" ht="15.75" customHeight="1" x14ac:dyDescent="0.25">
      <c r="A25" s="237"/>
      <c r="B25" s="238"/>
      <c r="C25" s="239"/>
      <c r="D25" s="73" t="s">
        <v>253</v>
      </c>
      <c r="E25" s="72">
        <v>5670322</v>
      </c>
      <c r="F25" s="73" t="s">
        <v>143</v>
      </c>
      <c r="G25" s="157" t="str">
        <f>VLOOKUP(E25,QF!C:G,5,0)</f>
        <v>DGEE-DEED-CEE Solange Nunes Bibas</v>
      </c>
    </row>
    <row r="26" spans="1:75" ht="15.75" customHeight="1" x14ac:dyDescent="0.25">
      <c r="A26" s="237"/>
      <c r="B26" s="238"/>
      <c r="C26" s="239"/>
      <c r="D26" s="73" t="s">
        <v>216</v>
      </c>
      <c r="E26" s="72">
        <v>7569611</v>
      </c>
      <c r="F26" s="73" t="s">
        <v>143</v>
      </c>
      <c r="G26" s="157" t="str">
        <f>VLOOKUP(E26,QF!C:G,5,0)</f>
        <v>DGEE-DEED-CEE Solange Nunes Bibas</v>
      </c>
    </row>
    <row r="27" spans="1:75" ht="15.75" customHeight="1" x14ac:dyDescent="0.25">
      <c r="A27" s="205"/>
      <c r="B27" s="206"/>
      <c r="C27" s="206"/>
      <c r="D27" s="206"/>
      <c r="E27" s="207"/>
      <c r="F27" s="53" t="s">
        <v>300</v>
      </c>
      <c r="G27" s="158">
        <f>VLOOKUP(A18,Cód!A:F,6,0)</f>
        <v>9</v>
      </c>
    </row>
    <row r="28" spans="1:75" s="37" customFormat="1" ht="33.950000000000003" customHeight="1" x14ac:dyDescent="0.25">
      <c r="A28" s="4"/>
      <c r="B28" s="5"/>
      <c r="C28" s="5"/>
      <c r="D28" s="5"/>
      <c r="E28" s="5"/>
      <c r="F28" s="5"/>
      <c r="G28" s="158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6"/>
    </row>
    <row r="29" spans="1:75" ht="15.75" customHeight="1" x14ac:dyDescent="0.25">
      <c r="A29" s="237">
        <v>136</v>
      </c>
      <c r="B29" s="187" t="s">
        <v>15</v>
      </c>
      <c r="C29" s="185" t="s">
        <v>55</v>
      </c>
      <c r="D29" s="67" t="s">
        <v>152</v>
      </c>
      <c r="E29" s="65">
        <v>5827639</v>
      </c>
      <c r="F29" s="67" t="s">
        <v>236</v>
      </c>
      <c r="G29" s="157" t="str">
        <f>VLOOKUP(E29,QF!C:G,5,0)</f>
        <v>DGEE-DEED-Balneário Mario Moraes</v>
      </c>
    </row>
    <row r="30" spans="1:75" ht="15.75" customHeight="1" x14ac:dyDescent="0.25">
      <c r="A30" s="237"/>
      <c r="B30" s="187"/>
      <c r="C30" s="185"/>
      <c r="D30" s="67" t="s">
        <v>155</v>
      </c>
      <c r="E30" s="65">
        <v>7560869</v>
      </c>
      <c r="F30" s="67" t="s">
        <v>235</v>
      </c>
      <c r="G30" s="157" t="str">
        <f>VLOOKUP(E30,QF!C:G,5,0)</f>
        <v>DGEE-DEED-Balneário Mario Moraes</v>
      </c>
    </row>
    <row r="31" spans="1:75" ht="15.75" customHeight="1" x14ac:dyDescent="0.25">
      <c r="A31" s="237"/>
      <c r="B31" s="187"/>
      <c r="C31" s="185"/>
      <c r="D31" s="67" t="s">
        <v>375</v>
      </c>
      <c r="E31" s="65">
        <v>5273293</v>
      </c>
      <c r="F31" s="67" t="s">
        <v>140</v>
      </c>
      <c r="G31" s="157" t="str">
        <f>VLOOKUP(E31,QF!C:G,5,0)</f>
        <v>DGEE-DEED-Balneário Mario Moraes</v>
      </c>
    </row>
    <row r="32" spans="1:75" ht="15.75" customHeight="1" x14ac:dyDescent="0.25">
      <c r="A32" s="237"/>
      <c r="B32" s="187"/>
      <c r="C32" s="185"/>
      <c r="D32" s="67" t="s">
        <v>285</v>
      </c>
      <c r="E32" s="65">
        <v>7363729</v>
      </c>
      <c r="F32" s="67" t="s">
        <v>143</v>
      </c>
      <c r="G32" s="157" t="str">
        <f>VLOOKUP(E32,QF!C:G,5,0)</f>
        <v>DGEE-DEED-Balneário Mario Moraes</v>
      </c>
    </row>
    <row r="33" spans="1:75" ht="15.75" customHeight="1" x14ac:dyDescent="0.25">
      <c r="A33" s="237"/>
      <c r="B33" s="187"/>
      <c r="C33" s="185"/>
      <c r="D33" s="67" t="s">
        <v>286</v>
      </c>
      <c r="E33" s="65">
        <v>8822450</v>
      </c>
      <c r="F33" s="67" t="s">
        <v>268</v>
      </c>
      <c r="G33" s="157" t="str">
        <f>VLOOKUP(E33,QF!C:G,5,0)</f>
        <v>DGEE-DEED-Balneário Mario Moraes</v>
      </c>
    </row>
    <row r="34" spans="1:75" ht="15.75" customHeight="1" x14ac:dyDescent="0.25">
      <c r="A34" s="237"/>
      <c r="B34" s="187"/>
      <c r="C34" s="185"/>
      <c r="D34" s="67" t="s">
        <v>683</v>
      </c>
      <c r="E34" s="65">
        <v>7746831</v>
      </c>
      <c r="F34" s="67" t="s">
        <v>143</v>
      </c>
      <c r="G34" s="157" t="str">
        <f>VLOOKUP(E34,QF!C:G,5,0)</f>
        <v>DGEE-DEED-Balneário Mario Moraes</v>
      </c>
    </row>
    <row r="35" spans="1:75" ht="15.75" customHeight="1" x14ac:dyDescent="0.25">
      <c r="A35" s="237"/>
      <c r="B35" s="187"/>
      <c r="C35" s="185"/>
      <c r="D35" s="67" t="s">
        <v>106</v>
      </c>
      <c r="E35" s="65">
        <v>6264123</v>
      </c>
      <c r="F35" s="67" t="s">
        <v>378</v>
      </c>
      <c r="G35" s="157" t="str">
        <f>VLOOKUP(E35,QF!C:G,5,0)</f>
        <v>DGEE-DEED-Balneário Mario Moraes</v>
      </c>
    </row>
    <row r="36" spans="1:75" ht="15.75" customHeight="1" x14ac:dyDescent="0.25">
      <c r="A36" s="205"/>
      <c r="B36" s="206"/>
      <c r="C36" s="206"/>
      <c r="D36" s="206"/>
      <c r="E36" s="207"/>
      <c r="F36" s="53" t="s">
        <v>312</v>
      </c>
      <c r="G36" s="158">
        <f>VLOOKUP(A29,Cód!A:F,6,0)</f>
        <v>7</v>
      </c>
    </row>
    <row r="37" spans="1:75" s="37" customFormat="1" ht="33.950000000000003" customHeight="1" x14ac:dyDescent="0.25">
      <c r="A37" s="4"/>
      <c r="B37" s="5"/>
      <c r="C37" s="5"/>
      <c r="D37" s="5"/>
      <c r="E37" s="5"/>
      <c r="F37" s="5"/>
      <c r="G37" s="158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6"/>
    </row>
    <row r="38" spans="1:75" s="5" customFormat="1" ht="15.75" x14ac:dyDescent="0.25">
      <c r="A38" s="240">
        <v>177</v>
      </c>
      <c r="B38" s="242" t="s">
        <v>20</v>
      </c>
      <c r="C38" s="235" t="s">
        <v>61</v>
      </c>
      <c r="D38" s="73" t="s">
        <v>103</v>
      </c>
      <c r="E38" s="72">
        <v>7340729</v>
      </c>
      <c r="F38" s="73" t="s">
        <v>234</v>
      </c>
      <c r="G38" s="157" t="str">
        <f>VLOOKUP(E38,QF!C:G,5,0)</f>
        <v>DGEE-DEED-Mini Balneário Marechal Espiridião Rosa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</row>
    <row r="39" spans="1:75" s="5" customFormat="1" ht="15.75" x14ac:dyDescent="0.25">
      <c r="A39" s="240"/>
      <c r="B39" s="242"/>
      <c r="C39" s="235"/>
      <c r="D39" s="73" t="s">
        <v>376</v>
      </c>
      <c r="E39" s="72">
        <v>5878403</v>
      </c>
      <c r="F39" s="73" t="s">
        <v>268</v>
      </c>
      <c r="G39" s="157" t="str">
        <f>VLOOKUP(E39,QF!C:G,5,0)</f>
        <v>DGEE-DEED-Mini Balneário Marechal Espiridião Rosa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</row>
    <row r="40" spans="1:75" s="5" customFormat="1" ht="15.75" x14ac:dyDescent="0.25">
      <c r="A40" s="240"/>
      <c r="B40" s="242"/>
      <c r="C40" s="235"/>
      <c r="D40" s="73" t="s">
        <v>104</v>
      </c>
      <c r="E40" s="72">
        <v>5891485</v>
      </c>
      <c r="F40" s="73" t="s">
        <v>378</v>
      </c>
      <c r="G40" s="157" t="str">
        <f>VLOOKUP(E40,QF!C:G,5,0)</f>
        <v>DGEE-DEED-Mini Balneário Marechal Espiridião Rosa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</row>
    <row r="41" spans="1:75" ht="15.75" x14ac:dyDescent="0.25">
      <c r="A41" s="240"/>
      <c r="B41" s="242"/>
      <c r="C41" s="235"/>
      <c r="D41" s="73" t="s">
        <v>750</v>
      </c>
      <c r="E41" s="72">
        <v>8906793</v>
      </c>
      <c r="F41" s="73" t="s">
        <v>222</v>
      </c>
      <c r="G41" s="157" t="str">
        <f>VLOOKUP(E41,QF!C:G,5,0)</f>
        <v>DGEE-DEED-Mini Balneário Marechal Espiridião Rosa</v>
      </c>
    </row>
    <row r="42" spans="1:75" ht="15.75" x14ac:dyDescent="0.25">
      <c r="A42" s="241"/>
      <c r="B42" s="243"/>
      <c r="C42" s="236"/>
      <c r="D42" s="73" t="s">
        <v>196</v>
      </c>
      <c r="E42" s="72">
        <v>1403575</v>
      </c>
      <c r="F42" s="73" t="s">
        <v>140</v>
      </c>
      <c r="G42" s="157" t="str">
        <f>VLOOKUP(E42,QF!C:G,5,0)</f>
        <v>DGEE-DEED-Mini Balneário Marechal Espiridião Rosa</v>
      </c>
    </row>
    <row r="43" spans="1:75" ht="15.75" customHeight="1" x14ac:dyDescent="0.25">
      <c r="A43" s="225"/>
      <c r="B43" s="211"/>
      <c r="C43" s="211"/>
      <c r="D43" s="211"/>
      <c r="E43" s="211"/>
      <c r="F43" s="19" t="s">
        <v>297</v>
      </c>
      <c r="G43" s="158">
        <f>VLOOKUP(A38,Cód!A:F,6,0)</f>
        <v>5</v>
      </c>
    </row>
    <row r="44" spans="1:75" s="38" customFormat="1" ht="33.950000000000003" customHeight="1" x14ac:dyDescent="0.25">
      <c r="A44" s="4"/>
      <c r="B44" s="5"/>
      <c r="C44" s="5"/>
      <c r="D44" s="5"/>
      <c r="E44" s="5"/>
      <c r="F44" s="5"/>
      <c r="G44" s="158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41"/>
    </row>
    <row r="45" spans="1:75" ht="15.75" customHeight="1" x14ac:dyDescent="0.25">
      <c r="A45" s="237"/>
      <c r="B45" s="238" t="s">
        <v>24</v>
      </c>
      <c r="C45" s="239" t="s">
        <v>67</v>
      </c>
      <c r="D45" s="67" t="s">
        <v>149</v>
      </c>
      <c r="E45" s="65">
        <v>5887381</v>
      </c>
      <c r="F45" s="67" t="s">
        <v>378</v>
      </c>
      <c r="G45" s="157" t="str">
        <f>VLOOKUP(E45,QF!C:G,5,0)</f>
        <v>DGEE-DEED-CEL Perus</v>
      </c>
    </row>
    <row r="46" spans="1:75" ht="15.75" customHeight="1" x14ac:dyDescent="0.25">
      <c r="A46" s="237"/>
      <c r="B46" s="238"/>
      <c r="C46" s="239"/>
      <c r="D46" s="67" t="s">
        <v>280</v>
      </c>
      <c r="E46" s="65">
        <v>5729149</v>
      </c>
      <c r="F46" s="67" t="s">
        <v>378</v>
      </c>
      <c r="G46" s="157" t="str">
        <f>VLOOKUP(E46,QF!C:G,5,0)</f>
        <v>DGEE-DEED-CEL Perus</v>
      </c>
    </row>
    <row r="47" spans="1:75" ht="15.75" customHeight="1" x14ac:dyDescent="0.25">
      <c r="A47" s="237"/>
      <c r="B47" s="238"/>
      <c r="C47" s="239"/>
      <c r="D47" s="67" t="s">
        <v>287</v>
      </c>
      <c r="E47" s="65">
        <v>8123209</v>
      </c>
      <c r="F47" s="67" t="s">
        <v>268</v>
      </c>
      <c r="G47" s="157" t="str">
        <f>VLOOKUP(E47,QF!C:G,5,0)</f>
        <v>DGEE-DEED-CEL Perus</v>
      </c>
    </row>
    <row r="48" spans="1:75" ht="15.75" customHeight="1" x14ac:dyDescent="0.25">
      <c r="A48" s="237"/>
      <c r="B48" s="238"/>
      <c r="C48" s="239"/>
      <c r="D48" s="67" t="s">
        <v>170</v>
      </c>
      <c r="E48" s="65">
        <v>5875455</v>
      </c>
      <c r="F48" s="67" t="s">
        <v>378</v>
      </c>
      <c r="G48" s="157" t="str">
        <f>VLOOKUP(E48,QF!C:G,5,0)</f>
        <v>DGEE-DEED-CEL Perus</v>
      </c>
    </row>
    <row r="49" spans="1:7" ht="15.75" customHeight="1" x14ac:dyDescent="0.25">
      <c r="A49" s="237"/>
      <c r="B49" s="238"/>
      <c r="C49" s="239"/>
      <c r="D49" s="67" t="s">
        <v>419</v>
      </c>
      <c r="E49" s="65">
        <v>9281801</v>
      </c>
      <c r="F49" s="67" t="s">
        <v>235</v>
      </c>
      <c r="G49" s="157" t="str">
        <f>VLOOKUP(E49,QF!C:G,5,0)</f>
        <v>DGEE-DEED-CEL Perus</v>
      </c>
    </row>
    <row r="50" spans="1:7" ht="15.75" customHeight="1" x14ac:dyDescent="0.25">
      <c r="A50" s="237"/>
      <c r="B50" s="238"/>
      <c r="C50" s="239"/>
      <c r="D50" s="67" t="s">
        <v>89</v>
      </c>
      <c r="E50" s="65">
        <v>7577745</v>
      </c>
      <c r="F50" s="67" t="s">
        <v>143</v>
      </c>
      <c r="G50" s="157" t="str">
        <f>VLOOKUP(E50,QF!C:G,5,0)</f>
        <v>DGEE-DEED-CEL Perus</v>
      </c>
    </row>
    <row r="51" spans="1:7" ht="15.75" customHeight="1" x14ac:dyDescent="0.25">
      <c r="A51" s="237"/>
      <c r="B51" s="238"/>
      <c r="C51" s="239"/>
      <c r="D51" s="67" t="s">
        <v>202</v>
      </c>
      <c r="E51" s="65">
        <v>6506127</v>
      </c>
      <c r="F51" s="67" t="s">
        <v>378</v>
      </c>
      <c r="G51" s="157" t="str">
        <f>VLOOKUP(E51,QF!C:G,5,0)</f>
        <v>DGEE-DEED-CEL Perus</v>
      </c>
    </row>
    <row r="52" spans="1:7" ht="15.75" customHeight="1" x14ac:dyDescent="0.25">
      <c r="A52" s="237"/>
      <c r="B52" s="238"/>
      <c r="C52" s="239"/>
      <c r="D52" s="67" t="s">
        <v>427</v>
      </c>
      <c r="E52" s="65">
        <v>8412740</v>
      </c>
      <c r="F52" s="67" t="s">
        <v>222</v>
      </c>
      <c r="G52" s="157" t="str">
        <f>VLOOKUP(E52,QF!C:G,5,0)</f>
        <v>DGEE-DEED-CEL Perus</v>
      </c>
    </row>
    <row r="53" spans="1:7" ht="15.75" customHeight="1" x14ac:dyDescent="0.25">
      <c r="A53" s="237"/>
      <c r="B53" s="238"/>
      <c r="C53" s="239"/>
      <c r="D53" s="67" t="s">
        <v>377</v>
      </c>
      <c r="E53" s="65">
        <v>8518238</v>
      </c>
      <c r="F53" s="67" t="s">
        <v>222</v>
      </c>
      <c r="G53" s="157" t="str">
        <f>VLOOKUP(E53,QF!C:G,5,0)</f>
        <v>DGEE-DEED-CEL Perus</v>
      </c>
    </row>
    <row r="54" spans="1:7" ht="15.75" x14ac:dyDescent="0.25">
      <c r="F54" s="53" t="s">
        <v>307</v>
      </c>
      <c r="G54" s="158">
        <f>VLOOKUP(B45,Cód!B:F,5,0)</f>
        <v>9</v>
      </c>
    </row>
    <row r="55" spans="1:7" x14ac:dyDescent="0.25">
      <c r="B55" s="2"/>
      <c r="C55" s="2"/>
    </row>
    <row r="56" spans="1:7" x14ac:dyDescent="0.25">
      <c r="D56" s="1"/>
      <c r="E56" s="1"/>
    </row>
  </sheetData>
  <mergeCells count="30">
    <mergeCell ref="A1:F1"/>
    <mergeCell ref="A27:E27"/>
    <mergeCell ref="F2:F3"/>
    <mergeCell ref="A2:A3"/>
    <mergeCell ref="B2:B3"/>
    <mergeCell ref="C2:C3"/>
    <mergeCell ref="D2:D3"/>
    <mergeCell ref="E2:E3"/>
    <mergeCell ref="A9:E9"/>
    <mergeCell ref="A16:E16"/>
    <mergeCell ref="A4:A8"/>
    <mergeCell ref="B4:B8"/>
    <mergeCell ref="C4:C8"/>
    <mergeCell ref="A11:A15"/>
    <mergeCell ref="B11:B15"/>
    <mergeCell ref="C11:C15"/>
    <mergeCell ref="C38:C42"/>
    <mergeCell ref="A45:A53"/>
    <mergeCell ref="B45:B53"/>
    <mergeCell ref="C45:C53"/>
    <mergeCell ref="A18:A26"/>
    <mergeCell ref="B18:B26"/>
    <mergeCell ref="C18:C26"/>
    <mergeCell ref="A29:A35"/>
    <mergeCell ref="B29:B35"/>
    <mergeCell ref="C29:C35"/>
    <mergeCell ref="A36:E36"/>
    <mergeCell ref="A43:E43"/>
    <mergeCell ref="A38:A42"/>
    <mergeCell ref="B38:B42"/>
  </mergeCells>
  <conditionalFormatting sqref="E4:E8">
    <cfRule type="duplicateValues" dxfId="36" priority="273" stopIfTrue="1"/>
  </conditionalFormatting>
  <conditionalFormatting sqref="E11:E15">
    <cfRule type="duplicateValues" dxfId="35" priority="1592" stopIfTrue="1"/>
  </conditionalFormatting>
  <conditionalFormatting sqref="E18:E26">
    <cfRule type="duplicateValues" dxfId="34" priority="76" stopIfTrue="1"/>
  </conditionalFormatting>
  <conditionalFormatting sqref="E29:E34">
    <cfRule type="duplicateValues" dxfId="33" priority="116" stopIfTrue="1"/>
  </conditionalFormatting>
  <conditionalFormatting sqref="E35">
    <cfRule type="duplicateValues" dxfId="32" priority="5" stopIfTrue="1"/>
  </conditionalFormatting>
  <conditionalFormatting sqref="E38:E42">
    <cfRule type="duplicateValues" dxfId="31" priority="53" stopIfTrue="1"/>
  </conditionalFormatting>
  <conditionalFormatting sqref="E45:E53">
    <cfRule type="duplicateValues" dxfId="30" priority="117" stopIfTrue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6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3">
    <tabColor rgb="FFFFFF00"/>
  </sheetPr>
  <dimension ref="A1:K151"/>
  <sheetViews>
    <sheetView showGridLines="0" zoomScale="90" zoomScaleNormal="90" workbookViewId="0">
      <pane xSplit="3" ySplit="3" topLeftCell="D127" activePane="bottomRight" state="frozen"/>
      <selection pane="topRight" activeCell="D1" sqref="D1"/>
      <selection pane="bottomLeft" activeCell="A4" sqref="A4"/>
      <selection pane="bottomRight" activeCell="G143" sqref="G143"/>
    </sheetView>
  </sheetViews>
  <sheetFormatPr defaultColWidth="8.85546875" defaultRowHeight="15" x14ac:dyDescent="0.25"/>
  <cols>
    <col min="1" max="1" width="10.7109375" customWidth="1"/>
    <col min="2" max="2" width="29" customWidth="1"/>
    <col min="3" max="3" width="32.42578125" customWidth="1"/>
    <col min="4" max="4" width="47.7109375" customWidth="1"/>
    <col min="5" max="5" width="15.85546875" customWidth="1"/>
    <col min="6" max="6" width="62.140625" customWidth="1"/>
    <col min="7" max="7" width="51.85546875" style="157" bestFit="1" customWidth="1"/>
    <col min="8" max="8" width="14.42578125" customWidth="1"/>
  </cols>
  <sheetData>
    <row r="1" spans="1:7" ht="45" customHeight="1" x14ac:dyDescent="0.25">
      <c r="A1" s="255" t="s">
        <v>266</v>
      </c>
      <c r="B1" s="255"/>
      <c r="C1" s="255"/>
      <c r="D1" s="255"/>
      <c r="E1" s="255"/>
      <c r="F1" s="255"/>
    </row>
    <row r="2" spans="1:7" ht="20.25" customHeight="1" x14ac:dyDescent="0.25">
      <c r="A2" s="261" t="s">
        <v>73</v>
      </c>
      <c r="B2" s="261" t="s">
        <v>74</v>
      </c>
      <c r="C2" s="261" t="s">
        <v>75</v>
      </c>
      <c r="D2" s="261" t="s">
        <v>76</v>
      </c>
      <c r="E2" s="261" t="s">
        <v>72</v>
      </c>
      <c r="F2" s="261" t="s">
        <v>77</v>
      </c>
    </row>
    <row r="3" spans="1:7" ht="18.75" customHeight="1" x14ac:dyDescent="0.25">
      <c r="A3" s="262"/>
      <c r="B3" s="262"/>
      <c r="C3" s="262"/>
      <c r="D3" s="262"/>
      <c r="E3" s="262"/>
      <c r="F3" s="262"/>
      <c r="G3" s="158" t="s">
        <v>918</v>
      </c>
    </row>
    <row r="4" spans="1:7" ht="15.75" customHeight="1" x14ac:dyDescent="0.25">
      <c r="A4" s="256">
        <v>101</v>
      </c>
      <c r="B4" s="257" t="s">
        <v>0</v>
      </c>
      <c r="C4" s="258" t="s">
        <v>36</v>
      </c>
      <c r="D4" s="68" t="s">
        <v>195</v>
      </c>
      <c r="E4" s="69">
        <v>1381083</v>
      </c>
      <c r="F4" s="68" t="s">
        <v>153</v>
      </c>
      <c r="G4" s="157" t="str">
        <f>VLOOKUP(E4,QF!C:G,5,0)</f>
        <v>DGEE-DEED-CEE Salim Farah Maluf</v>
      </c>
    </row>
    <row r="5" spans="1:7" ht="15.75" customHeight="1" x14ac:dyDescent="0.25">
      <c r="A5" s="256"/>
      <c r="B5" s="257"/>
      <c r="C5" s="258"/>
      <c r="D5" s="68" t="s">
        <v>288</v>
      </c>
      <c r="E5" s="69">
        <v>5873797</v>
      </c>
      <c r="F5" s="68" t="s">
        <v>140</v>
      </c>
      <c r="G5" s="157" t="str">
        <f>VLOOKUP(E5,QF!C:G,5,0)</f>
        <v>DGEE-DEED-CEE Salim Farah Maluf</v>
      </c>
    </row>
    <row r="6" spans="1:7" ht="15.75" customHeight="1" x14ac:dyDescent="0.25">
      <c r="A6" s="256"/>
      <c r="B6" s="257"/>
      <c r="C6" s="258"/>
      <c r="D6" s="68" t="s">
        <v>290</v>
      </c>
      <c r="E6" s="69">
        <v>7568401</v>
      </c>
      <c r="F6" s="68" t="s">
        <v>143</v>
      </c>
      <c r="G6" s="157" t="str">
        <f>VLOOKUP(E6,QF!C:G,5,0)</f>
        <v>DGEE-DEED-CEE Salim Farah Maluf</v>
      </c>
    </row>
    <row r="7" spans="1:7" ht="15.75" customHeight="1" x14ac:dyDescent="0.25">
      <c r="A7" s="256"/>
      <c r="B7" s="257"/>
      <c r="C7" s="258"/>
      <c r="D7" s="68" t="s">
        <v>210</v>
      </c>
      <c r="E7" s="69">
        <v>7437064</v>
      </c>
      <c r="F7" s="68" t="s">
        <v>187</v>
      </c>
      <c r="G7" s="157" t="str">
        <f>VLOOKUP(E7,QF!C:G,5,0)</f>
        <v>DGEE-DEED-CEE Salim Farah Maluf</v>
      </c>
    </row>
    <row r="8" spans="1:7" ht="15.75" customHeight="1" x14ac:dyDescent="0.25">
      <c r="A8" s="256"/>
      <c r="B8" s="257"/>
      <c r="C8" s="258"/>
      <c r="D8" s="68" t="s">
        <v>291</v>
      </c>
      <c r="E8" s="69">
        <v>7439059</v>
      </c>
      <c r="F8" s="68" t="s">
        <v>187</v>
      </c>
      <c r="G8" s="157" t="str">
        <f>VLOOKUP(E8,QF!C:G,5,0)</f>
        <v>DGEE-DEED-CEE Salim Farah Maluf</v>
      </c>
    </row>
    <row r="9" spans="1:7" ht="15.75" customHeight="1" x14ac:dyDescent="0.25">
      <c r="A9" s="256"/>
      <c r="B9" s="257"/>
      <c r="C9" s="258"/>
      <c r="D9" s="68" t="s">
        <v>93</v>
      </c>
      <c r="E9" s="69">
        <v>5177545</v>
      </c>
      <c r="F9" s="68" t="s">
        <v>378</v>
      </c>
      <c r="G9" s="157" t="str">
        <f>VLOOKUP(E9,QF!C:G,5,0)</f>
        <v>DGEE-DEED-CEE Salim Farah Maluf</v>
      </c>
    </row>
    <row r="10" spans="1:7" ht="15.75" x14ac:dyDescent="0.25">
      <c r="A10" s="256"/>
      <c r="B10" s="257"/>
      <c r="C10" s="258"/>
      <c r="D10" s="68" t="s">
        <v>292</v>
      </c>
      <c r="E10" s="69">
        <v>5181453</v>
      </c>
      <c r="F10" s="68" t="s">
        <v>378</v>
      </c>
      <c r="G10" s="157" t="str">
        <f>VLOOKUP(E10,QF!C:G,5,0)</f>
        <v>DGEE-DEED-CEE Salim Farah Maluf</v>
      </c>
    </row>
    <row r="11" spans="1:7" ht="15.75" customHeight="1" x14ac:dyDescent="0.25">
      <c r="A11" s="256"/>
      <c r="B11" s="257"/>
      <c r="C11" s="258"/>
      <c r="D11" s="68" t="s">
        <v>94</v>
      </c>
      <c r="E11" s="69">
        <v>5787360</v>
      </c>
      <c r="F11" s="68" t="s">
        <v>148</v>
      </c>
      <c r="G11" s="157" t="str">
        <f>VLOOKUP(E11,QF!C:G,5,0)</f>
        <v>DGEE-DEED-CEE Salim Farah Maluf</v>
      </c>
    </row>
    <row r="12" spans="1:7" ht="15.75" customHeight="1" x14ac:dyDescent="0.25">
      <c r="A12" s="256"/>
      <c r="B12" s="257"/>
      <c r="C12" s="258"/>
      <c r="D12" s="68" t="s">
        <v>134</v>
      </c>
      <c r="E12" s="69">
        <v>6258832</v>
      </c>
      <c r="F12" s="68" t="s">
        <v>236</v>
      </c>
      <c r="G12" s="157" t="str">
        <f>VLOOKUP(E12,QF!C:G,5,0)</f>
        <v>DGEE-DEED-CEE Salim Farah Maluf</v>
      </c>
    </row>
    <row r="13" spans="1:7" ht="15.75" customHeight="1" x14ac:dyDescent="0.25">
      <c r="A13" s="256"/>
      <c r="B13" s="257"/>
      <c r="C13" s="258"/>
      <c r="D13" s="68" t="s">
        <v>611</v>
      </c>
      <c r="E13" s="69">
        <v>9493735</v>
      </c>
      <c r="F13" s="68" t="s">
        <v>268</v>
      </c>
      <c r="G13" s="157" t="str">
        <f>VLOOKUP(E13,QF!C:G,5,0)</f>
        <v>DGEE-DEED-CEE Salim Farah Maluf</v>
      </c>
    </row>
    <row r="14" spans="1:7" ht="15.75" customHeight="1" x14ac:dyDescent="0.25">
      <c r="A14" s="205"/>
      <c r="B14" s="206"/>
      <c r="C14" s="206"/>
      <c r="D14" s="206"/>
      <c r="E14" s="207"/>
      <c r="F14" s="54" t="s">
        <v>313</v>
      </c>
      <c r="G14" s="158">
        <f>VLOOKUP(B4,Cód!B:F,5,0)</f>
        <v>10</v>
      </c>
    </row>
    <row r="15" spans="1:7" s="37" customFormat="1" ht="33.950000000000003" customHeight="1" x14ac:dyDescent="0.25">
      <c r="A15" s="4"/>
      <c r="B15" s="5"/>
      <c r="C15" s="5"/>
      <c r="D15" s="5"/>
      <c r="E15" s="5"/>
      <c r="F15" s="5"/>
      <c r="G15" s="158"/>
    </row>
    <row r="16" spans="1:7" ht="15.75" x14ac:dyDescent="0.25">
      <c r="A16" s="259"/>
      <c r="B16" s="250" t="s">
        <v>434</v>
      </c>
      <c r="C16" s="253" t="s">
        <v>40</v>
      </c>
      <c r="D16" s="67" t="s">
        <v>121</v>
      </c>
      <c r="E16" s="65">
        <v>6514014</v>
      </c>
      <c r="F16" s="67" t="s">
        <v>236</v>
      </c>
      <c r="G16" s="157" t="str">
        <f>VLOOKUP(E16,QF!C:G,5,0)</f>
        <v>DGEE-DEED-CEE Vicente Italo Feola</v>
      </c>
    </row>
    <row r="17" spans="1:7" ht="15.75" x14ac:dyDescent="0.25">
      <c r="A17" s="259"/>
      <c r="B17" s="251"/>
      <c r="C17" s="254"/>
      <c r="D17" s="67" t="s">
        <v>120</v>
      </c>
      <c r="E17" s="65">
        <v>6440231</v>
      </c>
      <c r="F17" s="67" t="s">
        <v>378</v>
      </c>
      <c r="G17" s="157" t="str">
        <f>VLOOKUP(E17,QF!C:G,5,0)</f>
        <v>DGEE-DEED-CEE Vicente Italo Feola</v>
      </c>
    </row>
    <row r="18" spans="1:7" ht="15.75" x14ac:dyDescent="0.25">
      <c r="A18" s="259"/>
      <c r="B18" s="251"/>
      <c r="C18" s="254"/>
      <c r="D18" s="67" t="s">
        <v>122</v>
      </c>
      <c r="E18" s="65">
        <v>7456034</v>
      </c>
      <c r="F18" s="67" t="s">
        <v>236</v>
      </c>
      <c r="G18" s="157" t="str">
        <f>VLOOKUP(E18,QF!C:G,5,0)</f>
        <v>DGEE-DEED-CEE Vicente Italo Feola</v>
      </c>
    </row>
    <row r="19" spans="1:7" ht="15.75" x14ac:dyDescent="0.25">
      <c r="A19" s="259"/>
      <c r="B19" s="251"/>
      <c r="C19" s="254"/>
      <c r="D19" s="67" t="s">
        <v>293</v>
      </c>
      <c r="E19" s="65">
        <v>7841701</v>
      </c>
      <c r="F19" s="67" t="s">
        <v>169</v>
      </c>
      <c r="G19" s="157" t="str">
        <f>VLOOKUP(E19,QF!C:G,5,0)</f>
        <v>DGEE-DEED-CEE Vicente Italo Feola</v>
      </c>
    </row>
    <row r="20" spans="1:7" ht="15.75" x14ac:dyDescent="0.25">
      <c r="A20" s="259"/>
      <c r="B20" s="251"/>
      <c r="C20" s="254"/>
      <c r="D20" s="67" t="s">
        <v>156</v>
      </c>
      <c r="E20" s="65">
        <v>7364199</v>
      </c>
      <c r="F20" s="67" t="s">
        <v>143</v>
      </c>
      <c r="G20" s="157" t="str">
        <f>VLOOKUP(E20,QF!C:G,5,0)</f>
        <v>DGEE-DEED-CEE Vicente Italo Feola</v>
      </c>
    </row>
    <row r="21" spans="1:7" ht="15.75" x14ac:dyDescent="0.25">
      <c r="A21" s="259"/>
      <c r="B21" s="251"/>
      <c r="C21" s="254"/>
      <c r="D21" s="67" t="s">
        <v>123</v>
      </c>
      <c r="E21" s="65">
        <v>7594607</v>
      </c>
      <c r="F21" s="67" t="s">
        <v>143</v>
      </c>
      <c r="G21" s="157" t="str">
        <f>VLOOKUP(E21,QF!C:G,5,0)</f>
        <v>DGEE-DEED-CEE Vicente Italo Feola</v>
      </c>
    </row>
    <row r="22" spans="1:7" ht="15.75" x14ac:dyDescent="0.25">
      <c r="A22" s="259"/>
      <c r="B22" s="251"/>
      <c r="C22" s="254"/>
      <c r="D22" s="67" t="s">
        <v>117</v>
      </c>
      <c r="E22" s="65">
        <v>5808308</v>
      </c>
      <c r="F22" s="67" t="s">
        <v>148</v>
      </c>
      <c r="G22" s="157" t="str">
        <f>VLOOKUP(E22,QF!C:G,5,0)</f>
        <v>DGEE-DEED-CEE Vicente Italo Feola</v>
      </c>
    </row>
    <row r="23" spans="1:7" ht="15.75" x14ac:dyDescent="0.25">
      <c r="A23" s="259"/>
      <c r="B23" s="251"/>
      <c r="C23" s="254"/>
      <c r="D23" s="67" t="s">
        <v>160</v>
      </c>
      <c r="E23" s="65">
        <v>6322948</v>
      </c>
      <c r="F23" s="67" t="s">
        <v>146</v>
      </c>
      <c r="G23" s="157" t="str">
        <f>VLOOKUP(E23,QF!C:G,5,0)</f>
        <v>DGEE-DEED-CEE Vicente Italo Feola</v>
      </c>
    </row>
    <row r="24" spans="1:7" ht="15.75" x14ac:dyDescent="0.25">
      <c r="A24" s="259"/>
      <c r="B24" s="251"/>
      <c r="C24" s="254"/>
      <c r="D24" s="67" t="s">
        <v>118</v>
      </c>
      <c r="E24" s="65">
        <v>5856396</v>
      </c>
      <c r="F24" s="67" t="s">
        <v>236</v>
      </c>
      <c r="G24" s="157" t="str">
        <f>VLOOKUP(E24,QF!C:G,5,0)</f>
        <v>DGEE-DEED-CEE Vicente Italo Feola</v>
      </c>
    </row>
    <row r="25" spans="1:7" ht="15.75" x14ac:dyDescent="0.25">
      <c r="A25" s="259"/>
      <c r="B25" s="251"/>
      <c r="C25" s="254"/>
      <c r="D25" s="67" t="s">
        <v>379</v>
      </c>
      <c r="E25" s="65">
        <v>5951071</v>
      </c>
      <c r="F25" s="67" t="s">
        <v>222</v>
      </c>
      <c r="G25" s="157" t="str">
        <f>VLOOKUP(E25,QF!C:G,5,0)</f>
        <v>DGEE-DEED-CEE Vicente Italo Feola</v>
      </c>
    </row>
    <row r="26" spans="1:7" ht="15.75" x14ac:dyDescent="0.25">
      <c r="A26" s="259"/>
      <c r="B26" s="251"/>
      <c r="C26" s="254"/>
      <c r="D26" s="67" t="s">
        <v>168</v>
      </c>
      <c r="E26" s="65">
        <v>7181272</v>
      </c>
      <c r="F26" s="67" t="s">
        <v>224</v>
      </c>
      <c r="G26" s="157" t="str">
        <f>VLOOKUP(E26,QF!C:G,5,0)</f>
        <v>DGEE-DEED-CEE Vicente Italo Feola</v>
      </c>
    </row>
    <row r="27" spans="1:7" ht="15.75" x14ac:dyDescent="0.25">
      <c r="A27" s="259"/>
      <c r="B27" s="251"/>
      <c r="C27" s="254"/>
      <c r="D27" s="67" t="s">
        <v>174</v>
      </c>
      <c r="E27" s="65">
        <v>7265140</v>
      </c>
      <c r="F27" s="67" t="s">
        <v>234</v>
      </c>
      <c r="G27" s="157" t="str">
        <f>VLOOKUP(E27,QF!C:G,5,0)</f>
        <v>DGEE-DEED-CEE Vicente Italo Feola</v>
      </c>
    </row>
    <row r="28" spans="1:7" ht="15.75" x14ac:dyDescent="0.25">
      <c r="A28" s="259"/>
      <c r="B28" s="251"/>
      <c r="C28" s="254"/>
      <c r="D28" s="67" t="s">
        <v>258</v>
      </c>
      <c r="E28" s="65">
        <v>8857440</v>
      </c>
      <c r="F28" s="67" t="s">
        <v>222</v>
      </c>
      <c r="G28" s="157" t="str">
        <f>VLOOKUP(E28,QF!C:G,5,0)</f>
        <v>DGEE-DEED-CEE Vicente Italo Feola</v>
      </c>
    </row>
    <row r="29" spans="1:7" ht="15.75" x14ac:dyDescent="0.25">
      <c r="A29" s="259"/>
      <c r="B29" s="251"/>
      <c r="C29" s="254"/>
      <c r="D29" s="67" t="s">
        <v>184</v>
      </c>
      <c r="E29" s="65">
        <v>7736231</v>
      </c>
      <c r="F29" s="67" t="s">
        <v>143</v>
      </c>
      <c r="G29" s="157" t="str">
        <f>VLOOKUP(E29,QF!C:G,5,0)</f>
        <v>DGEE-DEED-CEE Vicente Italo Feola</v>
      </c>
    </row>
    <row r="30" spans="1:7" ht="15.75" x14ac:dyDescent="0.25">
      <c r="A30" s="259"/>
      <c r="B30" s="252"/>
      <c r="C30" s="194"/>
      <c r="D30" s="67" t="s">
        <v>428</v>
      </c>
      <c r="E30" s="65">
        <v>7621620</v>
      </c>
      <c r="F30" s="67" t="s">
        <v>236</v>
      </c>
      <c r="G30" s="157" t="str">
        <f>VLOOKUP(E30,QF!C:G,5,0)</f>
        <v>DGEE-DEED-CEE Vicente Italo Feola</v>
      </c>
    </row>
    <row r="31" spans="1:7" ht="15.75" x14ac:dyDescent="0.25">
      <c r="A31" s="225"/>
      <c r="B31" s="211"/>
      <c r="C31" s="211"/>
      <c r="D31" s="211"/>
      <c r="E31" s="211"/>
      <c r="F31" s="15" t="s">
        <v>321</v>
      </c>
      <c r="G31" s="158">
        <f>VLOOKUP(B16,Cód!B:F,5,0)</f>
        <v>15</v>
      </c>
    </row>
    <row r="32" spans="1:7" s="37" customFormat="1" x14ac:dyDescent="0.25">
      <c r="A32" s="4"/>
      <c r="B32" s="5"/>
      <c r="C32" s="5"/>
      <c r="D32" s="5"/>
      <c r="E32" s="5"/>
      <c r="F32" s="5"/>
      <c r="G32" s="158"/>
    </row>
    <row r="33" spans="1:11" s="9" customFormat="1" x14ac:dyDescent="0.25">
      <c r="A33" s="21"/>
      <c r="G33" s="158"/>
    </row>
    <row r="34" spans="1:11" s="9" customFormat="1" ht="15.75" x14ac:dyDescent="0.25">
      <c r="A34" s="259">
        <v>107</v>
      </c>
      <c r="B34" s="273" t="s">
        <v>35</v>
      </c>
      <c r="C34" s="274" t="s">
        <v>41</v>
      </c>
      <c r="D34" s="68" t="s">
        <v>226</v>
      </c>
      <c r="E34" s="69">
        <v>7763484</v>
      </c>
      <c r="F34" s="68" t="s">
        <v>143</v>
      </c>
      <c r="G34" s="157" t="str">
        <f>VLOOKUP(E34,QF!C:G,5,0)</f>
        <v>DGEE-DEED-CEE Arthur Friedenreich</v>
      </c>
    </row>
    <row r="35" spans="1:11" s="9" customFormat="1" ht="15.75" x14ac:dyDescent="0.25">
      <c r="A35" s="259"/>
      <c r="B35" s="273"/>
      <c r="C35" s="274"/>
      <c r="D35" s="68" t="s">
        <v>145</v>
      </c>
      <c r="E35" s="69">
        <v>7531699</v>
      </c>
      <c r="F35" s="68" t="s">
        <v>143</v>
      </c>
      <c r="G35" s="157" t="str">
        <f>VLOOKUP(E35,QF!C:G,5,0)</f>
        <v>DGEE-DEED-CEE Arthur Friedenreich</v>
      </c>
      <c r="H35"/>
    </row>
    <row r="36" spans="1:11" s="9" customFormat="1" ht="15.75" x14ac:dyDescent="0.25">
      <c r="A36" s="259"/>
      <c r="B36" s="273"/>
      <c r="C36" s="274"/>
      <c r="D36" s="68" t="s">
        <v>240</v>
      </c>
      <c r="E36" s="69">
        <v>8960399</v>
      </c>
      <c r="F36" s="68" t="s">
        <v>235</v>
      </c>
      <c r="G36" s="157" t="str">
        <f>VLOOKUP(E36,QF!C:G,5,0)</f>
        <v>DGEE-DEED-CEE Arthur Friedenreich</v>
      </c>
    </row>
    <row r="37" spans="1:11" s="9" customFormat="1" ht="15.75" x14ac:dyDescent="0.25">
      <c r="A37" s="259"/>
      <c r="B37" s="273"/>
      <c r="C37" s="274"/>
      <c r="D37" s="68" t="s">
        <v>380</v>
      </c>
      <c r="E37" s="69">
        <v>7614365</v>
      </c>
      <c r="F37" s="68" t="s">
        <v>234</v>
      </c>
      <c r="G37" s="157" t="str">
        <f>VLOOKUP(E37,QF!C:G,5,0)</f>
        <v>DGEE-DEED-CEE Arthur Friedenreich</v>
      </c>
    </row>
    <row r="38" spans="1:11" s="9" customFormat="1" ht="15.75" x14ac:dyDescent="0.25">
      <c r="A38" s="259"/>
      <c r="B38" s="273"/>
      <c r="C38" s="274"/>
      <c r="D38" s="68" t="s">
        <v>381</v>
      </c>
      <c r="E38" s="69">
        <v>8583200</v>
      </c>
      <c r="F38" s="68" t="s">
        <v>236</v>
      </c>
      <c r="G38" s="157" t="str">
        <f>VLOOKUP(E38,QF!C:G,5,0)</f>
        <v>DGEE-DEED-CEE Arthur Friedenreich</v>
      </c>
    </row>
    <row r="39" spans="1:11" s="9" customFormat="1" ht="15.75" x14ac:dyDescent="0.25">
      <c r="A39" s="259"/>
      <c r="B39" s="273"/>
      <c r="C39" s="274"/>
      <c r="D39" s="68" t="s">
        <v>223</v>
      </c>
      <c r="E39" s="69">
        <v>5876249</v>
      </c>
      <c r="F39" s="68" t="s">
        <v>272</v>
      </c>
      <c r="G39" s="157" t="str">
        <f>VLOOKUP(E39,QF!C:G,5,0)</f>
        <v>DGEE-DEED-CEE Arthur Friedenreich</v>
      </c>
    </row>
    <row r="40" spans="1:11" s="9" customFormat="1" ht="15.75" x14ac:dyDescent="0.25">
      <c r="A40" s="259"/>
      <c r="B40" s="273"/>
      <c r="C40" s="274"/>
      <c r="D40" s="68" t="s">
        <v>90</v>
      </c>
      <c r="E40" s="69">
        <v>5722918</v>
      </c>
      <c r="F40" s="68" t="s">
        <v>378</v>
      </c>
      <c r="G40" s="157" t="str">
        <f>VLOOKUP(E40,QF!C:G,5,0)</f>
        <v>DGEE-DEED-CEE Arthur Friedenreich</v>
      </c>
    </row>
    <row r="41" spans="1:11" s="9" customFormat="1" ht="15.75" x14ac:dyDescent="0.25">
      <c r="A41" s="259"/>
      <c r="B41" s="273"/>
      <c r="C41" s="274"/>
      <c r="D41" s="68" t="s">
        <v>295</v>
      </c>
      <c r="E41" s="69">
        <v>8568537</v>
      </c>
      <c r="F41" s="68" t="s">
        <v>268</v>
      </c>
      <c r="G41" s="157" t="str">
        <f>VLOOKUP(E41,QF!C:G,5,0)</f>
        <v>DGEE-DEED-CEE Arthur Friedenreich</v>
      </c>
    </row>
    <row r="42" spans="1:11" ht="15.75" x14ac:dyDescent="0.25">
      <c r="A42" s="205"/>
      <c r="B42" s="206"/>
      <c r="C42" s="206"/>
      <c r="D42" s="206"/>
      <c r="E42" s="206"/>
      <c r="F42" s="14" t="s">
        <v>307</v>
      </c>
      <c r="G42" s="158">
        <f>VLOOKUP(B34,Cód!B:F,5,0)</f>
        <v>8</v>
      </c>
    </row>
    <row r="43" spans="1:11" s="110" customFormat="1" ht="33.950000000000003" customHeight="1" x14ac:dyDescent="0.25">
      <c r="A43" s="4"/>
      <c r="B43" s="5"/>
      <c r="C43" s="5"/>
      <c r="D43" s="5"/>
      <c r="E43" s="5"/>
      <c r="F43" s="5"/>
      <c r="G43" s="158"/>
      <c r="H43" s="37"/>
      <c r="I43" s="37"/>
      <c r="J43" s="37"/>
      <c r="K43" s="37"/>
    </row>
    <row r="44" spans="1:11" ht="15.75" x14ac:dyDescent="0.25">
      <c r="A44" s="259">
        <v>113</v>
      </c>
      <c r="B44" s="260" t="s">
        <v>29</v>
      </c>
      <c r="C44" s="214" t="s">
        <v>44</v>
      </c>
      <c r="D44" s="67" t="s">
        <v>241</v>
      </c>
      <c r="E44" s="65">
        <v>8959846</v>
      </c>
      <c r="F44" s="67" t="s">
        <v>235</v>
      </c>
      <c r="G44" s="157" t="str">
        <f>VLOOKUP(E44,QF!C:G,5,0)</f>
        <v>DGEE-DEED-CEE Brigadeiro Eduardo Gomes</v>
      </c>
    </row>
    <row r="45" spans="1:11" ht="15.75" x14ac:dyDescent="0.25">
      <c r="A45" s="259"/>
      <c r="B45" s="260"/>
      <c r="C45" s="214"/>
      <c r="D45" s="67" t="s">
        <v>205</v>
      </c>
      <c r="E45" s="65">
        <v>7569572</v>
      </c>
      <c r="F45" s="67" t="s">
        <v>143</v>
      </c>
      <c r="G45" s="157" t="str">
        <f>VLOOKUP(E45,QF!C:G,5,0)</f>
        <v>DGEE-DEED-CEE Brigadeiro Eduardo Gomes</v>
      </c>
    </row>
    <row r="46" spans="1:11" ht="15.75" x14ac:dyDescent="0.25">
      <c r="A46" s="259"/>
      <c r="B46" s="260"/>
      <c r="C46" s="214"/>
      <c r="D46" s="67" t="s">
        <v>242</v>
      </c>
      <c r="E46" s="65">
        <v>8898049</v>
      </c>
      <c r="F46" s="67" t="s">
        <v>268</v>
      </c>
      <c r="G46" s="157" t="str">
        <f>VLOOKUP(E46,QF!C:G,5,0)</f>
        <v>DGEE-DEED-CEE Brigadeiro Eduardo Gomes</v>
      </c>
    </row>
    <row r="47" spans="1:11" ht="15.75" x14ac:dyDescent="0.25">
      <c r="A47" s="259"/>
      <c r="B47" s="260"/>
      <c r="C47" s="214"/>
      <c r="D47" s="67" t="s">
        <v>119</v>
      </c>
      <c r="E47" s="65">
        <v>5933901</v>
      </c>
      <c r="F47" s="67" t="s">
        <v>236</v>
      </c>
      <c r="G47" s="157" t="str">
        <f>VLOOKUP(E47,QF!C:G,5,0)</f>
        <v>DGEE-DEED-CEE Brigadeiro Eduardo Gomes</v>
      </c>
    </row>
    <row r="48" spans="1:11" ht="15.75" x14ac:dyDescent="0.25">
      <c r="A48" s="205"/>
      <c r="B48" s="206"/>
      <c r="C48" s="206"/>
      <c r="D48" s="206"/>
      <c r="E48" s="207"/>
      <c r="F48" s="14" t="s">
        <v>302</v>
      </c>
      <c r="G48" s="158">
        <f>VLOOKUP(B44,Cód!B:F,5,0)</f>
        <v>4</v>
      </c>
    </row>
    <row r="49" spans="1:11" s="37" customFormat="1" ht="33.950000000000003" customHeight="1" x14ac:dyDescent="0.25">
      <c r="A49" s="4"/>
      <c r="B49" s="5"/>
      <c r="C49" s="5"/>
      <c r="D49" s="5"/>
      <c r="E49" s="5"/>
      <c r="F49" s="5"/>
      <c r="G49" s="158"/>
    </row>
    <row r="50" spans="1:11" ht="15.75" x14ac:dyDescent="0.25">
      <c r="A50" s="263">
        <v>116</v>
      </c>
      <c r="B50" s="257" t="s">
        <v>7</v>
      </c>
      <c r="C50" s="258" t="s">
        <v>46</v>
      </c>
      <c r="D50" s="68" t="s">
        <v>728</v>
      </c>
      <c r="E50" s="69">
        <v>9532986</v>
      </c>
      <c r="F50" s="68" t="s">
        <v>178</v>
      </c>
      <c r="G50" s="157" t="str">
        <f>VLOOKUP(E50,QF!C:G,5,0)</f>
        <v>DGEE-DEED-CEE Senador José Ermirio de Moraes</v>
      </c>
    </row>
    <row r="51" spans="1:11" ht="15.75" x14ac:dyDescent="0.25">
      <c r="A51" s="263"/>
      <c r="B51" s="257"/>
      <c r="C51" s="258"/>
      <c r="D51" s="68" t="s">
        <v>132</v>
      </c>
      <c r="E51" s="69">
        <v>5185939</v>
      </c>
      <c r="F51" s="68" t="s">
        <v>236</v>
      </c>
      <c r="G51" s="157" t="str">
        <f>VLOOKUP(E51,QF!C:G,5,0)</f>
        <v>DGEE-DEED-CEE Senador José Ermirio de Moraes</v>
      </c>
    </row>
    <row r="52" spans="1:11" ht="15.75" x14ac:dyDescent="0.25">
      <c r="A52" s="263"/>
      <c r="B52" s="257"/>
      <c r="C52" s="258"/>
      <c r="D52" s="68" t="s">
        <v>91</v>
      </c>
      <c r="E52" s="69">
        <v>6433677</v>
      </c>
      <c r="F52" s="68" t="s">
        <v>236</v>
      </c>
      <c r="G52" s="157" t="str">
        <f>VLOOKUP(E52,QF!C:G,5,0)</f>
        <v>DGEE-DEED-CEE Senador José Ermirio de Moraes</v>
      </c>
    </row>
    <row r="53" spans="1:11" ht="15.75" x14ac:dyDescent="0.25">
      <c r="A53" s="263"/>
      <c r="B53" s="257"/>
      <c r="C53" s="258"/>
      <c r="D53" s="68" t="s">
        <v>167</v>
      </c>
      <c r="E53" s="69">
        <v>7915675</v>
      </c>
      <c r="F53" s="68" t="s">
        <v>143</v>
      </c>
      <c r="G53" s="157" t="str">
        <f>VLOOKUP(E53,QF!C:G,5,0)</f>
        <v>DGEE-DEED-CEE Senador José Ermirio de Moraes</v>
      </c>
    </row>
    <row r="54" spans="1:11" ht="15.75" x14ac:dyDescent="0.25">
      <c r="A54" s="263"/>
      <c r="B54" s="257"/>
      <c r="C54" s="258"/>
      <c r="D54" s="68" t="s">
        <v>249</v>
      </c>
      <c r="E54" s="69">
        <v>6294243</v>
      </c>
      <c r="F54" s="68" t="s">
        <v>236</v>
      </c>
      <c r="G54" s="157" t="str">
        <f>VLOOKUP(E54,QF!C:G,5,0)</f>
        <v>DGEE-DEED-CEE Senador José Ermirio de Moraes</v>
      </c>
    </row>
    <row r="55" spans="1:11" ht="15.75" x14ac:dyDescent="0.25">
      <c r="A55" s="263"/>
      <c r="B55" s="257"/>
      <c r="C55" s="258"/>
      <c r="D55" s="68" t="s">
        <v>131</v>
      </c>
      <c r="E55" s="69">
        <v>7569394</v>
      </c>
      <c r="F55" s="68" t="s">
        <v>143</v>
      </c>
      <c r="G55" s="157" t="str">
        <f>VLOOKUP(E55,QF!C:G,5,0)</f>
        <v>DGEE-DEED-CEE Senador José Ermirio de Moraes</v>
      </c>
    </row>
    <row r="56" spans="1:11" ht="15.75" x14ac:dyDescent="0.25">
      <c r="A56" s="263"/>
      <c r="B56" s="257"/>
      <c r="C56" s="258"/>
      <c r="D56" s="68" t="s">
        <v>250</v>
      </c>
      <c r="E56" s="69">
        <v>7595905</v>
      </c>
      <c r="F56" s="68" t="s">
        <v>143</v>
      </c>
      <c r="G56" s="157" t="str">
        <f>VLOOKUP(E56,QF!C:G,5,0)</f>
        <v>DGEE-DEED-CEE Senador José Ermirio de Moraes</v>
      </c>
    </row>
    <row r="57" spans="1:11" ht="15.75" x14ac:dyDescent="0.25">
      <c r="A57" s="263"/>
      <c r="B57" s="257"/>
      <c r="C57" s="258"/>
      <c r="D57" s="68" t="s">
        <v>182</v>
      </c>
      <c r="E57" s="69">
        <v>6261370</v>
      </c>
      <c r="F57" s="68" t="s">
        <v>378</v>
      </c>
      <c r="G57" s="157" t="str">
        <f>VLOOKUP(E57,QF!C:G,5,0)</f>
        <v>DGEE-DEED-CEE Senador José Ermirio de Moraes</v>
      </c>
    </row>
    <row r="58" spans="1:11" ht="15.75" x14ac:dyDescent="0.25">
      <c r="A58" s="263"/>
      <c r="B58" s="257"/>
      <c r="C58" s="258"/>
      <c r="D58" s="68" t="s">
        <v>238</v>
      </c>
      <c r="E58" s="69">
        <v>6316450</v>
      </c>
      <c r="F58" s="68" t="s">
        <v>236</v>
      </c>
      <c r="G58" s="157" t="str">
        <f>VLOOKUP(E58,QF!C:G,5,0)</f>
        <v>DGEE-DEED-CEE Senador José Ermirio de Moraes</v>
      </c>
    </row>
    <row r="59" spans="1:11" ht="15.75" x14ac:dyDescent="0.25">
      <c r="A59" s="263"/>
      <c r="B59" s="257"/>
      <c r="C59" s="258"/>
      <c r="D59" s="68" t="s">
        <v>252</v>
      </c>
      <c r="E59" s="69">
        <v>7364407</v>
      </c>
      <c r="F59" s="68" t="s">
        <v>143</v>
      </c>
      <c r="G59" s="157" t="str">
        <f>VLOOKUP(E59,QF!C:G,5,0)</f>
        <v>DGEE-DEED-CEE Senador José Ermirio de Moraes</v>
      </c>
    </row>
    <row r="60" spans="1:11" ht="15.75" x14ac:dyDescent="0.25">
      <c r="A60" s="263"/>
      <c r="B60" s="257"/>
      <c r="C60" s="258"/>
      <c r="D60" s="68" t="s">
        <v>251</v>
      </c>
      <c r="E60" s="69">
        <v>8881103</v>
      </c>
      <c r="F60" s="68" t="s">
        <v>268</v>
      </c>
      <c r="G60" s="157" t="str">
        <f>VLOOKUP(E60,QF!C:G,5,0)</f>
        <v>DGEE-DEED-CEE Senador José Ermirio de Moraes</v>
      </c>
    </row>
    <row r="61" spans="1:11" ht="15.75" x14ac:dyDescent="0.25">
      <c r="A61" s="224"/>
      <c r="B61" s="166"/>
      <c r="C61" s="166"/>
      <c r="D61" s="166"/>
      <c r="E61" s="167"/>
      <c r="F61" s="54" t="s">
        <v>833</v>
      </c>
      <c r="G61" s="158">
        <f>VLOOKUP(B50,Cód!B:F,5,0)</f>
        <v>11</v>
      </c>
    </row>
    <row r="62" spans="1:11" s="34" customFormat="1" ht="33.950000000000003" customHeight="1" x14ac:dyDescent="0.25">
      <c r="B62" s="35"/>
      <c r="C62" s="35"/>
      <c r="D62" s="35"/>
      <c r="E62" s="35"/>
      <c r="F62" s="35"/>
      <c r="G62" s="158"/>
      <c r="H62" s="35"/>
      <c r="I62" s="35"/>
      <c r="J62" s="35"/>
      <c r="K62" s="35"/>
    </row>
    <row r="63" spans="1:11" ht="15.75" x14ac:dyDescent="0.25">
      <c r="A63" s="263">
        <v>120</v>
      </c>
      <c r="B63" s="187" t="s">
        <v>92</v>
      </c>
      <c r="C63" s="181" t="s">
        <v>49</v>
      </c>
      <c r="D63" s="67" t="s">
        <v>107</v>
      </c>
      <c r="E63" s="65">
        <v>5482411</v>
      </c>
      <c r="F63" s="67" t="s">
        <v>148</v>
      </c>
      <c r="G63" s="157" t="str">
        <f>VLOOKUP(E63,QF!C:G,5,0)</f>
        <v>DGEE-DEED-CEE Luiz Martinez</v>
      </c>
    </row>
    <row r="64" spans="1:11" ht="15.75" x14ac:dyDescent="0.25">
      <c r="A64" s="263"/>
      <c r="B64" s="187"/>
      <c r="C64" s="181"/>
      <c r="D64" s="67" t="s">
        <v>108</v>
      </c>
      <c r="E64" s="65">
        <v>7371080</v>
      </c>
      <c r="F64" s="67" t="s">
        <v>143</v>
      </c>
      <c r="G64" s="157" t="str">
        <f>VLOOKUP(E64,QF!C:G,5,0)</f>
        <v>DGEE-DEED-CEE Luiz Martinez</v>
      </c>
    </row>
    <row r="65" spans="1:11" ht="15.75" x14ac:dyDescent="0.25">
      <c r="A65" s="263"/>
      <c r="B65" s="187"/>
      <c r="C65" s="181"/>
      <c r="D65" s="67" t="s">
        <v>246</v>
      </c>
      <c r="E65" s="65">
        <v>8961239</v>
      </c>
      <c r="F65" s="67" t="s">
        <v>235</v>
      </c>
      <c r="G65" s="157" t="str">
        <f>VLOOKUP(E65,QF!C:G,5,0)</f>
        <v>DGEE-DEED-CEE Luiz Martinez</v>
      </c>
    </row>
    <row r="66" spans="1:11" ht="15.75" x14ac:dyDescent="0.25">
      <c r="A66" s="263"/>
      <c r="B66" s="187"/>
      <c r="C66" s="181"/>
      <c r="D66" s="67" t="s">
        <v>382</v>
      </c>
      <c r="E66" s="65">
        <v>7611897</v>
      </c>
      <c r="F66" s="67" t="s">
        <v>378</v>
      </c>
      <c r="G66" s="157" t="str">
        <f>VLOOKUP(E66,QF!C:G,5,0)</f>
        <v>DGEE-DEED-CEE Luiz Martinez</v>
      </c>
    </row>
    <row r="67" spans="1:11" ht="15.75" x14ac:dyDescent="0.25">
      <c r="A67" s="263"/>
      <c r="B67" s="187"/>
      <c r="C67" s="181"/>
      <c r="D67" s="67" t="s">
        <v>289</v>
      </c>
      <c r="E67" s="65">
        <v>7289618</v>
      </c>
      <c r="F67" s="67" t="s">
        <v>234</v>
      </c>
      <c r="G67" s="157" t="str">
        <f>VLOOKUP(E67,QF!C:G,5,0)</f>
        <v>DGEE-DEED-CEE Luiz Martinez</v>
      </c>
    </row>
    <row r="68" spans="1:11" ht="15.75" x14ac:dyDescent="0.25">
      <c r="A68" s="263"/>
      <c r="B68" s="187"/>
      <c r="C68" s="181"/>
      <c r="D68" s="67" t="s">
        <v>745</v>
      </c>
      <c r="E68" s="65">
        <v>9504761</v>
      </c>
      <c r="F68" s="67" t="s">
        <v>268</v>
      </c>
      <c r="G68" s="157" t="str">
        <f>VLOOKUP(E68,QF!C:G,5,0)</f>
        <v>DGEE-DEED-CEE Luiz Martinez</v>
      </c>
    </row>
    <row r="69" spans="1:11" ht="15.75" x14ac:dyDescent="0.25">
      <c r="A69" s="263"/>
      <c r="B69" s="187"/>
      <c r="C69" s="181"/>
      <c r="D69" s="67" t="s">
        <v>206</v>
      </c>
      <c r="E69" s="65">
        <v>7571101</v>
      </c>
      <c r="F69" s="67" t="s">
        <v>143</v>
      </c>
      <c r="G69" s="157" t="str">
        <f>VLOOKUP(E69,QF!C:G,5,0)</f>
        <v>DGEE-DEED-CEE Luiz Martinez</v>
      </c>
    </row>
    <row r="70" spans="1:11" ht="15.75" x14ac:dyDescent="0.25">
      <c r="A70" s="263"/>
      <c r="B70" s="187"/>
      <c r="C70" s="181"/>
      <c r="D70" s="67" t="s">
        <v>109</v>
      </c>
      <c r="E70" s="65">
        <v>5542359</v>
      </c>
      <c r="F70" s="67" t="s">
        <v>378</v>
      </c>
      <c r="G70" s="157" t="str">
        <f>VLOOKUP(E70,QF!C:G,5,0)</f>
        <v>DGEE-DEED-CEE Luiz Martinez</v>
      </c>
    </row>
    <row r="71" spans="1:11" ht="15.75" customHeight="1" x14ac:dyDescent="0.25">
      <c r="A71" s="263"/>
      <c r="B71" s="187"/>
      <c r="C71" s="181"/>
      <c r="D71" s="67" t="s">
        <v>298</v>
      </c>
      <c r="E71" s="65">
        <v>5926971</v>
      </c>
      <c r="F71" s="67" t="s">
        <v>378</v>
      </c>
      <c r="G71" s="157" t="str">
        <f>VLOOKUP(E71,QF!C:G,5,0)</f>
        <v>DGEE-DEED-CEE Luiz Martinez</v>
      </c>
    </row>
    <row r="72" spans="1:11" ht="15.75" customHeight="1" x14ac:dyDescent="0.25">
      <c r="A72" s="263"/>
      <c r="B72" s="187"/>
      <c r="C72" s="181"/>
      <c r="D72" s="67" t="s">
        <v>180</v>
      </c>
      <c r="E72" s="65">
        <v>5156629</v>
      </c>
      <c r="F72" s="67" t="s">
        <v>378</v>
      </c>
      <c r="G72" s="157" t="str">
        <f>VLOOKUP(E72,QF!C:G,5,0)</f>
        <v>DGEE-DEED-CEE Luiz Martinez</v>
      </c>
    </row>
    <row r="73" spans="1:11" ht="15.75" customHeight="1" x14ac:dyDescent="0.25">
      <c r="A73" s="263"/>
      <c r="B73" s="187"/>
      <c r="C73" s="181"/>
      <c r="D73" s="67" t="s">
        <v>641</v>
      </c>
      <c r="E73" s="65">
        <v>7789220</v>
      </c>
      <c r="F73" s="67" t="s">
        <v>143</v>
      </c>
      <c r="G73" s="157" t="str">
        <f>VLOOKUP(E73,QF!C:G,5,0)</f>
        <v>DGEE-DEED-CEE Luiz Martinez</v>
      </c>
    </row>
    <row r="74" spans="1:11" ht="15.75" customHeight="1" x14ac:dyDescent="0.25">
      <c r="A74" s="224"/>
      <c r="B74" s="166"/>
      <c r="C74" s="166"/>
      <c r="D74" s="166"/>
      <c r="E74" s="167"/>
      <c r="F74" s="145" t="s">
        <v>833</v>
      </c>
      <c r="G74" s="158">
        <f>VLOOKUP(B63,Cód!B:F,5,0)</f>
        <v>11</v>
      </c>
    </row>
    <row r="75" spans="1:11" s="34" customFormat="1" ht="33.950000000000003" customHeight="1" x14ac:dyDescent="0.25">
      <c r="B75" s="35"/>
      <c r="C75" s="35"/>
      <c r="D75" s="35"/>
      <c r="E75" s="35"/>
      <c r="F75" s="35"/>
      <c r="G75" s="158"/>
      <c r="H75" s="35"/>
      <c r="I75" s="35"/>
      <c r="J75" s="35"/>
      <c r="K75" s="35"/>
    </row>
    <row r="76" spans="1:11" ht="17.25" customHeight="1" x14ac:dyDescent="0.25">
      <c r="A76" s="264">
        <v>174</v>
      </c>
      <c r="B76" s="265" t="s">
        <v>17</v>
      </c>
      <c r="C76" s="267" t="s">
        <v>58</v>
      </c>
      <c r="D76" s="68" t="s">
        <v>147</v>
      </c>
      <c r="E76" s="69">
        <v>7569050</v>
      </c>
      <c r="F76" s="68" t="s">
        <v>143</v>
      </c>
      <c r="G76" s="157" t="str">
        <f>VLOOKUP(E76,QF!C:G,5,0)</f>
        <v>DGEE-DEED-Mini Balneário José Maria Whitaker</v>
      </c>
    </row>
    <row r="77" spans="1:11" ht="15.75" x14ac:dyDescent="0.25">
      <c r="A77" s="256"/>
      <c r="B77" s="266"/>
      <c r="C77" s="268"/>
      <c r="D77" s="68" t="s">
        <v>743</v>
      </c>
      <c r="E77" s="69">
        <v>9512268</v>
      </c>
      <c r="F77" s="68" t="s">
        <v>268</v>
      </c>
      <c r="G77" s="157" t="str">
        <f>VLOOKUP(E77,QF!C:G,5,0)</f>
        <v>DGEE-DEED-Mini Balneário José Maria Whitaker</v>
      </c>
    </row>
    <row r="78" spans="1:11" ht="15.75" x14ac:dyDescent="0.25">
      <c r="A78" s="256"/>
      <c r="B78" s="266"/>
      <c r="C78" s="268"/>
      <c r="D78" s="68" t="s">
        <v>301</v>
      </c>
      <c r="E78" s="69">
        <v>6465854</v>
      </c>
      <c r="F78" s="68" t="s">
        <v>234</v>
      </c>
      <c r="G78" s="157" t="str">
        <f>VLOOKUP(E78,QF!C:G,5,0)</f>
        <v>DGEE-DEED-Mini Balneário José Maria Whitaker</v>
      </c>
    </row>
    <row r="79" spans="1:11" ht="15.75" x14ac:dyDescent="0.25">
      <c r="A79" s="205"/>
      <c r="B79" s="206"/>
      <c r="C79" s="206"/>
      <c r="D79" s="206"/>
      <c r="E79" s="207"/>
      <c r="F79" s="55" t="s">
        <v>296</v>
      </c>
      <c r="G79" s="158">
        <f>VLOOKUP(B76,Cód!B:F,5,0)</f>
        <v>3</v>
      </c>
    </row>
    <row r="80" spans="1:11" s="4" customFormat="1" ht="33.950000000000003" customHeight="1" x14ac:dyDescent="0.25">
      <c r="B80" s="5"/>
      <c r="C80" s="5"/>
      <c r="D80" s="5"/>
      <c r="E80" s="5"/>
      <c r="F80" s="5"/>
      <c r="G80" s="158"/>
      <c r="H80" s="5"/>
      <c r="I80" s="5"/>
      <c r="J80" s="5"/>
      <c r="K80" s="5"/>
    </row>
    <row r="81" spans="1:11" ht="15.75" x14ac:dyDescent="0.25">
      <c r="A81" s="259"/>
      <c r="B81" s="260" t="s">
        <v>32</v>
      </c>
      <c r="C81" s="181" t="s">
        <v>63</v>
      </c>
      <c r="D81" s="67" t="s">
        <v>408</v>
      </c>
      <c r="E81" s="65">
        <v>7610750</v>
      </c>
      <c r="F81" s="67" t="s">
        <v>236</v>
      </c>
      <c r="G81" s="157" t="str">
        <f>VLOOKUP(E81,QF!C:G,5,0)</f>
        <v>DGEE-DEED-CEL André Vital Ribeiro Soares</v>
      </c>
    </row>
    <row r="82" spans="1:11" ht="15.75" x14ac:dyDescent="0.25">
      <c r="A82" s="259"/>
      <c r="B82" s="260"/>
      <c r="C82" s="181"/>
      <c r="D82" s="67" t="s">
        <v>154</v>
      </c>
      <c r="E82" s="65">
        <v>8124566</v>
      </c>
      <c r="F82" s="67" t="s">
        <v>143</v>
      </c>
      <c r="G82" s="157" t="str">
        <f>VLOOKUP(E82,QF!C:G,5,0)</f>
        <v>DGEE-DEED-CEL André Vital Ribeiro Soares</v>
      </c>
    </row>
    <row r="83" spans="1:11" ht="15.75" x14ac:dyDescent="0.25">
      <c r="A83" s="259"/>
      <c r="B83" s="260"/>
      <c r="C83" s="181"/>
      <c r="D83" s="67" t="s">
        <v>737</v>
      </c>
      <c r="E83" s="65">
        <v>9521569</v>
      </c>
      <c r="F83" s="67" t="s">
        <v>268</v>
      </c>
      <c r="G83" s="157" t="str">
        <f>VLOOKUP(E83,QF!C:G,5,0)</f>
        <v>DGEE-DEED-CEL André Vital Ribeiro Soares</v>
      </c>
    </row>
    <row r="84" spans="1:11" ht="15.75" x14ac:dyDescent="0.25">
      <c r="A84" s="259"/>
      <c r="B84" s="260"/>
      <c r="C84" s="181"/>
      <c r="D84" s="67" t="s">
        <v>163</v>
      </c>
      <c r="E84" s="65">
        <v>5743761</v>
      </c>
      <c r="F84" s="67" t="s">
        <v>236</v>
      </c>
      <c r="G84" s="157" t="str">
        <f>VLOOKUP(E84,QF!C:G,5,0)</f>
        <v>DGEE-DEED-CEL André Vital Ribeiro Soares</v>
      </c>
    </row>
    <row r="85" spans="1:11" ht="15.75" x14ac:dyDescent="0.25">
      <c r="A85" s="259"/>
      <c r="B85" s="260"/>
      <c r="C85" s="181"/>
      <c r="D85" s="67" t="s">
        <v>303</v>
      </c>
      <c r="E85" s="65">
        <v>5859697</v>
      </c>
      <c r="F85" s="67" t="s">
        <v>378</v>
      </c>
      <c r="G85" s="157" t="str">
        <f>VLOOKUP(E85,QF!C:G,5,0)</f>
        <v>DGEE-DEED-CEL André Vital Ribeiro Soares</v>
      </c>
    </row>
    <row r="86" spans="1:11" ht="15.75" x14ac:dyDescent="0.25">
      <c r="A86" s="259"/>
      <c r="B86" s="260"/>
      <c r="C86" s="181"/>
      <c r="D86" s="67" t="s">
        <v>198</v>
      </c>
      <c r="E86" s="65">
        <v>5859859</v>
      </c>
      <c r="F86" s="67" t="s">
        <v>236</v>
      </c>
      <c r="G86" s="157" t="str">
        <f>VLOOKUP(E86,QF!C:G,5,0)</f>
        <v>DGEE-DEED-CEL André Vital Ribeiro Soares</v>
      </c>
    </row>
    <row r="87" spans="1:11" ht="15.75" x14ac:dyDescent="0.25">
      <c r="A87" s="259"/>
      <c r="B87" s="260"/>
      <c r="C87" s="181"/>
      <c r="D87" s="67" t="s">
        <v>172</v>
      </c>
      <c r="E87" s="65">
        <v>5178495</v>
      </c>
      <c r="F87" s="67" t="s">
        <v>305</v>
      </c>
      <c r="G87" s="157" t="str">
        <f>VLOOKUP(E87,QF!C:G,5,0)</f>
        <v>DGEE-DEED-CEL André Vital Ribeiro Soares</v>
      </c>
    </row>
    <row r="88" spans="1:11" ht="15.75" x14ac:dyDescent="0.25">
      <c r="A88" s="259"/>
      <c r="B88" s="260"/>
      <c r="C88" s="181"/>
      <c r="D88" s="67" t="s">
        <v>424</v>
      </c>
      <c r="E88" s="65">
        <v>9300881</v>
      </c>
      <c r="F88" s="67" t="s">
        <v>235</v>
      </c>
      <c r="G88" s="157" t="str">
        <f>VLOOKUP(E88,QF!C:G,5,0)</f>
        <v>DGEE-DEED-CEL André Vital Ribeiro Soares</v>
      </c>
    </row>
    <row r="89" spans="1:11" ht="15.75" x14ac:dyDescent="0.25">
      <c r="A89" s="259"/>
      <c r="B89" s="260"/>
      <c r="C89" s="181"/>
      <c r="D89" s="67" t="s">
        <v>304</v>
      </c>
      <c r="E89" s="65">
        <v>4811828</v>
      </c>
      <c r="F89" s="67" t="s">
        <v>378</v>
      </c>
      <c r="G89" s="157" t="str">
        <f>VLOOKUP(E89,QF!C:G,5,0)</f>
        <v>DGEE-DEED-CEL André Vital Ribeiro Soares</v>
      </c>
    </row>
    <row r="90" spans="1:11" ht="15.75" x14ac:dyDescent="0.25">
      <c r="A90" s="205"/>
      <c r="B90" s="206"/>
      <c r="C90" s="206"/>
      <c r="D90" s="206"/>
      <c r="E90" s="206"/>
      <c r="F90" s="14" t="s">
        <v>300</v>
      </c>
      <c r="G90" s="158">
        <f>VLOOKUP(B81,Cód!B:F,5,0)</f>
        <v>9</v>
      </c>
    </row>
    <row r="91" spans="1:11" s="4" customFormat="1" ht="33.75" customHeight="1" x14ac:dyDescent="0.25">
      <c r="B91" s="5"/>
      <c r="C91" s="5"/>
      <c r="D91" s="5"/>
      <c r="E91" s="5"/>
      <c r="F91" s="5"/>
      <c r="G91" s="158"/>
      <c r="H91" s="5"/>
      <c r="I91" s="5"/>
      <c r="J91" s="5"/>
      <c r="K91" s="5"/>
    </row>
    <row r="92" spans="1:11" s="9" customFormat="1" x14ac:dyDescent="0.25">
      <c r="A92" s="269"/>
      <c r="B92" s="271"/>
      <c r="C92" s="275" t="s">
        <v>306</v>
      </c>
      <c r="D92" s="29" t="s">
        <v>144</v>
      </c>
      <c r="E92" s="27">
        <v>7594780</v>
      </c>
      <c r="F92" s="28" t="s">
        <v>143</v>
      </c>
      <c r="G92" s="157" t="str">
        <f>VLOOKUP(E92,QF!C:G,5,0)</f>
        <v>DGEE-DEED-CEL José de Anchieta</v>
      </c>
      <c r="H92"/>
    </row>
    <row r="93" spans="1:11" s="9" customFormat="1" x14ac:dyDescent="0.25">
      <c r="A93" s="270"/>
      <c r="B93" s="272"/>
      <c r="C93" s="276"/>
      <c r="D93" s="29" t="s">
        <v>384</v>
      </c>
      <c r="E93" s="27">
        <v>7136269</v>
      </c>
      <c r="F93" s="28" t="s">
        <v>235</v>
      </c>
      <c r="G93" s="157" t="str">
        <f>VLOOKUP(E93,QF!C:G,5,0)</f>
        <v>DGEE-DEED-CEL José de Anchieta</v>
      </c>
    </row>
    <row r="94" spans="1:11" s="9" customFormat="1" x14ac:dyDescent="0.25">
      <c r="A94" s="270"/>
      <c r="B94" s="272"/>
      <c r="C94" s="276"/>
      <c r="D94" s="29" t="s">
        <v>221</v>
      </c>
      <c r="E94" s="27">
        <v>7570325</v>
      </c>
      <c r="F94" s="28" t="s">
        <v>143</v>
      </c>
      <c r="G94" s="157" t="str">
        <f>VLOOKUP(E94,QF!C:G,5,0)</f>
        <v>DGEE-DEED-CEL José de Anchieta</v>
      </c>
    </row>
    <row r="95" spans="1:11" s="9" customFormat="1" x14ac:dyDescent="0.25">
      <c r="A95" s="270"/>
      <c r="B95" s="272"/>
      <c r="C95" s="276"/>
      <c r="D95" s="29" t="s">
        <v>415</v>
      </c>
      <c r="E95" s="27">
        <v>7615280</v>
      </c>
      <c r="F95" s="28" t="s">
        <v>236</v>
      </c>
      <c r="G95" s="157" t="str">
        <f>VLOOKUP(E95,QF!C:G,5,0)</f>
        <v>DGEE-DEED-CEL José de Anchieta</v>
      </c>
    </row>
    <row r="96" spans="1:11" s="9" customFormat="1" x14ac:dyDescent="0.25">
      <c r="A96" s="270"/>
      <c r="B96" s="272"/>
      <c r="C96" s="276"/>
      <c r="D96" s="29" t="s">
        <v>257</v>
      </c>
      <c r="E96" s="27">
        <v>8961204</v>
      </c>
      <c r="F96" s="28" t="s">
        <v>235</v>
      </c>
      <c r="G96" s="157" t="str">
        <f>VLOOKUP(E96,QF!C:G,5,0)</f>
        <v>DGEE-DEED-CEL José de Anchieta</v>
      </c>
    </row>
    <row r="97" spans="1:11" s="9" customFormat="1" x14ac:dyDescent="0.25">
      <c r="A97" s="270"/>
      <c r="B97" s="272"/>
      <c r="C97" s="276"/>
      <c r="D97" s="29" t="s">
        <v>181</v>
      </c>
      <c r="E97" s="27">
        <v>5860652</v>
      </c>
      <c r="F97" s="28" t="s">
        <v>305</v>
      </c>
      <c r="G97" s="157" t="str">
        <f>VLOOKUP(E97,QF!C:G,5,0)</f>
        <v>DGEE-DEED-CEL José de Anchieta</v>
      </c>
    </row>
    <row r="98" spans="1:11" s="9" customFormat="1" x14ac:dyDescent="0.25">
      <c r="A98" s="270"/>
      <c r="B98" s="272"/>
      <c r="C98" s="276"/>
      <c r="D98" s="29" t="s">
        <v>308</v>
      </c>
      <c r="E98" s="27">
        <v>6439098</v>
      </c>
      <c r="F98" s="28" t="s">
        <v>378</v>
      </c>
      <c r="G98" s="157" t="str">
        <f>VLOOKUP(E98,QF!C:G,5,0)</f>
        <v>DGEE-DEED-CEL José de Anchieta</v>
      </c>
    </row>
    <row r="99" spans="1:11" s="9" customFormat="1" x14ac:dyDescent="0.25">
      <c r="A99" s="270"/>
      <c r="B99" s="272"/>
      <c r="C99" s="276"/>
      <c r="D99" s="29" t="s">
        <v>429</v>
      </c>
      <c r="E99" s="27">
        <v>9401601</v>
      </c>
      <c r="F99" s="28" t="s">
        <v>268</v>
      </c>
      <c r="G99" s="157" t="str">
        <f>VLOOKUP(E99,QF!C:G,5,0)</f>
        <v>DGEE-DEED-CEL José de Anchieta</v>
      </c>
    </row>
    <row r="100" spans="1:11" ht="15.75" x14ac:dyDescent="0.25">
      <c r="A100" s="205"/>
      <c r="B100" s="206"/>
      <c r="C100" s="206"/>
      <c r="D100" s="206"/>
      <c r="E100" s="207"/>
      <c r="F100" s="14" t="s">
        <v>307</v>
      </c>
      <c r="G100" s="158">
        <f>VLOOKUP(C92,Cód!C:F,4,0)</f>
        <v>8</v>
      </c>
    </row>
    <row r="101" spans="1:11" s="4" customFormat="1" ht="33.950000000000003" customHeight="1" x14ac:dyDescent="0.25">
      <c r="B101" s="5"/>
      <c r="C101" s="5"/>
      <c r="D101" s="5"/>
      <c r="E101" s="5"/>
      <c r="F101" s="5"/>
      <c r="G101" s="158"/>
      <c r="H101" s="5"/>
      <c r="I101" s="5"/>
      <c r="J101" s="5"/>
      <c r="K101" s="5"/>
    </row>
    <row r="102" spans="1:11" ht="15.75" x14ac:dyDescent="0.25">
      <c r="A102" s="259">
        <v>153</v>
      </c>
      <c r="B102" s="187" t="s">
        <v>30</v>
      </c>
      <c r="C102" s="181" t="s">
        <v>30</v>
      </c>
      <c r="D102" s="67" t="s">
        <v>309</v>
      </c>
      <c r="E102" s="65">
        <v>6254900</v>
      </c>
      <c r="F102" s="67" t="s">
        <v>236</v>
      </c>
      <c r="G102" s="157" t="str">
        <f>VLOOKUP(E102,QF!C:G,5,0)</f>
        <v>DGEE-DEED-CEL José Bonifácio</v>
      </c>
    </row>
    <row r="103" spans="1:11" ht="15.75" x14ac:dyDescent="0.25">
      <c r="A103" s="259"/>
      <c r="B103" s="187"/>
      <c r="C103" s="181"/>
      <c r="D103" s="67" t="s">
        <v>124</v>
      </c>
      <c r="E103" s="65">
        <v>5157561</v>
      </c>
      <c r="F103" s="67" t="s">
        <v>378</v>
      </c>
      <c r="G103" s="157" t="str">
        <f>VLOOKUP(E103,QF!C:G,5,0)</f>
        <v>DGEE-DEED-CEL José Bonifácio</v>
      </c>
    </row>
    <row r="104" spans="1:11" ht="15.75" x14ac:dyDescent="0.25">
      <c r="A104" s="259"/>
      <c r="B104" s="187"/>
      <c r="C104" s="181"/>
      <c r="D104" s="67" t="s">
        <v>166</v>
      </c>
      <c r="E104" s="65">
        <v>5315140</v>
      </c>
      <c r="F104" s="67" t="s">
        <v>378</v>
      </c>
      <c r="G104" s="157" t="str">
        <f>VLOOKUP(E104,QF!C:G,5,0)</f>
        <v>DGEE-DEED-CEL José Bonifácio</v>
      </c>
    </row>
    <row r="105" spans="1:11" ht="15.75" x14ac:dyDescent="0.25">
      <c r="A105" s="259"/>
      <c r="B105" s="187"/>
      <c r="C105" s="181"/>
      <c r="D105" s="67" t="s">
        <v>310</v>
      </c>
      <c r="E105" s="65">
        <v>5861306</v>
      </c>
      <c r="F105" s="67" t="s">
        <v>378</v>
      </c>
      <c r="G105" s="157" t="str">
        <f>VLOOKUP(E105,QF!C:G,5,0)</f>
        <v>DGEE-DEED-CEL José Bonifácio</v>
      </c>
    </row>
    <row r="106" spans="1:11" ht="15.75" x14ac:dyDescent="0.25">
      <c r="A106" s="259"/>
      <c r="B106" s="187"/>
      <c r="C106" s="181"/>
      <c r="D106" s="67" t="s">
        <v>311</v>
      </c>
      <c r="E106" s="65">
        <v>5460913</v>
      </c>
      <c r="F106" s="67" t="s">
        <v>378</v>
      </c>
      <c r="G106" s="157" t="str">
        <f>VLOOKUP(E106,QF!C:G,5,0)</f>
        <v>DGEE-DEED-CEL José Bonifácio</v>
      </c>
    </row>
    <row r="107" spans="1:11" ht="15.75" x14ac:dyDescent="0.25">
      <c r="A107" s="259"/>
      <c r="B107" s="187"/>
      <c r="C107" s="181"/>
      <c r="D107" s="67" t="s">
        <v>125</v>
      </c>
      <c r="E107" s="65">
        <v>5858763</v>
      </c>
      <c r="F107" s="67" t="s">
        <v>378</v>
      </c>
      <c r="G107" s="157" t="str">
        <f>VLOOKUP(E107,QF!C:G,5,0)</f>
        <v>DGEE-DEED-CEL José Bonifácio</v>
      </c>
    </row>
    <row r="108" spans="1:11" ht="15.75" x14ac:dyDescent="0.25">
      <c r="A108" s="259"/>
      <c r="B108" s="187"/>
      <c r="C108" s="181"/>
      <c r="D108" s="67" t="s">
        <v>127</v>
      </c>
      <c r="E108" s="65">
        <v>7584385</v>
      </c>
      <c r="F108" s="67" t="s">
        <v>143</v>
      </c>
      <c r="G108" s="157" t="str">
        <f>VLOOKUP(E108,QF!C:G,5,0)</f>
        <v>DGEE-DEED-CEL José Bonifácio</v>
      </c>
    </row>
    <row r="109" spans="1:11" ht="15.75" x14ac:dyDescent="0.25">
      <c r="A109" s="259"/>
      <c r="B109" s="187"/>
      <c r="C109" s="181"/>
      <c r="D109" s="67" t="s">
        <v>200</v>
      </c>
      <c r="E109" s="65">
        <v>6307108</v>
      </c>
      <c r="F109" s="67" t="s">
        <v>236</v>
      </c>
      <c r="G109" s="157" t="str">
        <f>VLOOKUP(E109,QF!C:G,5,0)</f>
        <v>DGEE-DEED-CEL José Bonifácio</v>
      </c>
    </row>
    <row r="110" spans="1:11" ht="15.75" x14ac:dyDescent="0.25">
      <c r="A110" s="259"/>
      <c r="B110" s="187"/>
      <c r="C110" s="181"/>
      <c r="D110" s="67" t="s">
        <v>133</v>
      </c>
      <c r="E110" s="65">
        <v>6263411</v>
      </c>
      <c r="F110" s="67" t="s">
        <v>236</v>
      </c>
      <c r="G110" s="157" t="str">
        <f>VLOOKUP(E110,QF!C:G,5,0)</f>
        <v>DGEE-DEED-CEL José Bonifácio</v>
      </c>
    </row>
    <row r="111" spans="1:11" ht="15.75" x14ac:dyDescent="0.25">
      <c r="A111" s="259"/>
      <c r="B111" s="187"/>
      <c r="C111" s="181"/>
      <c r="D111" s="67" t="s">
        <v>761</v>
      </c>
      <c r="E111" s="65">
        <v>9389695</v>
      </c>
      <c r="F111" s="67" t="s">
        <v>268</v>
      </c>
      <c r="G111" s="157" t="str">
        <f>VLOOKUP(E111,QF!C:G,5,0)</f>
        <v>DGEE-DEED-CEL José Bonifácio</v>
      </c>
    </row>
    <row r="112" spans="1:11" ht="15.75" x14ac:dyDescent="0.25">
      <c r="A112" s="259"/>
      <c r="B112" s="187"/>
      <c r="C112" s="181"/>
      <c r="D112" s="67" t="s">
        <v>269</v>
      </c>
      <c r="E112" s="65">
        <v>9123636</v>
      </c>
      <c r="F112" s="67" t="s">
        <v>235</v>
      </c>
      <c r="G112" s="157" t="str">
        <f>VLOOKUP(E112,QF!C:G,5,0)</f>
        <v>DGEE-DEED-CEL José Bonifácio</v>
      </c>
    </row>
    <row r="113" spans="1:11" x14ac:dyDescent="0.25">
      <c r="A113" s="259"/>
      <c r="B113" s="187"/>
      <c r="C113" s="181"/>
      <c r="D113" s="31" t="s">
        <v>126</v>
      </c>
      <c r="E113" s="22">
        <v>6128408</v>
      </c>
      <c r="F113" s="26" t="s">
        <v>148</v>
      </c>
      <c r="G113" s="157" t="str">
        <f>VLOOKUP(E113,QF!C:G,5,0)</f>
        <v>DGEE-DEED-CEL José Bonifácio</v>
      </c>
    </row>
    <row r="114" spans="1:11" ht="15.75" x14ac:dyDescent="0.25">
      <c r="A114" s="205"/>
      <c r="B114" s="206"/>
      <c r="C114" s="206"/>
      <c r="D114" s="206"/>
      <c r="E114" s="207"/>
      <c r="F114" s="54" t="s">
        <v>294</v>
      </c>
      <c r="G114" s="158">
        <f>VLOOKUP(B102,Cód!B:F,5,0)</f>
        <v>12</v>
      </c>
    </row>
    <row r="115" spans="1:11" s="4" customFormat="1" ht="33.950000000000003" customHeight="1" x14ac:dyDescent="0.25">
      <c r="B115" s="5"/>
      <c r="C115" s="5"/>
      <c r="D115" s="5"/>
      <c r="E115" s="5"/>
      <c r="F115" s="5"/>
      <c r="G115" s="158"/>
      <c r="H115" s="5"/>
      <c r="I115" s="5"/>
      <c r="J115" s="5"/>
      <c r="K115" s="5"/>
    </row>
    <row r="116" spans="1:11" ht="15.75" x14ac:dyDescent="0.25">
      <c r="A116" s="259">
        <v>154</v>
      </c>
      <c r="B116" s="257" t="s">
        <v>31</v>
      </c>
      <c r="C116" s="258" t="s">
        <v>64</v>
      </c>
      <c r="D116" s="70" t="s">
        <v>314</v>
      </c>
      <c r="E116" s="69">
        <v>6022103</v>
      </c>
      <c r="F116" s="70" t="s">
        <v>234</v>
      </c>
      <c r="G116" s="157" t="str">
        <f>VLOOKUP(E116,QF!C:G,5,0)</f>
        <v>DGEE-DEED-CEL Juscelino Kubitschek</v>
      </c>
    </row>
    <row r="117" spans="1:11" ht="15.75" x14ac:dyDescent="0.25">
      <c r="A117" s="259"/>
      <c r="B117" s="257"/>
      <c r="C117" s="258"/>
      <c r="D117" s="70" t="s">
        <v>383</v>
      </c>
      <c r="E117" s="69">
        <v>7614047</v>
      </c>
      <c r="F117" s="70" t="s">
        <v>305</v>
      </c>
      <c r="G117" s="157" t="str">
        <f>VLOOKUP(E117,QF!C:G,5,0)</f>
        <v>DGEE-DEED-CEL Juscelino Kubitschek</v>
      </c>
    </row>
    <row r="118" spans="1:11" ht="15.75" x14ac:dyDescent="0.25">
      <c r="A118" s="259"/>
      <c r="B118" s="257"/>
      <c r="C118" s="258"/>
      <c r="D118" s="70" t="s">
        <v>322</v>
      </c>
      <c r="E118" s="69">
        <v>5674026</v>
      </c>
      <c r="F118" s="70" t="s">
        <v>378</v>
      </c>
      <c r="G118" s="157" t="str">
        <f>VLOOKUP(E118,QF!C:G,5,0)</f>
        <v>DGEE-DEED-CEL Juscelino Kubitschek</v>
      </c>
    </row>
    <row r="119" spans="1:11" ht="15.75" x14ac:dyDescent="0.25">
      <c r="A119" s="259"/>
      <c r="B119" s="257"/>
      <c r="C119" s="258"/>
      <c r="D119" s="70" t="s">
        <v>315</v>
      </c>
      <c r="E119" s="69">
        <v>5875463</v>
      </c>
      <c r="F119" s="70" t="s">
        <v>378</v>
      </c>
      <c r="G119" s="157" t="str">
        <f>VLOOKUP(E119,QF!C:G,5,0)</f>
        <v>DGEE-DEED-CEL Juscelino Kubitschek</v>
      </c>
    </row>
    <row r="120" spans="1:11" ht="15.75" x14ac:dyDescent="0.25">
      <c r="A120" s="259"/>
      <c r="B120" s="257"/>
      <c r="C120" s="258"/>
      <c r="D120" s="70" t="s">
        <v>425</v>
      </c>
      <c r="E120" s="69">
        <v>6099327</v>
      </c>
      <c r="F120" s="70" t="s">
        <v>299</v>
      </c>
      <c r="G120" s="157" t="str">
        <f>VLOOKUP(E120,QF!C:G,5,0)</f>
        <v>DGEE-DEED-CEL Juscelino Kubitschek</v>
      </c>
    </row>
    <row r="121" spans="1:11" ht="15.75" x14ac:dyDescent="0.25">
      <c r="A121" s="259"/>
      <c r="B121" s="257"/>
      <c r="C121" s="258"/>
      <c r="D121" s="70" t="s">
        <v>142</v>
      </c>
      <c r="E121" s="69">
        <v>7752342</v>
      </c>
      <c r="F121" s="70" t="s">
        <v>143</v>
      </c>
      <c r="G121" s="157" t="str">
        <f>VLOOKUP(E121,QF!C:G,5,0)</f>
        <v>DGEE-DEED-CEL Juscelino Kubitschek</v>
      </c>
    </row>
    <row r="122" spans="1:11" ht="15.75" x14ac:dyDescent="0.25">
      <c r="A122" s="259"/>
      <c r="B122" s="257"/>
      <c r="C122" s="258"/>
      <c r="D122" s="70" t="s">
        <v>762</v>
      </c>
      <c r="E122" s="69">
        <v>9505113</v>
      </c>
      <c r="F122" s="70" t="s">
        <v>268</v>
      </c>
      <c r="G122" s="157" t="str">
        <f>VLOOKUP(E122,QF!C:G,5,0)</f>
        <v>DGEE-DEED-CEL Juscelino Kubitschek</v>
      </c>
    </row>
    <row r="123" spans="1:11" ht="15.75" x14ac:dyDescent="0.25">
      <c r="A123" s="205"/>
      <c r="B123" s="206"/>
      <c r="C123" s="206"/>
      <c r="D123" s="206"/>
      <c r="E123" s="207"/>
      <c r="F123" s="54" t="s">
        <v>312</v>
      </c>
      <c r="G123" s="158">
        <f>VLOOKUP(B116,Cód!B:F,5,0)</f>
        <v>7</v>
      </c>
    </row>
    <row r="124" spans="1:11" s="4" customFormat="1" ht="33.950000000000003" customHeight="1" x14ac:dyDescent="0.25">
      <c r="B124" s="5"/>
      <c r="C124" s="5"/>
      <c r="D124" s="5"/>
      <c r="E124" s="5"/>
      <c r="F124" s="5"/>
      <c r="G124" s="158"/>
      <c r="H124" s="5"/>
      <c r="I124" s="5"/>
      <c r="J124" s="5"/>
      <c r="K124" s="5"/>
    </row>
    <row r="125" spans="1:11" ht="15.75" x14ac:dyDescent="0.25">
      <c r="A125" s="259">
        <v>155</v>
      </c>
      <c r="B125" s="187" t="s">
        <v>33</v>
      </c>
      <c r="C125" s="181" t="s">
        <v>33</v>
      </c>
      <c r="D125" s="66" t="s">
        <v>370</v>
      </c>
      <c r="E125" s="65">
        <v>9281983</v>
      </c>
      <c r="F125" s="66" t="s">
        <v>235</v>
      </c>
      <c r="G125" s="157" t="str">
        <f>VLOOKUP(E125,QF!C:G,5,0)</f>
        <v>DGEE-DEED-CEL Teotônio Vilela</v>
      </c>
    </row>
    <row r="126" spans="1:11" ht="15.75" x14ac:dyDescent="0.25">
      <c r="A126" s="259"/>
      <c r="B126" s="187"/>
      <c r="C126" s="181"/>
      <c r="D126" s="66" t="s">
        <v>201</v>
      </c>
      <c r="E126" s="65">
        <v>6321950</v>
      </c>
      <c r="F126" s="66" t="s">
        <v>148</v>
      </c>
      <c r="G126" s="157" t="str">
        <f>VLOOKUP(E126,QF!C:G,5,0)</f>
        <v>DGEE-DEED-CEL Teotônio Vilela</v>
      </c>
    </row>
    <row r="127" spans="1:11" ht="15.75" x14ac:dyDescent="0.25">
      <c r="A127" s="259"/>
      <c r="B127" s="187"/>
      <c r="C127" s="181"/>
      <c r="D127" s="66" t="s">
        <v>201</v>
      </c>
      <c r="E127" s="65">
        <v>6321950</v>
      </c>
      <c r="F127" s="66" t="s">
        <v>148</v>
      </c>
      <c r="G127" s="157" t="str">
        <f>VLOOKUP(E127,QF!C:G,5,0)</f>
        <v>DGEE-DEED-CEL Teotônio Vilela</v>
      </c>
    </row>
    <row r="128" spans="1:11" ht="15.75" x14ac:dyDescent="0.25">
      <c r="A128" s="259"/>
      <c r="B128" s="187"/>
      <c r="C128" s="181"/>
      <c r="D128" s="66" t="s">
        <v>316</v>
      </c>
      <c r="E128" s="65">
        <v>6458335</v>
      </c>
      <c r="F128" s="66" t="s">
        <v>236</v>
      </c>
      <c r="G128" s="157" t="str">
        <f>VLOOKUP(E128,QF!C:G,5,0)</f>
        <v>DGEE-DEED-CEL Teotônio Vilela</v>
      </c>
    </row>
    <row r="129" spans="1:11" ht="15.75" x14ac:dyDescent="0.25">
      <c r="A129" s="259"/>
      <c r="B129" s="187"/>
      <c r="C129" s="181"/>
      <c r="D129" s="66" t="s">
        <v>228</v>
      </c>
      <c r="E129" s="65">
        <v>8567786</v>
      </c>
      <c r="F129" s="66" t="s">
        <v>268</v>
      </c>
      <c r="G129" s="157" t="str">
        <f>VLOOKUP(E129,QF!C:G,5,0)</f>
        <v>DGEE-DEED-CEL Teotônio Vilela</v>
      </c>
      <c r="H129" s="20"/>
    </row>
    <row r="130" spans="1:11" ht="15.75" x14ac:dyDescent="0.25">
      <c r="A130" s="259"/>
      <c r="B130" s="187"/>
      <c r="C130" s="181"/>
      <c r="D130" s="66" t="s">
        <v>183</v>
      </c>
      <c r="E130" s="65">
        <v>7435029</v>
      </c>
      <c r="F130" s="66" t="s">
        <v>187</v>
      </c>
      <c r="G130" s="157" t="str">
        <f>VLOOKUP(E130,QF!C:G,5,0)</f>
        <v>DGEE-DEED-CEL Teotônio Vilela</v>
      </c>
    </row>
    <row r="131" spans="1:11" ht="15.75" x14ac:dyDescent="0.25">
      <c r="A131" s="225"/>
      <c r="B131" s="211"/>
      <c r="C131" s="211"/>
      <c r="D131" s="211"/>
      <c r="E131" s="226"/>
      <c r="F131" s="55" t="s">
        <v>338</v>
      </c>
      <c r="G131" s="158">
        <f>VLOOKUP(B125,Cód!B:F,5,0)</f>
        <v>6</v>
      </c>
    </row>
    <row r="132" spans="1:11" s="4" customFormat="1" ht="33.950000000000003" customHeight="1" x14ac:dyDescent="0.25">
      <c r="B132" s="5"/>
      <c r="C132" s="5"/>
      <c r="D132" s="5"/>
      <c r="E132" s="5"/>
      <c r="F132" s="5"/>
      <c r="G132" s="158"/>
      <c r="H132" s="5"/>
      <c r="I132" s="5"/>
      <c r="J132" s="5"/>
      <c r="K132" s="5"/>
    </row>
    <row r="133" spans="1:11" ht="15.75" x14ac:dyDescent="0.25">
      <c r="A133" s="277"/>
      <c r="B133" s="257" t="s">
        <v>23</v>
      </c>
      <c r="C133" s="281" t="s">
        <v>23</v>
      </c>
      <c r="D133" s="68" t="s">
        <v>731</v>
      </c>
      <c r="E133" s="69">
        <v>9502912</v>
      </c>
      <c r="F133" s="68" t="s">
        <v>222</v>
      </c>
      <c r="G133" s="157" t="str">
        <f>VLOOKUP(E133,QF!C:G,5,0)</f>
        <v>DGEE-DEED-Centro Esp Rec e Educ do Trabalhador-CERET</v>
      </c>
    </row>
    <row r="134" spans="1:11" ht="15.75" x14ac:dyDescent="0.25">
      <c r="A134" s="277"/>
      <c r="B134" s="257"/>
      <c r="C134" s="281"/>
      <c r="D134" s="68" t="s">
        <v>162</v>
      </c>
      <c r="E134" s="69">
        <v>6024653</v>
      </c>
      <c r="F134" s="68" t="s">
        <v>234</v>
      </c>
      <c r="G134" s="157" t="str">
        <f>VLOOKUP(E134,QF!C:G,5,0)</f>
        <v>DGEE-DEED-Centro Esp Rec e Educ do Trabalhador-CERET</v>
      </c>
    </row>
    <row r="135" spans="1:11" ht="15.75" x14ac:dyDescent="0.25">
      <c r="A135" s="277"/>
      <c r="B135" s="257"/>
      <c r="C135" s="281"/>
      <c r="D135" s="68" t="s">
        <v>412</v>
      </c>
      <c r="E135" s="69">
        <v>7613911</v>
      </c>
      <c r="F135" s="68" t="s">
        <v>378</v>
      </c>
      <c r="G135" s="157" t="str">
        <f>VLOOKUP(E135,QF!C:G,5,0)</f>
        <v>DGEE-DEED-Centro Esp Rec e Educ do Trabalhador-CERET</v>
      </c>
    </row>
    <row r="136" spans="1:11" ht="15.75" x14ac:dyDescent="0.25">
      <c r="A136" s="277"/>
      <c r="B136" s="257"/>
      <c r="C136" s="281"/>
      <c r="D136" s="68" t="s">
        <v>317</v>
      </c>
      <c r="E136" s="69">
        <v>5148855</v>
      </c>
      <c r="F136" s="68" t="s">
        <v>378</v>
      </c>
      <c r="G136" s="157" t="str">
        <f>VLOOKUP(E136,QF!C:G,5,0)</f>
        <v>DGEE-DEED-Centro Esp Rec e Educ do Trabalhador-CERET</v>
      </c>
    </row>
    <row r="137" spans="1:11" ht="15.75" x14ac:dyDescent="0.25">
      <c r="A137" s="277"/>
      <c r="B137" s="257"/>
      <c r="C137" s="281"/>
      <c r="D137" s="68" t="s">
        <v>264</v>
      </c>
      <c r="E137" s="69">
        <v>8124558</v>
      </c>
      <c r="F137" s="68" t="s">
        <v>143</v>
      </c>
      <c r="G137" s="157" t="str">
        <f>VLOOKUP(E137,QF!C:G,5,0)</f>
        <v>DGEE-DEED-Centro Esp Rec e Educ do Trabalhador-CERET</v>
      </c>
    </row>
    <row r="138" spans="1:11" ht="15.75" x14ac:dyDescent="0.25">
      <c r="A138" s="277"/>
      <c r="B138" s="257"/>
      <c r="C138" s="281"/>
      <c r="D138" s="68" t="s">
        <v>318</v>
      </c>
      <c r="E138" s="69">
        <v>6633285</v>
      </c>
      <c r="F138" s="68" t="s">
        <v>148</v>
      </c>
      <c r="G138" s="157" t="str">
        <f>VLOOKUP(E138,QF!C:G,5,0)</f>
        <v>DGEE-DEED-Centro Esp Rec e Educ do Trabalhador-CERET</v>
      </c>
    </row>
    <row r="139" spans="1:11" ht="15.75" x14ac:dyDescent="0.25">
      <c r="A139" s="277"/>
      <c r="B139" s="257"/>
      <c r="C139" s="281"/>
      <c r="D139" s="68" t="s">
        <v>233</v>
      </c>
      <c r="E139" s="69">
        <v>7902778</v>
      </c>
      <c r="F139" s="68" t="s">
        <v>222</v>
      </c>
      <c r="G139" s="157" t="str">
        <f>VLOOKUP(E139,QF!C:G,5,0)</f>
        <v>DGEE-DEED-Centro Esp Rec e Educ do Trabalhador-CERET</v>
      </c>
    </row>
    <row r="140" spans="1:11" ht="15.75" x14ac:dyDescent="0.25">
      <c r="A140" s="277"/>
      <c r="B140" s="257"/>
      <c r="C140" s="281"/>
      <c r="D140" s="68" t="s">
        <v>748</v>
      </c>
      <c r="E140" s="69">
        <v>9497986</v>
      </c>
      <c r="F140" s="68" t="s">
        <v>435</v>
      </c>
      <c r="G140" s="157" t="str">
        <f>VLOOKUP(E140,QF!C:G,5,0)</f>
        <v>DGEE-DEED-Centro Esp Rec e Educ do Trabalhador-CERET</v>
      </c>
    </row>
    <row r="141" spans="1:11" ht="15.75" x14ac:dyDescent="0.25">
      <c r="A141" s="277"/>
      <c r="B141" s="257"/>
      <c r="C141" s="281"/>
      <c r="D141" s="68" t="s">
        <v>171</v>
      </c>
      <c r="E141" s="69">
        <v>7928475</v>
      </c>
      <c r="F141" s="68" t="s">
        <v>178</v>
      </c>
      <c r="G141" s="157" t="str">
        <f>VLOOKUP(E141,QF!C:G,5,0)</f>
        <v>DGEE-DEED-Centro Esp Rec e Educ do Trabalhador-CERET</v>
      </c>
    </row>
    <row r="142" spans="1:11" ht="15.75" x14ac:dyDescent="0.25">
      <c r="A142" s="277"/>
      <c r="B142" s="257"/>
      <c r="C142" s="281"/>
      <c r="D142" s="68" t="s">
        <v>319</v>
      </c>
      <c r="E142" s="69">
        <v>7365209</v>
      </c>
      <c r="F142" s="68" t="s">
        <v>143</v>
      </c>
      <c r="G142" s="157" t="str">
        <f>VLOOKUP(E142,QF!C:G,5,0)</f>
        <v>DGEE-DEED-Centro Esp Rec e Educ do Trabalhador-CERET</v>
      </c>
    </row>
    <row r="143" spans="1:11" ht="15.75" x14ac:dyDescent="0.25">
      <c r="A143" s="277"/>
      <c r="B143" s="257"/>
      <c r="C143" s="281"/>
      <c r="D143" s="68" t="s">
        <v>185</v>
      </c>
      <c r="E143" s="69">
        <v>6884971</v>
      </c>
      <c r="F143" s="68" t="s">
        <v>299</v>
      </c>
      <c r="G143" s="157" t="str">
        <f>VLOOKUP(E143,QF!C:G,5,0)</f>
        <v>DGEE-DEED-Centro Esp Rec e Educ do Trabalhador-CERET</v>
      </c>
    </row>
    <row r="144" spans="1:11" ht="15.75" x14ac:dyDescent="0.25">
      <c r="A144" s="277"/>
      <c r="B144" s="257"/>
      <c r="C144" s="281"/>
      <c r="D144" s="68" t="s">
        <v>186</v>
      </c>
      <c r="E144" s="69">
        <v>5402727</v>
      </c>
      <c r="F144" s="68" t="s">
        <v>320</v>
      </c>
      <c r="G144" s="157" t="str">
        <f>VLOOKUP(E144,QF!C:G,5,0)</f>
        <v>DGEE-DEED-Centro Esp Rec e Educ do Trabalhador-CERET</v>
      </c>
    </row>
    <row r="145" spans="1:11" ht="15.75" x14ac:dyDescent="0.25">
      <c r="A145" s="277"/>
      <c r="B145" s="257"/>
      <c r="C145" s="281"/>
      <c r="D145" s="68" t="s">
        <v>265</v>
      </c>
      <c r="E145" s="69">
        <v>5899541</v>
      </c>
      <c r="F145" s="68" t="s">
        <v>140</v>
      </c>
      <c r="G145" s="157" t="str">
        <f>VLOOKUP(E145,QF!C:G,5,0)</f>
        <v>DGEE-DEED-Centro Esp Rec e Educ do Trabalhador-CERET</v>
      </c>
    </row>
    <row r="146" spans="1:11" ht="15.75" x14ac:dyDescent="0.25">
      <c r="A146" s="277"/>
      <c r="B146" s="257"/>
      <c r="C146" s="281"/>
      <c r="D146" s="68" t="s">
        <v>230</v>
      </c>
      <c r="E146" s="69">
        <v>7797273</v>
      </c>
      <c r="F146" s="68" t="s">
        <v>143</v>
      </c>
      <c r="G146" s="157" t="str">
        <f>VLOOKUP(E146,QF!C:G,5,0)</f>
        <v>DGEE-DEED-Centro Esp Rec e Educ do Trabalhador-CERET</v>
      </c>
    </row>
    <row r="147" spans="1:11" ht="15.75" x14ac:dyDescent="0.25">
      <c r="A147" s="278"/>
      <c r="B147" s="279"/>
      <c r="C147" s="279"/>
      <c r="D147" s="279"/>
      <c r="E147" s="280"/>
      <c r="F147" s="55" t="s">
        <v>433</v>
      </c>
      <c r="G147" s="158">
        <f>VLOOKUP(B133,Cód!B:F,5,0)</f>
        <v>14</v>
      </c>
    </row>
    <row r="148" spans="1:11" s="111" customFormat="1" ht="33.950000000000003" customHeight="1" x14ac:dyDescent="0.25">
      <c r="B148" s="1"/>
      <c r="C148" s="1"/>
      <c r="D148" s="1"/>
      <c r="E148" s="1"/>
      <c r="F148" s="1"/>
      <c r="G148" s="158"/>
      <c r="H148" s="1"/>
      <c r="I148" s="1"/>
      <c r="J148" s="1"/>
      <c r="K148" s="1"/>
    </row>
    <row r="149" spans="1:11" ht="15.75" customHeight="1" x14ac:dyDescent="0.25">
      <c r="A149" s="277"/>
      <c r="B149" s="187" t="s">
        <v>26</v>
      </c>
      <c r="C149" s="181" t="s">
        <v>69</v>
      </c>
      <c r="D149" s="64"/>
      <c r="E149" s="65"/>
      <c r="F149" s="64"/>
      <c r="G149" s="158"/>
    </row>
    <row r="150" spans="1:11" x14ac:dyDescent="0.25">
      <c r="A150" s="277"/>
      <c r="B150" s="187"/>
      <c r="C150" s="181"/>
      <c r="D150" s="22"/>
      <c r="E150" s="22"/>
      <c r="F150" s="26"/>
      <c r="G150" s="157" t="e">
        <f>VLOOKUP(E150,QF!C:G,5,0)</f>
        <v>#N/A</v>
      </c>
    </row>
    <row r="151" spans="1:11" ht="15.75" x14ac:dyDescent="0.25">
      <c r="B151" s="2"/>
      <c r="C151" s="2"/>
      <c r="F151" s="54" t="s">
        <v>724</v>
      </c>
      <c r="G151" s="158">
        <f>VLOOKUP(B149,Cód!B:F,5,0)</f>
        <v>0</v>
      </c>
    </row>
  </sheetData>
  <mergeCells count="62">
    <mergeCell ref="A149:A150"/>
    <mergeCell ref="B149:B150"/>
    <mergeCell ref="C149:C150"/>
    <mergeCell ref="A147:E147"/>
    <mergeCell ref="A131:E131"/>
    <mergeCell ref="A133:A146"/>
    <mergeCell ref="B133:B146"/>
    <mergeCell ref="C133:C146"/>
    <mergeCell ref="A125:A130"/>
    <mergeCell ref="B125:B130"/>
    <mergeCell ref="C125:C130"/>
    <mergeCell ref="A102:A113"/>
    <mergeCell ref="B102:B113"/>
    <mergeCell ref="A123:E123"/>
    <mergeCell ref="A116:A122"/>
    <mergeCell ref="B116:B122"/>
    <mergeCell ref="C116:C122"/>
    <mergeCell ref="A114:E114"/>
    <mergeCell ref="A92:A99"/>
    <mergeCell ref="B92:B99"/>
    <mergeCell ref="A42:E42"/>
    <mergeCell ref="A2:A3"/>
    <mergeCell ref="B2:B3"/>
    <mergeCell ref="C2:C3"/>
    <mergeCell ref="D2:D3"/>
    <mergeCell ref="E2:E3"/>
    <mergeCell ref="A14:E14"/>
    <mergeCell ref="A34:A41"/>
    <mergeCell ref="B34:B41"/>
    <mergeCell ref="C34:C41"/>
    <mergeCell ref="C92:C99"/>
    <mergeCell ref="A79:E79"/>
    <mergeCell ref="A90:E90"/>
    <mergeCell ref="A63:A73"/>
    <mergeCell ref="A81:A89"/>
    <mergeCell ref="B81:B89"/>
    <mergeCell ref="C44:C47"/>
    <mergeCell ref="A50:A60"/>
    <mergeCell ref="A61:E61"/>
    <mergeCell ref="B50:B60"/>
    <mergeCell ref="C50:C60"/>
    <mergeCell ref="B63:B73"/>
    <mergeCell ref="C63:C73"/>
    <mergeCell ref="A76:A78"/>
    <mergeCell ref="B76:B78"/>
    <mergeCell ref="C76:C78"/>
    <mergeCell ref="B16:B30"/>
    <mergeCell ref="C16:C30"/>
    <mergeCell ref="A1:F1"/>
    <mergeCell ref="C102:C113"/>
    <mergeCell ref="A4:A13"/>
    <mergeCell ref="A48:E48"/>
    <mergeCell ref="B4:B13"/>
    <mergeCell ref="C4:C13"/>
    <mergeCell ref="A16:A30"/>
    <mergeCell ref="A44:A47"/>
    <mergeCell ref="B44:B47"/>
    <mergeCell ref="F2:F3"/>
    <mergeCell ref="A74:E74"/>
    <mergeCell ref="A31:E31"/>
    <mergeCell ref="A100:E100"/>
    <mergeCell ref="C81:C89"/>
  </mergeCells>
  <conditionalFormatting sqref="E4:E7 E9:E12">
    <cfRule type="duplicateValues" dxfId="29" priority="274" stopIfTrue="1"/>
  </conditionalFormatting>
  <conditionalFormatting sqref="E8">
    <cfRule type="duplicateValues" dxfId="28" priority="3" stopIfTrue="1"/>
  </conditionalFormatting>
  <conditionalFormatting sqref="E13">
    <cfRule type="duplicateValues" dxfId="27" priority="2" stopIfTrue="1"/>
  </conditionalFormatting>
  <conditionalFormatting sqref="E16:E30">
    <cfRule type="duplicateValues" dxfId="26" priority="1593" stopIfTrue="1"/>
  </conditionalFormatting>
  <conditionalFormatting sqref="E34:E41">
    <cfRule type="duplicateValues" dxfId="25" priority="78" stopIfTrue="1"/>
  </conditionalFormatting>
  <conditionalFormatting sqref="E44:E47">
    <cfRule type="duplicateValues" dxfId="24" priority="61" stopIfTrue="1"/>
  </conditionalFormatting>
  <conditionalFormatting sqref="E50:E60">
    <cfRule type="duplicateValues" dxfId="23" priority="62" stopIfTrue="1"/>
  </conditionalFormatting>
  <conditionalFormatting sqref="E63:E71">
    <cfRule type="duplicateValues" dxfId="22" priority="14" stopIfTrue="1"/>
  </conditionalFormatting>
  <conditionalFormatting sqref="E72">
    <cfRule type="duplicateValues" dxfId="21" priority="39" stopIfTrue="1"/>
  </conditionalFormatting>
  <conditionalFormatting sqref="E73">
    <cfRule type="duplicateValues" dxfId="20" priority="276" stopIfTrue="1"/>
  </conditionalFormatting>
  <conditionalFormatting sqref="E76:E78">
    <cfRule type="duplicateValues" dxfId="19" priority="277" stopIfTrue="1"/>
  </conditionalFormatting>
  <conditionalFormatting sqref="E81:E89">
    <cfRule type="duplicateValues" dxfId="18" priority="278" stopIfTrue="1"/>
  </conditionalFormatting>
  <conditionalFormatting sqref="E92:E99">
    <cfRule type="duplicateValues" dxfId="17" priority="279" stopIfTrue="1"/>
  </conditionalFormatting>
  <conditionalFormatting sqref="E102:E112">
    <cfRule type="duplicateValues" dxfId="16" priority="63" stopIfTrue="1"/>
  </conditionalFormatting>
  <conditionalFormatting sqref="E113">
    <cfRule type="duplicateValues" dxfId="15" priority="31" stopIfTrue="1"/>
  </conditionalFormatting>
  <conditionalFormatting sqref="E116:E120">
    <cfRule type="duplicateValues" dxfId="14" priority="8" stopIfTrue="1"/>
  </conditionalFormatting>
  <conditionalFormatting sqref="E122">
    <cfRule type="duplicateValues" dxfId="13" priority="29" stopIfTrue="1"/>
  </conditionalFormatting>
  <conditionalFormatting sqref="E125">
    <cfRule type="duplicateValues" dxfId="12" priority="4" stopIfTrue="1"/>
  </conditionalFormatting>
  <conditionalFormatting sqref="E126:E130">
    <cfRule type="duplicateValues" dxfId="11" priority="280" stopIfTrue="1"/>
  </conditionalFormatting>
  <conditionalFormatting sqref="E133:E145">
    <cfRule type="duplicateValues" dxfId="10" priority="1595" stopIfTrue="1"/>
  </conditionalFormatting>
  <conditionalFormatting sqref="E146">
    <cfRule type="duplicateValues" dxfId="9" priority="23" stopIfTrue="1"/>
  </conditionalFormatting>
  <conditionalFormatting sqref="E149">
    <cfRule type="duplicateValues" dxfId="8" priority="82" stopIfTrue="1"/>
  </conditionalFormatting>
  <conditionalFormatting sqref="E150">
    <cfRule type="duplicateValues" dxfId="7" priority="20" stopIfTrue="1"/>
    <cfRule type="duplicateValues" dxfId="6" priority="21" stopIfTrue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6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>
    <tabColor theme="0" tint="-0.249977111117893"/>
  </sheetPr>
  <dimension ref="A1:L45"/>
  <sheetViews>
    <sheetView showGridLines="0"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13" sqref="C13:C14"/>
    </sheetView>
  </sheetViews>
  <sheetFormatPr defaultColWidth="8.85546875" defaultRowHeight="15" x14ac:dyDescent="0.25"/>
  <cols>
    <col min="1" max="1" width="8.7109375" customWidth="1"/>
    <col min="2" max="2" width="37.7109375" customWidth="1"/>
    <col min="3" max="3" width="60.140625" bestFit="1" customWidth="1"/>
    <col min="4" max="4" width="46.7109375" customWidth="1"/>
    <col min="5" max="5" width="15.85546875" customWidth="1"/>
    <col min="6" max="6" width="54.42578125" customWidth="1"/>
    <col min="7" max="7" width="50.140625" style="157" bestFit="1" customWidth="1"/>
  </cols>
  <sheetData>
    <row r="1" spans="1:12" ht="45" customHeight="1" x14ac:dyDescent="0.25">
      <c r="A1" s="144" t="s">
        <v>266</v>
      </c>
      <c r="B1" s="144"/>
      <c r="C1" s="144"/>
      <c r="D1" s="144"/>
      <c r="E1" s="144"/>
      <c r="F1" s="144"/>
    </row>
    <row r="2" spans="1:12" s="24" customFormat="1" ht="20.25" customHeight="1" x14ac:dyDescent="0.25">
      <c r="A2" s="156" t="s">
        <v>73</v>
      </c>
      <c r="B2" s="156" t="s">
        <v>74</v>
      </c>
      <c r="C2" s="156" t="s">
        <v>75</v>
      </c>
      <c r="D2" s="156" t="s">
        <v>76</v>
      </c>
      <c r="E2" s="156" t="s">
        <v>72</v>
      </c>
      <c r="F2" s="156" t="s">
        <v>77</v>
      </c>
      <c r="G2" s="158"/>
    </row>
    <row r="3" spans="1:12" ht="20.25" customHeight="1" x14ac:dyDescent="0.25">
      <c r="A3" s="143"/>
      <c r="B3" s="143"/>
      <c r="C3" s="143"/>
      <c r="D3" s="143"/>
      <c r="E3" s="143"/>
      <c r="F3" s="143"/>
      <c r="G3" s="158" t="s">
        <v>918</v>
      </c>
    </row>
    <row r="4" spans="1:12" ht="15" customHeight="1" x14ac:dyDescent="0.25">
      <c r="A4" s="294">
        <v>112</v>
      </c>
      <c r="B4" s="282" t="s">
        <v>5</v>
      </c>
      <c r="C4" s="285" t="s">
        <v>43</v>
      </c>
      <c r="D4" s="30" t="s">
        <v>730</v>
      </c>
      <c r="E4" s="25">
        <v>9502777</v>
      </c>
      <c r="F4" s="30" t="s">
        <v>268</v>
      </c>
      <c r="G4" s="157" t="str">
        <f>VLOOKUP(E4,QF!C:G,5,0)</f>
        <v>DGEE-DEED-CEE Raul Tabajara</v>
      </c>
    </row>
    <row r="5" spans="1:12" ht="15" customHeight="1" x14ac:dyDescent="0.25">
      <c r="A5" s="298"/>
      <c r="B5" s="283"/>
      <c r="C5" s="286"/>
      <c r="D5" s="23" t="s">
        <v>756</v>
      </c>
      <c r="E5" s="22">
        <v>6312993</v>
      </c>
      <c r="F5" s="30" t="s">
        <v>378</v>
      </c>
      <c r="G5" s="157" t="str">
        <f>VLOOKUP(E5,QF!C:G,5,0)</f>
        <v>DGEE-DEED-CEE Raul Tabajara</v>
      </c>
    </row>
    <row r="6" spans="1:12" ht="15" customHeight="1" x14ac:dyDescent="0.25">
      <c r="A6" s="295"/>
      <c r="B6" s="284"/>
      <c r="C6" s="287"/>
      <c r="D6" s="23" t="s">
        <v>423</v>
      </c>
      <c r="E6" s="22">
        <v>5845726</v>
      </c>
      <c r="F6" s="30" t="s">
        <v>378</v>
      </c>
      <c r="G6" s="157" t="str">
        <f>VLOOKUP(E6,QF!C:G,5,0)</f>
        <v>DGEE-DEED-CEE Raul Tabajara</v>
      </c>
    </row>
    <row r="7" spans="1:12" ht="15.75" x14ac:dyDescent="0.25">
      <c r="A7" s="140"/>
      <c r="B7" s="141"/>
      <c r="C7" s="141"/>
      <c r="D7" s="141"/>
      <c r="E7" s="142"/>
      <c r="F7" s="33" t="s">
        <v>296</v>
      </c>
      <c r="G7" s="158">
        <f>VLOOKUP(B4,Cód!B:F,5,0)</f>
        <v>3</v>
      </c>
    </row>
    <row r="8" spans="1:12" s="135" customFormat="1" ht="33.950000000000003" customHeight="1" x14ac:dyDescent="0.25">
      <c r="B8" s="136"/>
      <c r="C8" s="136"/>
      <c r="D8" s="136"/>
      <c r="E8" s="136"/>
      <c r="F8" s="136"/>
      <c r="G8" s="158"/>
      <c r="H8" s="136"/>
      <c r="I8" s="136"/>
      <c r="J8" s="136"/>
      <c r="K8" s="136"/>
      <c r="L8" s="136"/>
    </row>
    <row r="9" spans="1:12" ht="15.75" customHeight="1" x14ac:dyDescent="0.25">
      <c r="A9" s="294">
        <v>115</v>
      </c>
      <c r="B9" s="296" t="s">
        <v>722</v>
      </c>
      <c r="C9" s="292" t="s">
        <v>267</v>
      </c>
      <c r="D9" s="48" t="s">
        <v>417</v>
      </c>
      <c r="E9" s="45">
        <v>5466172</v>
      </c>
      <c r="F9" s="48" t="s">
        <v>378</v>
      </c>
      <c r="G9" s="157" t="str">
        <f>VLOOKUP(E9,QF!C:G,5,0)</f>
        <v>DGEE-DEED-CEE Rubens Pecce Lordelo - O.S.</v>
      </c>
    </row>
    <row r="10" spans="1:12" ht="15" customHeight="1" x14ac:dyDescent="0.25">
      <c r="A10" s="295"/>
      <c r="B10" s="297"/>
      <c r="C10" s="306"/>
      <c r="D10" s="43" t="s">
        <v>771</v>
      </c>
      <c r="E10" s="44">
        <v>9512454</v>
      </c>
      <c r="F10" s="48" t="s">
        <v>268</v>
      </c>
      <c r="G10" s="157" t="str">
        <f>VLOOKUP(E10,QF!C:G,5,0)</f>
        <v>DGEE-DEED-CEE Rubens Pecce Lordelo - O.S.</v>
      </c>
    </row>
    <row r="11" spans="1:12" ht="15.75" x14ac:dyDescent="0.25">
      <c r="A11" s="140"/>
      <c r="B11" s="141"/>
      <c r="C11" s="141"/>
      <c r="D11" s="141"/>
      <c r="E11" s="142"/>
      <c r="F11" s="33" t="s">
        <v>355</v>
      </c>
      <c r="G11" s="158">
        <f>VLOOKUP(B9,Cód!B:F,5,0)</f>
        <v>2</v>
      </c>
    </row>
    <row r="12" spans="1:12" s="135" customFormat="1" ht="33.950000000000003" customHeight="1" x14ac:dyDescent="0.25">
      <c r="B12" s="136"/>
      <c r="C12" s="136"/>
      <c r="D12" s="136"/>
      <c r="E12" s="136"/>
      <c r="F12" s="136"/>
      <c r="G12" s="158"/>
      <c r="H12" s="136"/>
      <c r="I12" s="136"/>
      <c r="J12" s="136"/>
      <c r="K12" s="136"/>
      <c r="L12" s="136"/>
    </row>
    <row r="13" spans="1:12" ht="15" customHeight="1" x14ac:dyDescent="0.25">
      <c r="A13" s="290"/>
      <c r="B13" s="307" t="s">
        <v>22</v>
      </c>
      <c r="C13" s="288" t="s">
        <v>65</v>
      </c>
      <c r="D13" s="31" t="s">
        <v>231</v>
      </c>
      <c r="E13" s="49">
        <v>7570902</v>
      </c>
      <c r="F13" s="57" t="s">
        <v>143</v>
      </c>
      <c r="G13" s="157" t="str">
        <f>VLOOKUP(E13,QF!C:G,5,0)</f>
        <v>DGEE-DEED-Estádio Municipal Mie Nishi</v>
      </c>
    </row>
    <row r="14" spans="1:12" ht="15" customHeight="1" x14ac:dyDescent="0.25">
      <c r="A14" s="299"/>
      <c r="B14" s="308"/>
      <c r="C14" s="289"/>
      <c r="D14" s="50" t="s">
        <v>879</v>
      </c>
      <c r="E14" s="49">
        <v>9536205</v>
      </c>
      <c r="F14" s="57" t="s">
        <v>268</v>
      </c>
      <c r="G14" s="157" t="str">
        <f>VLOOKUP(E14,QF!C:G,5,0)</f>
        <v>DGEE-DEED-Estádio Municipal Mie Nishi</v>
      </c>
    </row>
    <row r="15" spans="1:12" ht="20.25" customHeight="1" x14ac:dyDescent="0.25">
      <c r="A15" s="137"/>
      <c r="B15" s="138"/>
      <c r="C15" s="138"/>
      <c r="D15" s="138"/>
      <c r="E15" s="139"/>
      <c r="F15" s="109" t="s">
        <v>355</v>
      </c>
      <c r="G15" s="158">
        <f>VLOOKUP(B13,Cód!B:F,5,0)</f>
        <v>2</v>
      </c>
    </row>
    <row r="16" spans="1:12" s="133" customFormat="1" ht="33.950000000000003" customHeight="1" x14ac:dyDescent="0.25">
      <c r="B16" s="134"/>
      <c r="C16" s="134"/>
      <c r="D16" s="134"/>
      <c r="E16" s="134"/>
      <c r="F16" s="134"/>
      <c r="G16" s="158"/>
      <c r="H16" s="134"/>
      <c r="I16" s="134"/>
      <c r="J16" s="134"/>
      <c r="K16" s="134"/>
      <c r="L16" s="134"/>
    </row>
    <row r="17" spans="1:12" ht="15" customHeight="1" x14ac:dyDescent="0.25">
      <c r="A17" s="290"/>
      <c r="B17" s="292" t="s">
        <v>270</v>
      </c>
      <c r="C17" s="292" t="s">
        <v>270</v>
      </c>
      <c r="D17" s="46" t="s">
        <v>735</v>
      </c>
      <c r="E17" s="44">
        <v>9505351</v>
      </c>
      <c r="F17" s="47" t="s">
        <v>268</v>
      </c>
      <c r="G17" s="157" t="str">
        <f>VLOOKUP(E17,QF!C:G,5,0)</f>
        <v>DGEE-DEED-Estádio Municipal Jack Marin</v>
      </c>
    </row>
    <row r="18" spans="1:12" ht="15" customHeight="1" x14ac:dyDescent="0.25">
      <c r="A18" s="291"/>
      <c r="B18" s="293"/>
      <c r="C18" s="293"/>
      <c r="D18" s="46" t="s">
        <v>211</v>
      </c>
      <c r="E18" s="44">
        <v>1359991</v>
      </c>
      <c r="F18" s="47" t="s">
        <v>153</v>
      </c>
      <c r="G18" s="157" t="str">
        <f>VLOOKUP(E18,QF!C:G,5,0)</f>
        <v>DGEE-DEED-Estádio Municipal Jack Marin</v>
      </c>
    </row>
    <row r="19" spans="1:12" ht="15" customHeight="1" x14ac:dyDescent="0.25">
      <c r="A19" s="291"/>
      <c r="B19" s="293"/>
      <c r="C19" s="293"/>
      <c r="D19" s="46" t="s">
        <v>158</v>
      </c>
      <c r="E19" s="44">
        <v>6547591</v>
      </c>
      <c r="F19" s="47" t="s">
        <v>148</v>
      </c>
      <c r="G19" s="157" t="str">
        <f>VLOOKUP(E19,QF!C:G,5,0)</f>
        <v>DGEE-DEED-Estádio Municipal Jack Marin</v>
      </c>
    </row>
    <row r="20" spans="1:12" ht="15" customHeight="1" x14ac:dyDescent="0.25">
      <c r="A20" s="291"/>
      <c r="B20" s="293"/>
      <c r="C20" s="293"/>
      <c r="D20" s="46" t="s">
        <v>273</v>
      </c>
      <c r="E20" s="44">
        <v>7410247</v>
      </c>
      <c r="F20" s="47" t="s">
        <v>236</v>
      </c>
      <c r="G20" s="157" t="str">
        <f>VLOOKUP(E20,QF!C:G,5,0)</f>
        <v>DGEE-DEED-Estádio Municipal Jack Marin</v>
      </c>
    </row>
    <row r="21" spans="1:12" ht="15" customHeight="1" x14ac:dyDescent="0.25">
      <c r="A21" s="291"/>
      <c r="B21" s="293"/>
      <c r="C21" s="293"/>
      <c r="D21" s="46" t="s">
        <v>218</v>
      </c>
      <c r="E21" s="44">
        <v>6248471</v>
      </c>
      <c r="F21" s="47" t="s">
        <v>378</v>
      </c>
      <c r="G21" s="157" t="str">
        <f>VLOOKUP(E21,QF!C:G,5,0)</f>
        <v>DGEE-DEED-Estádio Municipal Jack Marin</v>
      </c>
    </row>
    <row r="22" spans="1:12" ht="15" customHeight="1" x14ac:dyDescent="0.25">
      <c r="A22" s="291"/>
      <c r="B22" s="293"/>
      <c r="C22" s="293"/>
      <c r="D22" s="46" t="s">
        <v>115</v>
      </c>
      <c r="E22" s="44">
        <v>3129713</v>
      </c>
      <c r="F22" s="47" t="s">
        <v>272</v>
      </c>
      <c r="G22" s="157" t="str">
        <f>VLOOKUP(E22,QF!C:G,5,0)</f>
        <v>DGEE-DEED-Estádio Municipal Jack Marin</v>
      </c>
    </row>
    <row r="23" spans="1:12" ht="15" customHeight="1" x14ac:dyDescent="0.25">
      <c r="A23" s="291"/>
      <c r="B23" s="293"/>
      <c r="C23" s="293"/>
      <c r="D23" s="46" t="s">
        <v>422</v>
      </c>
      <c r="E23" s="44">
        <v>7619375</v>
      </c>
      <c r="F23" s="47" t="s">
        <v>234</v>
      </c>
      <c r="G23" s="157" t="str">
        <f>VLOOKUP(E23,QF!C:G,5,0)</f>
        <v>DGEE-DEED-Estádio Municipal Jack Marin</v>
      </c>
    </row>
    <row r="24" spans="1:12" ht="15" customHeight="1" x14ac:dyDescent="0.25">
      <c r="A24" s="291"/>
      <c r="B24" s="293"/>
      <c r="C24" s="293"/>
      <c r="D24" s="46" t="s">
        <v>274</v>
      </c>
      <c r="E24" s="44">
        <v>5860300</v>
      </c>
      <c r="F24" s="47" t="s">
        <v>143</v>
      </c>
      <c r="G24" s="157" t="str">
        <f>VLOOKUP(E24,QF!C:G,5,0)</f>
        <v>DGEE-DEED-Estádio Municipal Jack Marin</v>
      </c>
    </row>
    <row r="25" spans="1:12" ht="15" customHeight="1" x14ac:dyDescent="0.25">
      <c r="A25" s="291"/>
      <c r="B25" s="293"/>
      <c r="C25" s="293"/>
      <c r="D25" s="46" t="s">
        <v>271</v>
      </c>
      <c r="E25" s="44">
        <v>6344585</v>
      </c>
      <c r="F25" s="47" t="s">
        <v>234</v>
      </c>
      <c r="G25" s="157" t="str">
        <f>VLOOKUP(E25,QF!C:G,5,0)</f>
        <v>DGEE-DEED-Estádio Municipal Jack Marin</v>
      </c>
    </row>
    <row r="26" spans="1:12" ht="15.75" x14ac:dyDescent="0.25">
      <c r="A26" s="137"/>
      <c r="B26" s="138"/>
      <c r="C26" s="138"/>
      <c r="D26" s="138"/>
      <c r="E26" s="139"/>
      <c r="F26" s="52" t="s">
        <v>300</v>
      </c>
      <c r="G26" s="158">
        <f>VLOOKUP(C17,Cód!C:F,4,0)</f>
        <v>9</v>
      </c>
    </row>
    <row r="27" spans="1:12" s="133" customFormat="1" ht="33.950000000000003" customHeight="1" x14ac:dyDescent="0.25">
      <c r="B27" s="134"/>
      <c r="C27" s="134"/>
      <c r="D27" s="134"/>
      <c r="E27" s="134"/>
      <c r="F27" s="134"/>
      <c r="G27" s="158"/>
      <c r="H27" s="134"/>
      <c r="I27" s="134"/>
      <c r="J27" s="134"/>
      <c r="K27" s="134"/>
      <c r="L27" s="134"/>
    </row>
    <row r="28" spans="1:12" ht="15" customHeight="1" x14ac:dyDescent="0.25">
      <c r="A28" s="290"/>
      <c r="B28" s="309" t="s">
        <v>34</v>
      </c>
      <c r="C28" s="285" t="s">
        <v>66</v>
      </c>
      <c r="D28" s="67" t="s">
        <v>738</v>
      </c>
      <c r="E28" s="65">
        <v>9515445</v>
      </c>
      <c r="F28" s="26" t="s">
        <v>178</v>
      </c>
      <c r="G28" s="157" t="str">
        <f>VLOOKUP(E28,QF!C:G,5,0)</f>
        <v>DGEE-DEED-Centro Esportivo Tietê</v>
      </c>
    </row>
    <row r="29" spans="1:12" ht="15" customHeight="1" x14ac:dyDescent="0.25">
      <c r="A29" s="291"/>
      <c r="B29" s="310"/>
      <c r="C29" s="286"/>
      <c r="D29" s="67" t="s">
        <v>528</v>
      </c>
      <c r="E29" s="65">
        <v>8380724</v>
      </c>
      <c r="F29" s="26" t="s">
        <v>178</v>
      </c>
      <c r="G29" s="157" t="str">
        <f>VLOOKUP(E29,QF!C:G,5,0)</f>
        <v>DGEE-DEED-Centro Esportivo Tietê</v>
      </c>
    </row>
    <row r="30" spans="1:12" ht="15" customHeight="1" x14ac:dyDescent="0.25">
      <c r="A30" s="291"/>
      <c r="B30" s="310"/>
      <c r="C30" s="286"/>
      <c r="D30" s="23" t="s">
        <v>217</v>
      </c>
      <c r="E30" s="22">
        <v>7569521</v>
      </c>
      <c r="F30" s="26" t="s">
        <v>143</v>
      </c>
      <c r="G30" s="157" t="str">
        <f>VLOOKUP(E30,QF!C:G,5,0)</f>
        <v>DGEE-DEED-Centro Esportivo Tietê</v>
      </c>
    </row>
    <row r="31" spans="1:12" ht="15" customHeight="1" x14ac:dyDescent="0.25">
      <c r="A31" s="291"/>
      <c r="B31" s="310"/>
      <c r="C31" s="286"/>
      <c r="D31" s="23" t="s">
        <v>215</v>
      </c>
      <c r="E31" s="22">
        <v>8474362</v>
      </c>
      <c r="F31" s="26" t="s">
        <v>178</v>
      </c>
      <c r="G31" s="157" t="str">
        <f>VLOOKUP(E31,QF!C:G,5,0)</f>
        <v>DGEE-DEED-Centro Esportivo Tietê</v>
      </c>
    </row>
    <row r="32" spans="1:12" ht="15" customHeight="1" x14ac:dyDescent="0.25">
      <c r="A32" s="291"/>
      <c r="B32" s="310"/>
      <c r="C32" s="286"/>
      <c r="D32" s="23" t="s">
        <v>420</v>
      </c>
      <c r="E32" s="22">
        <v>9378642</v>
      </c>
      <c r="F32" s="26" t="s">
        <v>268</v>
      </c>
      <c r="G32" s="157" t="str">
        <f>VLOOKUP(E32,QF!C:G,5,0)</f>
        <v>DGEE-DEED-Centro Esportivo Tietê</v>
      </c>
    </row>
    <row r="33" spans="1:12" ht="15" customHeight="1" x14ac:dyDescent="0.25">
      <c r="A33" s="291"/>
      <c r="B33" s="310"/>
      <c r="C33" s="286"/>
      <c r="D33" s="23" t="s">
        <v>88</v>
      </c>
      <c r="E33" s="22">
        <v>5428386</v>
      </c>
      <c r="F33" s="26" t="s">
        <v>236</v>
      </c>
      <c r="G33" s="157" t="str">
        <f>VLOOKUP(E33,QF!C:G,5,0)</f>
        <v>DGEE-DEED-Centro Esportivo Tietê</v>
      </c>
    </row>
    <row r="34" spans="1:12" ht="15" customHeight="1" x14ac:dyDescent="0.25">
      <c r="A34" s="291"/>
      <c r="B34" s="310"/>
      <c r="C34" s="286"/>
      <c r="D34" s="63" t="s">
        <v>666</v>
      </c>
      <c r="E34" s="22">
        <v>9493514</v>
      </c>
      <c r="F34" s="26" t="s">
        <v>178</v>
      </c>
      <c r="G34" s="157" t="str">
        <f>VLOOKUP(E34,QF!C:G,5,0)</f>
        <v>DGEE-DEED-Centro Esportivo Tietê</v>
      </c>
    </row>
    <row r="35" spans="1:12" ht="15" customHeight="1" x14ac:dyDescent="0.25">
      <c r="A35" s="291"/>
      <c r="B35" s="310"/>
      <c r="C35" s="286"/>
      <c r="D35" s="63" t="s">
        <v>686</v>
      </c>
      <c r="E35" s="22">
        <v>9493492</v>
      </c>
      <c r="F35" s="26" t="s">
        <v>268</v>
      </c>
      <c r="G35" s="157" t="str">
        <f>VLOOKUP(E35,QF!C:G,5,0)</f>
        <v>DGEE-DEED-Centro Esportivo Tietê</v>
      </c>
    </row>
    <row r="36" spans="1:12" ht="15" customHeight="1" x14ac:dyDescent="0.25">
      <c r="A36" s="299"/>
      <c r="B36" s="311"/>
      <c r="C36" s="287"/>
      <c r="D36" s="63" t="s">
        <v>139</v>
      </c>
      <c r="E36" s="22">
        <v>7797419</v>
      </c>
      <c r="F36" s="26" t="s">
        <v>143</v>
      </c>
      <c r="G36" s="157" t="str">
        <f>VLOOKUP(E36,QF!C:G,5,0)</f>
        <v>DGEE-DEED-Centro Esportivo Tietê</v>
      </c>
    </row>
    <row r="37" spans="1:12" ht="15" customHeight="1" x14ac:dyDescent="0.25">
      <c r="A37" s="137"/>
      <c r="B37" s="138"/>
      <c r="C37" s="138"/>
      <c r="D37" s="138"/>
      <c r="E37" s="139"/>
      <c r="F37" s="32" t="s">
        <v>300</v>
      </c>
      <c r="G37" s="158">
        <f>VLOOKUP(B28,Cód!B:F,5,0)</f>
        <v>9</v>
      </c>
    </row>
    <row r="38" spans="1:12" s="133" customFormat="1" x14ac:dyDescent="0.25">
      <c r="B38" s="134"/>
      <c r="C38" s="134"/>
      <c r="D38" s="134"/>
      <c r="E38" s="134"/>
      <c r="F38" s="134"/>
      <c r="G38" s="158"/>
      <c r="H38" s="134"/>
      <c r="I38" s="134"/>
      <c r="J38" s="134"/>
      <c r="K38" s="134"/>
      <c r="L38" s="134"/>
    </row>
    <row r="39" spans="1:12" x14ac:dyDescent="0.25">
      <c r="D39" s="1"/>
      <c r="E39" s="1"/>
      <c r="G39" s="158"/>
    </row>
    <row r="40" spans="1:12" ht="15" customHeight="1" x14ac:dyDescent="0.25">
      <c r="A40" s="290"/>
      <c r="B40" s="300" t="s">
        <v>27</v>
      </c>
      <c r="C40" s="303" t="s">
        <v>70</v>
      </c>
      <c r="D40" s="46" t="s">
        <v>744</v>
      </c>
      <c r="E40" s="44">
        <v>9508970</v>
      </c>
      <c r="F40" s="47" t="s">
        <v>178</v>
      </c>
      <c r="G40" s="157" t="str">
        <f>VLOOKUP(E40,QF!C:G,5,0)</f>
        <v>DGEE-DEED-Centro de Esportes Radicais</v>
      </c>
    </row>
    <row r="41" spans="1:12" ht="15" customHeight="1" x14ac:dyDescent="0.25">
      <c r="A41" s="291"/>
      <c r="B41" s="301"/>
      <c r="C41" s="304"/>
      <c r="D41" s="46" t="s">
        <v>263</v>
      </c>
      <c r="E41" s="44">
        <v>8956367</v>
      </c>
      <c r="F41" s="47" t="s">
        <v>268</v>
      </c>
      <c r="G41" s="157" t="str">
        <f>VLOOKUP(E41,QF!C:G,5,0)</f>
        <v>DGEE-DEED-Centro de Esportes Radicais</v>
      </c>
    </row>
    <row r="42" spans="1:12" ht="15" customHeight="1" x14ac:dyDescent="0.25">
      <c r="A42" s="291"/>
      <c r="B42" s="301"/>
      <c r="C42" s="304"/>
      <c r="D42" s="46" t="s">
        <v>754</v>
      </c>
      <c r="E42" s="44">
        <v>9512292</v>
      </c>
      <c r="F42" s="47" t="s">
        <v>178</v>
      </c>
      <c r="G42" s="157" t="str">
        <f>VLOOKUP(E42,QF!C:G,5,0)</f>
        <v>DGEE-DEED-Centro de Esportes Radicais</v>
      </c>
    </row>
    <row r="43" spans="1:12" ht="15" customHeight="1" x14ac:dyDescent="0.25">
      <c r="A43" s="291"/>
      <c r="B43" s="301"/>
      <c r="C43" s="304"/>
      <c r="D43" s="46" t="s">
        <v>275</v>
      </c>
      <c r="E43" s="44">
        <v>4758978</v>
      </c>
      <c r="F43" s="47" t="s">
        <v>378</v>
      </c>
      <c r="G43" s="157" t="str">
        <f>VLOOKUP(E43,QF!C:G,5,0)</f>
        <v>DGEE-DEED-Centro de Esportes Radicais</v>
      </c>
    </row>
    <row r="44" spans="1:12" ht="15" customHeight="1" x14ac:dyDescent="0.25">
      <c r="A44" s="299"/>
      <c r="B44" s="302"/>
      <c r="C44" s="305"/>
      <c r="D44" s="46" t="s">
        <v>276</v>
      </c>
      <c r="E44" s="44">
        <v>9123997</v>
      </c>
      <c r="F44" s="47" t="s">
        <v>235</v>
      </c>
      <c r="G44" s="157" t="str">
        <f>VLOOKUP(E44,QF!C:G,5,0)</f>
        <v>DGEE-DEED-Centro de Esportes Radicais</v>
      </c>
    </row>
    <row r="45" spans="1:12" x14ac:dyDescent="0.25">
      <c r="A45" s="137"/>
      <c r="B45" s="138"/>
      <c r="C45" s="138"/>
      <c r="D45" s="138"/>
      <c r="E45" s="139"/>
      <c r="F45" s="32" t="s">
        <v>297</v>
      </c>
      <c r="G45" s="158">
        <f>VLOOKUP(B40,Cód!B:F,5,0)</f>
        <v>5</v>
      </c>
    </row>
  </sheetData>
  <mergeCells count="18">
    <mergeCell ref="A40:A44"/>
    <mergeCell ref="B40:B44"/>
    <mergeCell ref="C40:C44"/>
    <mergeCell ref="C9:C10"/>
    <mergeCell ref="A13:A14"/>
    <mergeCell ref="B13:B14"/>
    <mergeCell ref="A28:A36"/>
    <mergeCell ref="B28:B36"/>
    <mergeCell ref="C28:C36"/>
    <mergeCell ref="B4:B6"/>
    <mergeCell ref="C4:C6"/>
    <mergeCell ref="C13:C14"/>
    <mergeCell ref="A17:A25"/>
    <mergeCell ref="B17:B25"/>
    <mergeCell ref="C17:C25"/>
    <mergeCell ref="A9:A10"/>
    <mergeCell ref="B9:B10"/>
    <mergeCell ref="A4:A6"/>
  </mergeCells>
  <conditionalFormatting sqref="E5:E6">
    <cfRule type="duplicateValues" dxfId="5" priority="113" stopIfTrue="1"/>
  </conditionalFormatting>
  <conditionalFormatting sqref="E10">
    <cfRule type="duplicateValues" dxfId="4" priority="9" stopIfTrue="1"/>
  </conditionalFormatting>
  <conditionalFormatting sqref="E17:E23">
    <cfRule type="duplicateValues" dxfId="3" priority="114" stopIfTrue="1"/>
  </conditionalFormatting>
  <conditionalFormatting sqref="E24:E25">
    <cfRule type="duplicateValues" dxfId="2" priority="281" stopIfTrue="1"/>
  </conditionalFormatting>
  <conditionalFormatting sqref="E30:E36">
    <cfRule type="duplicateValues" dxfId="1" priority="1596" stopIfTrue="1"/>
  </conditionalFormatting>
  <conditionalFormatting sqref="E40:E44">
    <cfRule type="duplicateValues" dxfId="0" priority="3" stopIfTrue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Complexo</vt:lpstr>
      <vt:lpstr>Afastados</vt:lpstr>
      <vt:lpstr>Cód</vt:lpstr>
      <vt:lpstr>QF</vt:lpstr>
      <vt:lpstr>ZONA SUL - 11</vt:lpstr>
      <vt:lpstr>ZONA NORTE - 9</vt:lpstr>
      <vt:lpstr>ZONA OESTE - 6</vt:lpstr>
      <vt:lpstr>ZONA LESTE - 14</vt:lpstr>
      <vt:lpstr>CENTRO - 6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Rocca de Freitas</dc:creator>
  <cp:lastModifiedBy>Lucas Rocca de Freitas</cp:lastModifiedBy>
  <cp:lastPrinted>2020-07-01T15:14:14Z</cp:lastPrinted>
  <dcterms:created xsi:type="dcterms:W3CDTF">2017-02-01T14:11:41Z</dcterms:created>
  <dcterms:modified xsi:type="dcterms:W3CDTF">2026-05-19T16:21:46Z</dcterms:modified>
</cp:coreProperties>
</file>