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/>
  <xr:revisionPtr revIDLastSave="38" documentId="11_A39CAC906B0292268DCEE18776F1C30B9E4DB69B" xr6:coauthVersionLast="47" xr6:coauthVersionMax="47" xr10:uidLastSave="{B3A89A3E-4591-4AC8-9236-6B6C1B6193D4}"/>
  <bookViews>
    <workbookView xWindow="270" yWindow="540" windowWidth="24615" windowHeight="11955" tabRatio="809" xr2:uid="{00000000-000D-0000-FFFF-FFFF00000000}"/>
  </bookViews>
  <sheets>
    <sheet name="Reservatórios por endereço" sheetId="5" r:id="rId1"/>
    <sheet name="Dados da unidade" sheetId="19" r:id="rId2"/>
    <sheet name="Gabarito" sheetId="2" state="hidden" r:id="rId3"/>
    <sheet name="Dados" sheetId="4" state="hidden" r:id="rId4"/>
    <sheet name="Participantes - Centro" sheetId="12" state="hidden" r:id="rId5"/>
    <sheet name="Participantes - Oeste" sheetId="15" state="hidden" r:id="rId6"/>
    <sheet name="Participantes - Norte" sheetId="16" state="hidden" r:id="rId7"/>
    <sheet name="Participantes - Leste" sheetId="17" state="hidden" r:id="rId8"/>
    <sheet name="Participantes - Sul" sheetId="18" state="hidden" r:id="rId9"/>
  </sheets>
  <definedNames>
    <definedName name="_xlnm._FilterDatabase" localSheetId="2" hidden="1">Gabarito!$A$1:$B$1</definedName>
    <definedName name="_xlnm._FilterDatabase" localSheetId="0" hidden="1">'Reservatórios por endereço'!$A$2:$AQ$61</definedName>
    <definedName name="Regiao">Dados!$B$1:$B$6</definedName>
    <definedName name="Unidades">Dados!$A$1:$A$101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8" l="1"/>
  <c r="AI20" i="18"/>
  <c r="AG20" i="18"/>
  <c r="AE20" i="18"/>
  <c r="AC20" i="18"/>
  <c r="AA20" i="18"/>
  <c r="Y20" i="18"/>
  <c r="W20" i="18"/>
  <c r="U20" i="18"/>
  <c r="V20" i="18" s="1"/>
  <c r="S20" i="18"/>
  <c r="T20" i="18" s="1"/>
  <c r="Q20" i="18"/>
  <c r="R20" i="18" s="1"/>
  <c r="O20" i="18"/>
  <c r="P20" i="18" s="1"/>
  <c r="M20" i="18"/>
  <c r="N20" i="18" s="1"/>
  <c r="K20" i="18"/>
  <c r="L20" i="18" s="1"/>
  <c r="I20" i="18"/>
  <c r="J20" i="18" s="1"/>
  <c r="G20" i="18"/>
  <c r="H20" i="18" s="1"/>
  <c r="E20" i="18"/>
  <c r="F20" i="18" s="1"/>
  <c r="C20" i="18"/>
  <c r="D20" i="18" s="1"/>
  <c r="AK19" i="18"/>
  <c r="AL19" i="18" s="1"/>
  <c r="AI19" i="18"/>
  <c r="AJ19" i="18" s="1"/>
  <c r="AG19" i="18"/>
  <c r="AE19" i="18"/>
  <c r="AC19" i="18"/>
  <c r="AA19" i="18"/>
  <c r="Y19" i="18"/>
  <c r="Z19" i="18" s="1"/>
  <c r="W19" i="18"/>
  <c r="X19" i="18" s="1"/>
  <c r="U19" i="18"/>
  <c r="V19" i="18" s="1"/>
  <c r="S19" i="18"/>
  <c r="T19" i="18" s="1"/>
  <c r="Q19" i="18"/>
  <c r="R19" i="18" s="1"/>
  <c r="O19" i="18"/>
  <c r="P19" i="18" s="1"/>
  <c r="M19" i="18"/>
  <c r="N19" i="18" s="1"/>
  <c r="K19" i="18"/>
  <c r="L19" i="18" s="1"/>
  <c r="I19" i="18"/>
  <c r="J19" i="18" s="1"/>
  <c r="G19" i="18"/>
  <c r="H19" i="18" s="1"/>
  <c r="E19" i="18"/>
  <c r="F19" i="18" s="1"/>
  <c r="C19" i="18"/>
  <c r="AK18" i="18"/>
  <c r="AL18" i="18" s="1"/>
  <c r="AI18" i="18"/>
  <c r="AJ18" i="18" s="1"/>
  <c r="AG18" i="18"/>
  <c r="AH18" i="18" s="1"/>
  <c r="AE18" i="18"/>
  <c r="AF18" i="18" s="1"/>
  <c r="AC18" i="18"/>
  <c r="AA18" i="18"/>
  <c r="Y18" i="18"/>
  <c r="W18" i="18"/>
  <c r="U18" i="18"/>
  <c r="V18" i="18" s="1"/>
  <c r="S18" i="18"/>
  <c r="T18" i="18" s="1"/>
  <c r="Q18" i="18"/>
  <c r="R18" i="18" s="1"/>
  <c r="O18" i="18"/>
  <c r="P18" i="18" s="1"/>
  <c r="M18" i="18"/>
  <c r="N18" i="18" s="1"/>
  <c r="K18" i="18"/>
  <c r="L18" i="18" s="1"/>
  <c r="I18" i="18"/>
  <c r="J18" i="18" s="1"/>
  <c r="G18" i="18"/>
  <c r="H18" i="18" s="1"/>
  <c r="E18" i="18"/>
  <c r="F18" i="18" s="1"/>
  <c r="C18" i="18"/>
  <c r="D18" i="18" s="1"/>
  <c r="AK17" i="18"/>
  <c r="AL17" i="18" s="1"/>
  <c r="AI17" i="18"/>
  <c r="AJ17" i="18" s="1"/>
  <c r="AG17" i="18"/>
  <c r="AH17" i="18" s="1"/>
  <c r="AE17" i="18"/>
  <c r="AF17" i="18" s="1"/>
  <c r="AC17" i="18"/>
  <c r="AD17" i="18" s="1"/>
  <c r="AA17" i="18"/>
  <c r="AB17" i="18" s="1"/>
  <c r="Y17" i="18"/>
  <c r="W17" i="18"/>
  <c r="U17" i="18"/>
  <c r="S17" i="18"/>
  <c r="Q17" i="18"/>
  <c r="O17" i="18"/>
  <c r="M17" i="18"/>
  <c r="N17" i="18" s="1"/>
  <c r="K17" i="18"/>
  <c r="L17" i="18" s="1"/>
  <c r="I17" i="18"/>
  <c r="J17" i="18" s="1"/>
  <c r="G17" i="18"/>
  <c r="H17" i="18" s="1"/>
  <c r="E17" i="18"/>
  <c r="F17" i="18" s="1"/>
  <c r="C17" i="18"/>
  <c r="AK16" i="18"/>
  <c r="AL16" i="18" s="1"/>
  <c r="AI16" i="18"/>
  <c r="AJ16" i="18" s="1"/>
  <c r="AG16" i="18"/>
  <c r="AH16" i="18" s="1"/>
  <c r="AE16" i="18"/>
  <c r="AF16" i="18" s="1"/>
  <c r="AC16" i="18"/>
  <c r="AD16" i="18" s="1"/>
  <c r="AA16" i="18"/>
  <c r="AB16" i="18" s="1"/>
  <c r="Y16" i="18"/>
  <c r="Z16" i="18" s="1"/>
  <c r="W16" i="18"/>
  <c r="X16" i="18" s="1"/>
  <c r="U16" i="18"/>
  <c r="S16" i="18"/>
  <c r="Q16" i="18"/>
  <c r="O16" i="18"/>
  <c r="M16" i="18"/>
  <c r="K16" i="18"/>
  <c r="L16" i="18" s="1"/>
  <c r="I16" i="18"/>
  <c r="J16" i="18" s="1"/>
  <c r="G16" i="18"/>
  <c r="H16" i="18" s="1"/>
  <c r="E16" i="18"/>
  <c r="F16" i="18" s="1"/>
  <c r="C16" i="18"/>
  <c r="D16" i="18" s="1"/>
  <c r="AK15" i="18"/>
  <c r="AL15" i="18" s="1"/>
  <c r="AI15" i="18"/>
  <c r="AJ15" i="18" s="1"/>
  <c r="AG15" i="18"/>
  <c r="AH15" i="18" s="1"/>
  <c r="AE15" i="18"/>
  <c r="AF15" i="18" s="1"/>
  <c r="AC15" i="18"/>
  <c r="AD15" i="18" s="1"/>
  <c r="AA15" i="18"/>
  <c r="AB15" i="18" s="1"/>
  <c r="Y15" i="18"/>
  <c r="Z15" i="18" s="1"/>
  <c r="W15" i="18"/>
  <c r="X15" i="18" s="1"/>
  <c r="U15" i="18"/>
  <c r="V15" i="18" s="1"/>
  <c r="S15" i="18"/>
  <c r="T15" i="18" s="1"/>
  <c r="Q15" i="18"/>
  <c r="O15" i="18"/>
  <c r="M15" i="18"/>
  <c r="K15" i="18"/>
  <c r="L15" i="18" s="1"/>
  <c r="I15" i="18"/>
  <c r="J15" i="18" s="1"/>
  <c r="G15" i="18"/>
  <c r="H15" i="18" s="1"/>
  <c r="E15" i="18"/>
  <c r="F15" i="18" s="1"/>
  <c r="C15" i="18"/>
  <c r="AK14" i="18"/>
  <c r="AL14" i="18" s="1"/>
  <c r="AI14" i="18"/>
  <c r="AJ14" i="18" s="1"/>
  <c r="AG14" i="18"/>
  <c r="AH14" i="18" s="1"/>
  <c r="AE14" i="18"/>
  <c r="AF14" i="18" s="1"/>
  <c r="AC14" i="18"/>
  <c r="AD14" i="18" s="1"/>
  <c r="AA14" i="18"/>
  <c r="AB14" i="18" s="1"/>
  <c r="Y14" i="18"/>
  <c r="Z14" i="18" s="1"/>
  <c r="W14" i="18"/>
  <c r="X14" i="18" s="1"/>
  <c r="U14" i="18"/>
  <c r="V14" i="18" s="1"/>
  <c r="S14" i="18"/>
  <c r="T14" i="18" s="1"/>
  <c r="Q14" i="18"/>
  <c r="R14" i="18" s="1"/>
  <c r="O14" i="18"/>
  <c r="P14" i="18" s="1"/>
  <c r="M14" i="18"/>
  <c r="K14" i="18"/>
  <c r="L14" i="18" s="1"/>
  <c r="I14" i="18"/>
  <c r="G14" i="18"/>
  <c r="E14" i="18"/>
  <c r="C14" i="18"/>
  <c r="D14" i="18" s="1"/>
  <c r="AK13" i="18"/>
  <c r="AL13" i="18" s="1"/>
  <c r="AI13" i="18"/>
  <c r="AJ13" i="18" s="1"/>
  <c r="AG13" i="18"/>
  <c r="AH13" i="18" s="1"/>
  <c r="AE13" i="18"/>
  <c r="AF13" i="18" s="1"/>
  <c r="AC13" i="18"/>
  <c r="AD13" i="18" s="1"/>
  <c r="AA13" i="18"/>
  <c r="AB13" i="18" s="1"/>
  <c r="Y13" i="18"/>
  <c r="Z13" i="18" s="1"/>
  <c r="W13" i="18"/>
  <c r="X13" i="18" s="1"/>
  <c r="U13" i="18"/>
  <c r="V13" i="18" s="1"/>
  <c r="S13" i="18"/>
  <c r="T13" i="18" s="1"/>
  <c r="Q13" i="18"/>
  <c r="R13" i="18" s="1"/>
  <c r="O13" i="18"/>
  <c r="P13" i="18" s="1"/>
  <c r="M13" i="18"/>
  <c r="N13" i="18" s="1"/>
  <c r="K13" i="18"/>
  <c r="L13" i="18" s="1"/>
  <c r="I13" i="18"/>
  <c r="G13" i="18"/>
  <c r="E13" i="18"/>
  <c r="C13" i="18"/>
  <c r="AK12" i="18"/>
  <c r="AL12" i="18" s="1"/>
  <c r="AI12" i="18"/>
  <c r="AG12" i="18"/>
  <c r="AE12" i="18"/>
  <c r="AF12" i="18" s="1"/>
  <c r="AC12" i="18"/>
  <c r="AA12" i="18"/>
  <c r="Y12" i="18"/>
  <c r="W12" i="18"/>
  <c r="X12" i="18" s="1"/>
  <c r="U12" i="18"/>
  <c r="V12" i="18" s="1"/>
  <c r="S12" i="18"/>
  <c r="T12" i="18" s="1"/>
  <c r="Q12" i="18"/>
  <c r="R12" i="18" s="1"/>
  <c r="O12" i="18"/>
  <c r="P12" i="18" s="1"/>
  <c r="M12" i="18"/>
  <c r="N12" i="18" s="1"/>
  <c r="K12" i="18"/>
  <c r="L12" i="18" s="1"/>
  <c r="I12" i="18"/>
  <c r="J12" i="18" s="1"/>
  <c r="G12" i="18"/>
  <c r="H12" i="18" s="1"/>
  <c r="E12" i="18"/>
  <c r="C12" i="18"/>
  <c r="AK11" i="18"/>
  <c r="AI11" i="18"/>
  <c r="AJ11" i="18" s="1"/>
  <c r="AG11" i="18"/>
  <c r="AH11" i="18" s="1"/>
  <c r="AE11" i="18"/>
  <c r="AF11" i="18" s="1"/>
  <c r="AC11" i="18"/>
  <c r="AD11" i="18" s="1"/>
  <c r="AA11" i="18"/>
  <c r="AB11" i="18" s="1"/>
  <c r="Y11" i="18"/>
  <c r="Z11" i="18" s="1"/>
  <c r="W11" i="18"/>
  <c r="X11" i="18" s="1"/>
  <c r="U11" i="18"/>
  <c r="V11" i="18" s="1"/>
  <c r="S11" i="18"/>
  <c r="T11" i="18" s="1"/>
  <c r="Q11" i="18"/>
  <c r="R11" i="18" s="1"/>
  <c r="O11" i="18"/>
  <c r="P11" i="18" s="1"/>
  <c r="M11" i="18"/>
  <c r="N11" i="18" s="1"/>
  <c r="K11" i="18"/>
  <c r="L11" i="18" s="1"/>
  <c r="I11" i="18"/>
  <c r="J11" i="18" s="1"/>
  <c r="G11" i="18"/>
  <c r="H11" i="18" s="1"/>
  <c r="E11" i="18"/>
  <c r="F11" i="18" s="1"/>
  <c r="C11" i="18"/>
  <c r="AK10" i="18"/>
  <c r="AI10" i="18"/>
  <c r="AJ10" i="18" s="1"/>
  <c r="AG10" i="18"/>
  <c r="AE10" i="18"/>
  <c r="AF10" i="18" s="1"/>
  <c r="AC10" i="18"/>
  <c r="AD10" i="18" s="1"/>
  <c r="AA10" i="18"/>
  <c r="AB10" i="18" s="1"/>
  <c r="Y10" i="18"/>
  <c r="Z10" i="18" s="1"/>
  <c r="W10" i="18"/>
  <c r="X10" i="18" s="1"/>
  <c r="U10" i="18"/>
  <c r="V10" i="18" s="1"/>
  <c r="S10" i="18"/>
  <c r="T10" i="18" s="1"/>
  <c r="Q10" i="18"/>
  <c r="R10" i="18" s="1"/>
  <c r="O10" i="18"/>
  <c r="P10" i="18" s="1"/>
  <c r="M10" i="18"/>
  <c r="N10" i="18" s="1"/>
  <c r="K10" i="18"/>
  <c r="L10" i="18" s="1"/>
  <c r="I10" i="18"/>
  <c r="J10" i="18" s="1"/>
  <c r="G10" i="18"/>
  <c r="H10" i="18" s="1"/>
  <c r="E10" i="18"/>
  <c r="F10" i="18" s="1"/>
  <c r="C10" i="18"/>
  <c r="D10" i="18" s="1"/>
  <c r="AK9" i="18"/>
  <c r="AL9" i="18" s="1"/>
  <c r="AI9" i="18"/>
  <c r="AJ9" i="18" s="1"/>
  <c r="AG9" i="18"/>
  <c r="AE9" i="18"/>
  <c r="AC9" i="18"/>
  <c r="AA9" i="18"/>
  <c r="Y9" i="18"/>
  <c r="Z9" i="18" s="1"/>
  <c r="W9" i="18"/>
  <c r="X9" i="18" s="1"/>
  <c r="U9" i="18"/>
  <c r="V9" i="18" s="1"/>
  <c r="S9" i="18"/>
  <c r="T9" i="18" s="1"/>
  <c r="Q9" i="18"/>
  <c r="R9" i="18" s="1"/>
  <c r="O9" i="18"/>
  <c r="P9" i="18" s="1"/>
  <c r="M9" i="18"/>
  <c r="N9" i="18" s="1"/>
  <c r="K9" i="18"/>
  <c r="L9" i="18" s="1"/>
  <c r="I9" i="18"/>
  <c r="J9" i="18" s="1"/>
  <c r="G9" i="18"/>
  <c r="H9" i="18" s="1"/>
  <c r="E9" i="18"/>
  <c r="F9" i="18" s="1"/>
  <c r="C9" i="18"/>
  <c r="D9" i="18" s="1"/>
  <c r="AK8" i="18"/>
  <c r="AL8" i="18" s="1"/>
  <c r="AI8" i="18"/>
  <c r="AJ8" i="18" s="1"/>
  <c r="AG8" i="18"/>
  <c r="AH8" i="18" s="1"/>
  <c r="AE8" i="18"/>
  <c r="AF8" i="18" s="1"/>
  <c r="AC8" i="18"/>
  <c r="AA8" i="18"/>
  <c r="Y8" i="18"/>
  <c r="W8" i="18"/>
  <c r="U8" i="18"/>
  <c r="V8" i="18" s="1"/>
  <c r="S8" i="18"/>
  <c r="T8" i="18" s="1"/>
  <c r="Q8" i="18"/>
  <c r="O8" i="18"/>
  <c r="M8" i="18"/>
  <c r="N8" i="18" s="1"/>
  <c r="K8" i="18"/>
  <c r="L8" i="18" s="1"/>
  <c r="I8" i="18"/>
  <c r="J8" i="18" s="1"/>
  <c r="G8" i="18"/>
  <c r="H8" i="18" s="1"/>
  <c r="E8" i="18"/>
  <c r="F8" i="18" s="1"/>
  <c r="C8" i="18"/>
  <c r="D8" i="18" s="1"/>
  <c r="AK7" i="18"/>
  <c r="AL7" i="18" s="1"/>
  <c r="AI7" i="18"/>
  <c r="AJ7" i="18" s="1"/>
  <c r="AG7" i="18"/>
  <c r="AH7" i="18" s="1"/>
  <c r="AE7" i="18"/>
  <c r="AF7" i="18" s="1"/>
  <c r="AC7" i="18"/>
  <c r="AD7" i="18" s="1"/>
  <c r="AA7" i="18"/>
  <c r="AB7" i="18" s="1"/>
  <c r="Y7" i="18"/>
  <c r="W7" i="18"/>
  <c r="X7" i="18" s="1"/>
  <c r="U7" i="18"/>
  <c r="S7" i="18"/>
  <c r="T7" i="18" s="1"/>
  <c r="Q7" i="18"/>
  <c r="R7" i="18" s="1"/>
  <c r="O7" i="18"/>
  <c r="P7" i="18" s="1"/>
  <c r="M7" i="18"/>
  <c r="N7" i="18" s="1"/>
  <c r="K7" i="18"/>
  <c r="L7" i="18" s="1"/>
  <c r="I7" i="18"/>
  <c r="J7" i="18" s="1"/>
  <c r="G7" i="18"/>
  <c r="H7" i="18" s="1"/>
  <c r="E7" i="18"/>
  <c r="F7" i="18" s="1"/>
  <c r="C7" i="18"/>
  <c r="AK6" i="18"/>
  <c r="AL6" i="18" s="1"/>
  <c r="AI6" i="18"/>
  <c r="AJ6" i="18" s="1"/>
  <c r="AG6" i="18"/>
  <c r="AH6" i="18" s="1"/>
  <c r="AE6" i="18"/>
  <c r="AF6" i="18" s="1"/>
  <c r="AC6" i="18"/>
  <c r="AD6" i="18" s="1"/>
  <c r="AA6" i="18"/>
  <c r="AB6" i="18" s="1"/>
  <c r="Y6" i="18"/>
  <c r="Z6" i="18" s="1"/>
  <c r="W6" i="18"/>
  <c r="X6" i="18" s="1"/>
  <c r="U6" i="18"/>
  <c r="S6" i="18"/>
  <c r="T6" i="18" s="1"/>
  <c r="Q6" i="18"/>
  <c r="R6" i="18" s="1"/>
  <c r="O6" i="18"/>
  <c r="P6" i="18" s="1"/>
  <c r="M6" i="18"/>
  <c r="N6" i="18" s="1"/>
  <c r="K6" i="18"/>
  <c r="L6" i="18" s="1"/>
  <c r="I6" i="18"/>
  <c r="J6" i="18" s="1"/>
  <c r="G6" i="18"/>
  <c r="H6" i="18" s="1"/>
  <c r="E6" i="18"/>
  <c r="F6" i="18" s="1"/>
  <c r="C6" i="18"/>
  <c r="D6" i="18" s="1"/>
  <c r="AK5" i="18"/>
  <c r="AI5" i="18"/>
  <c r="AG5" i="18"/>
  <c r="AE5" i="18"/>
  <c r="AF5" i="18" s="1"/>
  <c r="AC5" i="18"/>
  <c r="AD5" i="18" s="1"/>
  <c r="AA5" i="18"/>
  <c r="Y5" i="18"/>
  <c r="W5" i="18"/>
  <c r="U5" i="18"/>
  <c r="S5" i="18"/>
  <c r="T5" i="18" s="1"/>
  <c r="Q5" i="18"/>
  <c r="O5" i="18"/>
  <c r="M5" i="18"/>
  <c r="N5" i="18" s="1"/>
  <c r="K5" i="18"/>
  <c r="I5" i="18"/>
  <c r="G5" i="18"/>
  <c r="H5" i="18" s="1"/>
  <c r="E5" i="18"/>
  <c r="C5" i="18"/>
  <c r="AL20" i="18"/>
  <c r="AJ20" i="18"/>
  <c r="AH20" i="18"/>
  <c r="AF20" i="18"/>
  <c r="AD20" i="18"/>
  <c r="AB20" i="18"/>
  <c r="Z20" i="18"/>
  <c r="X20" i="18"/>
  <c r="AH19" i="18"/>
  <c r="AF19" i="18"/>
  <c r="AD19" i="18"/>
  <c r="AB19" i="18"/>
  <c r="AD18" i="18"/>
  <c r="AB18" i="18"/>
  <c r="Z18" i="18"/>
  <c r="X18" i="18"/>
  <c r="Z17" i="18"/>
  <c r="X17" i="18"/>
  <c r="V17" i="18"/>
  <c r="T17" i="18"/>
  <c r="R17" i="18"/>
  <c r="P17" i="18"/>
  <c r="V16" i="18"/>
  <c r="T16" i="18"/>
  <c r="R16" i="18"/>
  <c r="P16" i="18"/>
  <c r="N16" i="18"/>
  <c r="R15" i="18"/>
  <c r="P15" i="18"/>
  <c r="N15" i="18"/>
  <c r="N14" i="18"/>
  <c r="J14" i="18"/>
  <c r="H14" i="18"/>
  <c r="F14" i="18"/>
  <c r="J13" i="18"/>
  <c r="H13" i="18"/>
  <c r="F13" i="18"/>
  <c r="AJ12" i="18"/>
  <c r="AH12" i="18"/>
  <c r="AD12" i="18"/>
  <c r="AB12" i="18"/>
  <c r="Z12" i="18"/>
  <c r="F12" i="18"/>
  <c r="D12" i="18"/>
  <c r="AL11" i="18"/>
  <c r="AL10" i="18"/>
  <c r="AH10" i="18"/>
  <c r="AH9" i="18"/>
  <c r="AF9" i="18"/>
  <c r="AD9" i="18"/>
  <c r="AB9" i="18"/>
  <c r="AD8" i="18"/>
  <c r="AB8" i="18"/>
  <c r="Z8" i="18"/>
  <c r="X8" i="18"/>
  <c r="R8" i="18"/>
  <c r="P8" i="18"/>
  <c r="Z7" i="18"/>
  <c r="V7" i="18"/>
  <c r="V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K22" i="17"/>
  <c r="AL22" i="17" s="1"/>
  <c r="AI22" i="17"/>
  <c r="AJ22" i="17" s="1"/>
  <c r="AG22" i="17"/>
  <c r="AH22" i="17" s="1"/>
  <c r="AE22" i="17"/>
  <c r="AF22" i="17" s="1"/>
  <c r="AC22" i="17"/>
  <c r="AD22" i="17" s="1"/>
  <c r="AA22" i="17"/>
  <c r="AB22" i="17" s="1"/>
  <c r="Y22" i="17"/>
  <c r="Z22" i="17" s="1"/>
  <c r="W22" i="17"/>
  <c r="X22" i="17" s="1"/>
  <c r="U22" i="17"/>
  <c r="V22" i="17" s="1"/>
  <c r="S22" i="17"/>
  <c r="T22" i="17" s="1"/>
  <c r="Q22" i="17"/>
  <c r="R22" i="17" s="1"/>
  <c r="O22" i="17"/>
  <c r="P22" i="17" s="1"/>
  <c r="M22" i="17"/>
  <c r="N22" i="17" s="1"/>
  <c r="K22" i="17"/>
  <c r="L22" i="17" s="1"/>
  <c r="I22" i="17"/>
  <c r="J22" i="17" s="1"/>
  <c r="G22" i="17"/>
  <c r="H22" i="17" s="1"/>
  <c r="E22" i="17"/>
  <c r="F22" i="17" s="1"/>
  <c r="C22" i="17"/>
  <c r="D22" i="17" s="1"/>
  <c r="AK21" i="17"/>
  <c r="AL21" i="17" s="1"/>
  <c r="AI21" i="17"/>
  <c r="AJ21" i="17" s="1"/>
  <c r="AG21" i="17"/>
  <c r="AH21" i="17" s="1"/>
  <c r="AE21" i="17"/>
  <c r="AF21" i="17" s="1"/>
  <c r="AC21" i="17"/>
  <c r="AD21" i="17" s="1"/>
  <c r="AA21" i="17"/>
  <c r="AB21" i="17" s="1"/>
  <c r="Y21" i="17"/>
  <c r="Z21" i="17" s="1"/>
  <c r="W21" i="17"/>
  <c r="X21" i="17" s="1"/>
  <c r="U21" i="17"/>
  <c r="V21" i="17" s="1"/>
  <c r="S21" i="17"/>
  <c r="T21" i="17" s="1"/>
  <c r="Q21" i="17"/>
  <c r="R21" i="17" s="1"/>
  <c r="O21" i="17"/>
  <c r="P21" i="17" s="1"/>
  <c r="M21" i="17"/>
  <c r="N21" i="17" s="1"/>
  <c r="K21" i="17"/>
  <c r="L21" i="17" s="1"/>
  <c r="I21" i="17"/>
  <c r="J21" i="17" s="1"/>
  <c r="G21" i="17"/>
  <c r="H21" i="17" s="1"/>
  <c r="E21" i="17"/>
  <c r="F21" i="17" s="1"/>
  <c r="C21" i="17"/>
  <c r="D21" i="17" s="1"/>
  <c r="AK20" i="17"/>
  <c r="AL20" i="17" s="1"/>
  <c r="AI20" i="17"/>
  <c r="AJ20" i="17" s="1"/>
  <c r="AG20" i="17"/>
  <c r="AH20" i="17" s="1"/>
  <c r="AE20" i="17"/>
  <c r="AF20" i="17" s="1"/>
  <c r="AC20" i="17"/>
  <c r="AD20" i="17" s="1"/>
  <c r="AA20" i="17"/>
  <c r="AB20" i="17" s="1"/>
  <c r="Y20" i="17"/>
  <c r="Z20" i="17" s="1"/>
  <c r="W20" i="17"/>
  <c r="U20" i="17"/>
  <c r="V20" i="17" s="1"/>
  <c r="S20" i="17"/>
  <c r="T20" i="17" s="1"/>
  <c r="Q20" i="17"/>
  <c r="R20" i="17" s="1"/>
  <c r="O20" i="17"/>
  <c r="M20" i="17"/>
  <c r="K20" i="17"/>
  <c r="L20" i="17" s="1"/>
  <c r="I20" i="17"/>
  <c r="J20" i="17" s="1"/>
  <c r="G20" i="17"/>
  <c r="H20" i="17" s="1"/>
  <c r="E20" i="17"/>
  <c r="F20" i="17" s="1"/>
  <c r="C20" i="17"/>
  <c r="D20" i="17" s="1"/>
  <c r="AK19" i="17"/>
  <c r="AL19" i="17" s="1"/>
  <c r="AI19" i="17"/>
  <c r="AJ19" i="17" s="1"/>
  <c r="AG19" i="17"/>
  <c r="AH19" i="17" s="1"/>
  <c r="AE19" i="17"/>
  <c r="AF19" i="17" s="1"/>
  <c r="AC19" i="17"/>
  <c r="AD19" i="17" s="1"/>
  <c r="AA19" i="17"/>
  <c r="AB19" i="17" s="1"/>
  <c r="Y19" i="17"/>
  <c r="Z19" i="17" s="1"/>
  <c r="W19" i="17"/>
  <c r="X19" i="17" s="1"/>
  <c r="U19" i="17"/>
  <c r="V19" i="17" s="1"/>
  <c r="S19" i="17"/>
  <c r="T19" i="17" s="1"/>
  <c r="Q19" i="17"/>
  <c r="O19" i="17"/>
  <c r="P19" i="17" s="1"/>
  <c r="M19" i="17"/>
  <c r="N19" i="17" s="1"/>
  <c r="K19" i="17"/>
  <c r="L19" i="17" s="1"/>
  <c r="I19" i="17"/>
  <c r="J19" i="17" s="1"/>
  <c r="G19" i="17"/>
  <c r="H19" i="17" s="1"/>
  <c r="E19" i="17"/>
  <c r="F19" i="17" s="1"/>
  <c r="C19" i="17"/>
  <c r="AK18" i="17"/>
  <c r="AL18" i="17" s="1"/>
  <c r="AI18" i="17"/>
  <c r="AJ18" i="17" s="1"/>
  <c r="AG18" i="17"/>
  <c r="AH18" i="17" s="1"/>
  <c r="AE18" i="17"/>
  <c r="AF18" i="17" s="1"/>
  <c r="AC18" i="17"/>
  <c r="AD18" i="17" s="1"/>
  <c r="AA18" i="17"/>
  <c r="AB18" i="17" s="1"/>
  <c r="Y18" i="17"/>
  <c r="Z18" i="17" s="1"/>
  <c r="W18" i="17"/>
  <c r="X18" i="17" s="1"/>
  <c r="U18" i="17"/>
  <c r="V18" i="17" s="1"/>
  <c r="S18" i="17"/>
  <c r="T18" i="17" s="1"/>
  <c r="Q18" i="17"/>
  <c r="R18" i="17" s="1"/>
  <c r="O18" i="17"/>
  <c r="P18" i="17" s="1"/>
  <c r="M18" i="17"/>
  <c r="N18" i="17" s="1"/>
  <c r="K18" i="17"/>
  <c r="L18" i="17" s="1"/>
  <c r="I18" i="17"/>
  <c r="J18" i="17" s="1"/>
  <c r="G18" i="17"/>
  <c r="H18" i="17" s="1"/>
  <c r="E18" i="17"/>
  <c r="F18" i="17" s="1"/>
  <c r="C18" i="17"/>
  <c r="D18" i="17" s="1"/>
  <c r="AK17" i="17"/>
  <c r="AL17" i="17" s="1"/>
  <c r="AI17" i="17"/>
  <c r="AJ17" i="17" s="1"/>
  <c r="AG17" i="17"/>
  <c r="AH17" i="17" s="1"/>
  <c r="AE17" i="17"/>
  <c r="AF17" i="17" s="1"/>
  <c r="AC17" i="17"/>
  <c r="AD17" i="17" s="1"/>
  <c r="AA17" i="17"/>
  <c r="AB17" i="17" s="1"/>
  <c r="Y17" i="17"/>
  <c r="Z17" i="17" s="1"/>
  <c r="W17" i="17"/>
  <c r="X17" i="17" s="1"/>
  <c r="U17" i="17"/>
  <c r="V17" i="17" s="1"/>
  <c r="S17" i="17"/>
  <c r="T17" i="17" s="1"/>
  <c r="Q17" i="17"/>
  <c r="R17" i="17" s="1"/>
  <c r="O17" i="17"/>
  <c r="P17" i="17" s="1"/>
  <c r="M17" i="17"/>
  <c r="N17" i="17" s="1"/>
  <c r="K17" i="17"/>
  <c r="L17" i="17" s="1"/>
  <c r="I17" i="17"/>
  <c r="J17" i="17" s="1"/>
  <c r="G17" i="17"/>
  <c r="H17" i="17" s="1"/>
  <c r="E17" i="17"/>
  <c r="F17" i="17" s="1"/>
  <c r="C17" i="17"/>
  <c r="AK16" i="17"/>
  <c r="AL16" i="17" s="1"/>
  <c r="AI16" i="17"/>
  <c r="AJ16" i="17" s="1"/>
  <c r="AG16" i="17"/>
  <c r="AH16" i="17" s="1"/>
  <c r="AE16" i="17"/>
  <c r="AF16" i="17" s="1"/>
  <c r="AC16" i="17"/>
  <c r="AD16" i="17" s="1"/>
  <c r="AA16" i="17"/>
  <c r="AB16" i="17" s="1"/>
  <c r="Y16" i="17"/>
  <c r="Z16" i="17" s="1"/>
  <c r="W16" i="17"/>
  <c r="X16" i="17" s="1"/>
  <c r="U16" i="17"/>
  <c r="V16" i="17" s="1"/>
  <c r="S16" i="17"/>
  <c r="T16" i="17" s="1"/>
  <c r="Q16" i="17"/>
  <c r="R16" i="17" s="1"/>
  <c r="O16" i="17"/>
  <c r="P16" i="17" s="1"/>
  <c r="M16" i="17"/>
  <c r="N16" i="17" s="1"/>
  <c r="K16" i="17"/>
  <c r="L16" i="17" s="1"/>
  <c r="I16" i="17"/>
  <c r="J16" i="17" s="1"/>
  <c r="G16" i="17"/>
  <c r="H16" i="17" s="1"/>
  <c r="E16" i="17"/>
  <c r="F16" i="17" s="1"/>
  <c r="C16" i="17"/>
  <c r="D16" i="17" s="1"/>
  <c r="AK15" i="17"/>
  <c r="AL15" i="17" s="1"/>
  <c r="AI15" i="17"/>
  <c r="AJ15" i="17" s="1"/>
  <c r="AG15" i="17"/>
  <c r="AH15" i="17" s="1"/>
  <c r="AE15" i="17"/>
  <c r="AF15" i="17" s="1"/>
  <c r="AC15" i="17"/>
  <c r="AD15" i="17" s="1"/>
  <c r="AA15" i="17"/>
  <c r="AB15" i="17" s="1"/>
  <c r="Y15" i="17"/>
  <c r="Z15" i="17" s="1"/>
  <c r="W15" i="17"/>
  <c r="X15" i="17" s="1"/>
  <c r="U15" i="17"/>
  <c r="V15" i="17" s="1"/>
  <c r="S15" i="17"/>
  <c r="T15" i="17" s="1"/>
  <c r="Q15" i="17"/>
  <c r="R15" i="17" s="1"/>
  <c r="O15" i="17"/>
  <c r="P15" i="17" s="1"/>
  <c r="M15" i="17"/>
  <c r="N15" i="17" s="1"/>
  <c r="K15" i="17"/>
  <c r="L15" i="17" s="1"/>
  <c r="I15" i="17"/>
  <c r="J15" i="17" s="1"/>
  <c r="G15" i="17"/>
  <c r="H15" i="17" s="1"/>
  <c r="E15" i="17"/>
  <c r="F15" i="17" s="1"/>
  <c r="C15" i="17"/>
  <c r="AK14" i="17"/>
  <c r="AI14" i="17"/>
  <c r="AG14" i="17"/>
  <c r="AH14" i="17" s="1"/>
  <c r="AE14" i="17"/>
  <c r="AF14" i="17" s="1"/>
  <c r="AC14" i="17"/>
  <c r="AA14" i="17"/>
  <c r="Y14" i="17"/>
  <c r="Z14" i="17" s="1"/>
  <c r="W14" i="17"/>
  <c r="X14" i="17" s="1"/>
  <c r="U14" i="17"/>
  <c r="V14" i="17" s="1"/>
  <c r="S14" i="17"/>
  <c r="T14" i="17" s="1"/>
  <c r="Q14" i="17"/>
  <c r="R14" i="17" s="1"/>
  <c r="O14" i="17"/>
  <c r="P14" i="17" s="1"/>
  <c r="M14" i="17"/>
  <c r="N14" i="17" s="1"/>
  <c r="K14" i="17"/>
  <c r="L14" i="17" s="1"/>
  <c r="I14" i="17"/>
  <c r="J14" i="17" s="1"/>
  <c r="G14" i="17"/>
  <c r="H14" i="17" s="1"/>
  <c r="E14" i="17"/>
  <c r="F14" i="17" s="1"/>
  <c r="C14" i="17"/>
  <c r="AK13" i="17"/>
  <c r="AL13" i="17" s="1"/>
  <c r="AI13" i="17"/>
  <c r="AJ13" i="17" s="1"/>
  <c r="AG13" i="17"/>
  <c r="AH13" i="17" s="1"/>
  <c r="AE13" i="17"/>
  <c r="AF13" i="17" s="1"/>
  <c r="AC13" i="17"/>
  <c r="AD13" i="17" s="1"/>
  <c r="AA13" i="17"/>
  <c r="AB13" i="17" s="1"/>
  <c r="Y13" i="17"/>
  <c r="Z13" i="17" s="1"/>
  <c r="W13" i="17"/>
  <c r="X13" i="17" s="1"/>
  <c r="U13" i="17"/>
  <c r="V13" i="17" s="1"/>
  <c r="S13" i="17"/>
  <c r="T13" i="17" s="1"/>
  <c r="Q13" i="17"/>
  <c r="R13" i="17" s="1"/>
  <c r="O13" i="17"/>
  <c r="P13" i="17" s="1"/>
  <c r="M13" i="17"/>
  <c r="N13" i="17" s="1"/>
  <c r="K13" i="17"/>
  <c r="L13" i="17" s="1"/>
  <c r="I13" i="17"/>
  <c r="J13" i="17" s="1"/>
  <c r="G13" i="17"/>
  <c r="H13" i="17" s="1"/>
  <c r="E13" i="17"/>
  <c r="F13" i="17" s="1"/>
  <c r="C13" i="17"/>
  <c r="AK12" i="17"/>
  <c r="AL12" i="17" s="1"/>
  <c r="AI12" i="17"/>
  <c r="AJ12" i="17" s="1"/>
  <c r="AG12" i="17"/>
  <c r="AH12" i="17" s="1"/>
  <c r="AE12" i="17"/>
  <c r="AF12" i="17" s="1"/>
  <c r="AC12" i="17"/>
  <c r="AD12" i="17" s="1"/>
  <c r="AA12" i="17"/>
  <c r="AB12" i="17" s="1"/>
  <c r="Y12" i="17"/>
  <c r="Z12" i="17" s="1"/>
  <c r="W12" i="17"/>
  <c r="X12" i="17" s="1"/>
  <c r="U12" i="17"/>
  <c r="V12" i="17" s="1"/>
  <c r="S12" i="17"/>
  <c r="T12" i="17" s="1"/>
  <c r="Q12" i="17"/>
  <c r="R12" i="17" s="1"/>
  <c r="O12" i="17"/>
  <c r="P12" i="17" s="1"/>
  <c r="M12" i="17"/>
  <c r="N12" i="17" s="1"/>
  <c r="K12" i="17"/>
  <c r="L12" i="17" s="1"/>
  <c r="I12" i="17"/>
  <c r="J12" i="17" s="1"/>
  <c r="G12" i="17"/>
  <c r="H12" i="17" s="1"/>
  <c r="E12" i="17"/>
  <c r="F12" i="17" s="1"/>
  <c r="C12" i="17"/>
  <c r="D12" i="17" s="1"/>
  <c r="AK11" i="17"/>
  <c r="AL11" i="17" s="1"/>
  <c r="AI11" i="17"/>
  <c r="AJ11" i="17" s="1"/>
  <c r="AG11" i="17"/>
  <c r="AH11" i="17" s="1"/>
  <c r="AE11" i="17"/>
  <c r="AF11" i="17" s="1"/>
  <c r="AC11" i="17"/>
  <c r="AD11" i="17" s="1"/>
  <c r="AA11" i="17"/>
  <c r="Y11" i="17"/>
  <c r="Z11" i="17" s="1"/>
  <c r="W11" i="17"/>
  <c r="U11" i="17"/>
  <c r="V11" i="17" s="1"/>
  <c r="S11" i="17"/>
  <c r="T11" i="17" s="1"/>
  <c r="Q11" i="17"/>
  <c r="R11" i="17" s="1"/>
  <c r="O11" i="17"/>
  <c r="P11" i="17" s="1"/>
  <c r="M11" i="17"/>
  <c r="N11" i="17" s="1"/>
  <c r="K11" i="17"/>
  <c r="L11" i="17" s="1"/>
  <c r="I11" i="17"/>
  <c r="J11" i="17" s="1"/>
  <c r="G11" i="17"/>
  <c r="H11" i="17" s="1"/>
  <c r="E11" i="17"/>
  <c r="F11" i="17" s="1"/>
  <c r="C11" i="17"/>
  <c r="AK10" i="17"/>
  <c r="AL10" i="17" s="1"/>
  <c r="AI10" i="17"/>
  <c r="AJ10" i="17" s="1"/>
  <c r="AG10" i="17"/>
  <c r="AE10" i="17"/>
  <c r="AF10" i="17" s="1"/>
  <c r="AC10" i="17"/>
  <c r="AD10" i="17" s="1"/>
  <c r="AA10" i="17"/>
  <c r="AB10" i="17" s="1"/>
  <c r="Y10" i="17"/>
  <c r="Z10" i="17" s="1"/>
  <c r="W10" i="17"/>
  <c r="X10" i="17" s="1"/>
  <c r="U10" i="17"/>
  <c r="V10" i="17" s="1"/>
  <c r="S10" i="17"/>
  <c r="T10" i="17" s="1"/>
  <c r="Q10" i="17"/>
  <c r="R10" i="17" s="1"/>
  <c r="O10" i="17"/>
  <c r="P10" i="17" s="1"/>
  <c r="M10" i="17"/>
  <c r="N10" i="17" s="1"/>
  <c r="K10" i="17"/>
  <c r="L10" i="17" s="1"/>
  <c r="I10" i="17"/>
  <c r="J10" i="17" s="1"/>
  <c r="G10" i="17"/>
  <c r="H10" i="17" s="1"/>
  <c r="E10" i="17"/>
  <c r="F10" i="17" s="1"/>
  <c r="C10" i="17"/>
  <c r="D10" i="17" s="1"/>
  <c r="AK9" i="17"/>
  <c r="AL9" i="17" s="1"/>
  <c r="AI9" i="17"/>
  <c r="AJ9" i="17" s="1"/>
  <c r="AG9" i="17"/>
  <c r="AH9" i="17" s="1"/>
  <c r="AE9" i="17"/>
  <c r="AF9" i="17" s="1"/>
  <c r="AC9" i="17"/>
  <c r="AD9" i="17" s="1"/>
  <c r="AA9" i="17"/>
  <c r="AB9" i="17" s="1"/>
  <c r="Y9" i="17"/>
  <c r="Z9" i="17" s="1"/>
  <c r="W9" i="17"/>
  <c r="X9" i="17" s="1"/>
  <c r="U9" i="17"/>
  <c r="V9" i="17" s="1"/>
  <c r="S9" i="17"/>
  <c r="T9" i="17" s="1"/>
  <c r="Q9" i="17"/>
  <c r="O9" i="17"/>
  <c r="P9" i="17" s="1"/>
  <c r="M9" i="17"/>
  <c r="N9" i="17" s="1"/>
  <c r="K9" i="17"/>
  <c r="L9" i="17" s="1"/>
  <c r="I9" i="17"/>
  <c r="J9" i="17" s="1"/>
  <c r="G9" i="17"/>
  <c r="H9" i="17" s="1"/>
  <c r="E9" i="17"/>
  <c r="F9" i="17" s="1"/>
  <c r="C9" i="17"/>
  <c r="AK8" i="17"/>
  <c r="AL8" i="17" s="1"/>
  <c r="AI8" i="17"/>
  <c r="AJ8" i="17" s="1"/>
  <c r="AG8" i="17"/>
  <c r="AH8" i="17" s="1"/>
  <c r="AE8" i="17"/>
  <c r="AF8" i="17" s="1"/>
  <c r="AC8" i="17"/>
  <c r="AD8" i="17" s="1"/>
  <c r="AA8" i="17"/>
  <c r="AB8" i="17" s="1"/>
  <c r="Y8" i="17"/>
  <c r="Z8" i="17" s="1"/>
  <c r="W8" i="17"/>
  <c r="X8" i="17" s="1"/>
  <c r="U8" i="17"/>
  <c r="V8" i="17" s="1"/>
  <c r="S8" i="17"/>
  <c r="T8" i="17" s="1"/>
  <c r="Q8" i="17"/>
  <c r="R8" i="17" s="1"/>
  <c r="O8" i="17"/>
  <c r="P8" i="17" s="1"/>
  <c r="M8" i="17"/>
  <c r="N8" i="17" s="1"/>
  <c r="K8" i="17"/>
  <c r="I8" i="17"/>
  <c r="J8" i="17" s="1"/>
  <c r="G8" i="17"/>
  <c r="H8" i="17" s="1"/>
  <c r="E8" i="17"/>
  <c r="F8" i="17" s="1"/>
  <c r="C8" i="17"/>
  <c r="D8" i="17" s="1"/>
  <c r="AK7" i="17"/>
  <c r="AL7" i="17" s="1"/>
  <c r="AI7" i="17"/>
  <c r="AJ7" i="17" s="1"/>
  <c r="AG7" i="17"/>
  <c r="AH7" i="17" s="1"/>
  <c r="AE7" i="17"/>
  <c r="AF7" i="17" s="1"/>
  <c r="AC7" i="17"/>
  <c r="AD7" i="17" s="1"/>
  <c r="AA7" i="17"/>
  <c r="AB7" i="17" s="1"/>
  <c r="Y7" i="17"/>
  <c r="Z7" i="17" s="1"/>
  <c r="W7" i="17"/>
  <c r="X7" i="17" s="1"/>
  <c r="U7" i="17"/>
  <c r="V7" i="17" s="1"/>
  <c r="S7" i="17"/>
  <c r="T7" i="17" s="1"/>
  <c r="Q7" i="17"/>
  <c r="R7" i="17" s="1"/>
  <c r="O7" i="17"/>
  <c r="P7" i="17" s="1"/>
  <c r="M7" i="17"/>
  <c r="N7" i="17" s="1"/>
  <c r="K7" i="17"/>
  <c r="L7" i="17" s="1"/>
  <c r="I7" i="17"/>
  <c r="J7" i="17" s="1"/>
  <c r="G7" i="17"/>
  <c r="H7" i="17" s="1"/>
  <c r="E7" i="17"/>
  <c r="F7" i="17" s="1"/>
  <c r="C7" i="17"/>
  <c r="AK6" i="17"/>
  <c r="AL6" i="17" s="1"/>
  <c r="AI6" i="17"/>
  <c r="AJ6" i="17" s="1"/>
  <c r="AG6" i="17"/>
  <c r="AH6" i="17" s="1"/>
  <c r="AE6" i="17"/>
  <c r="AF6" i="17" s="1"/>
  <c r="AC6" i="17"/>
  <c r="AD6" i="17" s="1"/>
  <c r="AA6" i="17"/>
  <c r="AB6" i="17" s="1"/>
  <c r="Y6" i="17"/>
  <c r="Z6" i="17" s="1"/>
  <c r="W6" i="17"/>
  <c r="X6" i="17" s="1"/>
  <c r="U6" i="17"/>
  <c r="V6" i="17" s="1"/>
  <c r="S6" i="17"/>
  <c r="T6" i="17" s="1"/>
  <c r="Q6" i="17"/>
  <c r="R6" i="17" s="1"/>
  <c r="O6" i="17"/>
  <c r="P6" i="17" s="1"/>
  <c r="M6" i="17"/>
  <c r="N6" i="17" s="1"/>
  <c r="K6" i="17"/>
  <c r="L6" i="17" s="1"/>
  <c r="I6" i="17"/>
  <c r="J6" i="17" s="1"/>
  <c r="G6" i="17"/>
  <c r="H6" i="17" s="1"/>
  <c r="E6" i="17"/>
  <c r="F6" i="17" s="1"/>
  <c r="C6" i="17"/>
  <c r="D6" i="17" s="1"/>
  <c r="AK5" i="17"/>
  <c r="AI5" i="17"/>
  <c r="AG5" i="17"/>
  <c r="AE5" i="17"/>
  <c r="AF5" i="17" s="1"/>
  <c r="AC5" i="17"/>
  <c r="AD5" i="17" s="1"/>
  <c r="AA5" i="17"/>
  <c r="AB5" i="17" s="1"/>
  <c r="Y5" i="17"/>
  <c r="Z5" i="17" s="1"/>
  <c r="W5" i="17"/>
  <c r="X5" i="17" s="1"/>
  <c r="U5" i="17"/>
  <c r="S5" i="17"/>
  <c r="T5" i="17" s="1"/>
  <c r="Q5" i="17"/>
  <c r="R5" i="17" s="1"/>
  <c r="O5" i="17"/>
  <c r="M5" i="17"/>
  <c r="N5" i="17" s="1"/>
  <c r="K5" i="17"/>
  <c r="L5" i="17" s="1"/>
  <c r="I5" i="17"/>
  <c r="G5" i="17"/>
  <c r="H5" i="17" s="1"/>
  <c r="E5" i="17"/>
  <c r="F5" i="17" s="1"/>
  <c r="C5" i="17"/>
  <c r="X20" i="17"/>
  <c r="P20" i="17"/>
  <c r="N20" i="17"/>
  <c r="R19" i="17"/>
  <c r="AL14" i="17"/>
  <c r="AJ14" i="17"/>
  <c r="AD14" i="17"/>
  <c r="AB14" i="17"/>
  <c r="D14" i="17"/>
  <c r="AB11" i="17"/>
  <c r="X11" i="17"/>
  <c r="AH10" i="17"/>
  <c r="R9" i="17"/>
  <c r="L8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K20" i="16"/>
  <c r="AL20" i="16" s="1"/>
  <c r="AI20" i="16"/>
  <c r="AJ20" i="16" s="1"/>
  <c r="AG20" i="16"/>
  <c r="AE20" i="16"/>
  <c r="AF20" i="16" s="1"/>
  <c r="AC20" i="16"/>
  <c r="AD20" i="16" s="1"/>
  <c r="AA20" i="16"/>
  <c r="AB20" i="16" s="1"/>
  <c r="Y20" i="16"/>
  <c r="Z20" i="16" s="1"/>
  <c r="W20" i="16"/>
  <c r="X20" i="16" s="1"/>
  <c r="U20" i="16"/>
  <c r="V20" i="16" s="1"/>
  <c r="S20" i="16"/>
  <c r="T20" i="16" s="1"/>
  <c r="Q20" i="16"/>
  <c r="R20" i="16" s="1"/>
  <c r="O20" i="16"/>
  <c r="P20" i="16" s="1"/>
  <c r="M20" i="16"/>
  <c r="N20" i="16" s="1"/>
  <c r="K20" i="16"/>
  <c r="L20" i="16" s="1"/>
  <c r="I20" i="16"/>
  <c r="J20" i="16" s="1"/>
  <c r="G20" i="16"/>
  <c r="H20" i="16" s="1"/>
  <c r="E20" i="16"/>
  <c r="F20" i="16" s="1"/>
  <c r="C20" i="16"/>
  <c r="D20" i="16" s="1"/>
  <c r="AK19" i="16"/>
  <c r="AL19" i="16" s="1"/>
  <c r="AI19" i="16"/>
  <c r="AJ19" i="16" s="1"/>
  <c r="AG19" i="16"/>
  <c r="AE19" i="16"/>
  <c r="AF19" i="16" s="1"/>
  <c r="AC19" i="16"/>
  <c r="AD19" i="16" s="1"/>
  <c r="AA19" i="16"/>
  <c r="AB19" i="16" s="1"/>
  <c r="Y19" i="16"/>
  <c r="Z19" i="16" s="1"/>
  <c r="W19" i="16"/>
  <c r="X19" i="16" s="1"/>
  <c r="U19" i="16"/>
  <c r="V19" i="16" s="1"/>
  <c r="S19" i="16"/>
  <c r="T19" i="16" s="1"/>
  <c r="Q19" i="16"/>
  <c r="R19" i="16" s="1"/>
  <c r="O19" i="16"/>
  <c r="P19" i="16" s="1"/>
  <c r="M19" i="16"/>
  <c r="N19" i="16" s="1"/>
  <c r="K19" i="16"/>
  <c r="L19" i="16" s="1"/>
  <c r="I19" i="16"/>
  <c r="J19" i="16" s="1"/>
  <c r="G19" i="16"/>
  <c r="H19" i="16" s="1"/>
  <c r="E19" i="16"/>
  <c r="F19" i="16" s="1"/>
  <c r="C19" i="16"/>
  <c r="D19" i="16" s="1"/>
  <c r="AK18" i="16"/>
  <c r="AL18" i="16" s="1"/>
  <c r="AI18" i="16"/>
  <c r="AJ18" i="16" s="1"/>
  <c r="AG18" i="16"/>
  <c r="AH18" i="16" s="1"/>
  <c r="AE18" i="16"/>
  <c r="AF18" i="16" s="1"/>
  <c r="AC18" i="16"/>
  <c r="AD18" i="16" s="1"/>
  <c r="AA18" i="16"/>
  <c r="AB18" i="16" s="1"/>
  <c r="Y18" i="16"/>
  <c r="Z18" i="16" s="1"/>
  <c r="W18" i="16"/>
  <c r="X18" i="16" s="1"/>
  <c r="U18" i="16"/>
  <c r="V18" i="16" s="1"/>
  <c r="S18" i="16"/>
  <c r="T18" i="16" s="1"/>
  <c r="Q18" i="16"/>
  <c r="R18" i="16" s="1"/>
  <c r="O18" i="16"/>
  <c r="P18" i="16" s="1"/>
  <c r="M18" i="16"/>
  <c r="N18" i="16" s="1"/>
  <c r="K18" i="16"/>
  <c r="L18" i="16" s="1"/>
  <c r="I18" i="16"/>
  <c r="J18" i="16" s="1"/>
  <c r="G18" i="16"/>
  <c r="H18" i="16" s="1"/>
  <c r="E18" i="16"/>
  <c r="F18" i="16" s="1"/>
  <c r="C18" i="16"/>
  <c r="D18" i="16" s="1"/>
  <c r="AK17" i="16"/>
  <c r="AL17" i="16" s="1"/>
  <c r="AI17" i="16"/>
  <c r="AJ17" i="16" s="1"/>
  <c r="AG17" i="16"/>
  <c r="AH17" i="16" s="1"/>
  <c r="AE17" i="16"/>
  <c r="AF17" i="16" s="1"/>
  <c r="AC17" i="16"/>
  <c r="AD17" i="16" s="1"/>
  <c r="AA17" i="16"/>
  <c r="AB17" i="16" s="1"/>
  <c r="Y17" i="16"/>
  <c r="Z17" i="16" s="1"/>
  <c r="W17" i="16"/>
  <c r="X17" i="16" s="1"/>
  <c r="U17" i="16"/>
  <c r="V17" i="16" s="1"/>
  <c r="S17" i="16"/>
  <c r="T17" i="16" s="1"/>
  <c r="Q17" i="16"/>
  <c r="O17" i="16"/>
  <c r="P17" i="16" s="1"/>
  <c r="M17" i="16"/>
  <c r="N17" i="16" s="1"/>
  <c r="K17" i="16"/>
  <c r="L17" i="16" s="1"/>
  <c r="I17" i="16"/>
  <c r="J17" i="16" s="1"/>
  <c r="G17" i="16"/>
  <c r="H17" i="16" s="1"/>
  <c r="E17" i="16"/>
  <c r="F17" i="16" s="1"/>
  <c r="C17" i="16"/>
  <c r="D17" i="16" s="1"/>
  <c r="AK16" i="16"/>
  <c r="AL16" i="16" s="1"/>
  <c r="AI16" i="16"/>
  <c r="AJ16" i="16" s="1"/>
  <c r="AG16" i="16"/>
  <c r="AH16" i="16" s="1"/>
  <c r="AE16" i="16"/>
  <c r="AF16" i="16" s="1"/>
  <c r="AC16" i="16"/>
  <c r="AA16" i="16"/>
  <c r="AB16" i="16" s="1"/>
  <c r="Y16" i="16"/>
  <c r="Z16" i="16" s="1"/>
  <c r="W16" i="16"/>
  <c r="X16" i="16" s="1"/>
  <c r="U16" i="16"/>
  <c r="V16" i="16" s="1"/>
  <c r="S16" i="16"/>
  <c r="Q16" i="16"/>
  <c r="R16" i="16" s="1"/>
  <c r="O16" i="16"/>
  <c r="P16" i="16" s="1"/>
  <c r="M16" i="16"/>
  <c r="N16" i="16" s="1"/>
  <c r="K16" i="16"/>
  <c r="L16" i="16" s="1"/>
  <c r="I16" i="16"/>
  <c r="J16" i="16" s="1"/>
  <c r="G16" i="16"/>
  <c r="H16" i="16" s="1"/>
  <c r="E16" i="16"/>
  <c r="F16" i="16" s="1"/>
  <c r="C16" i="16"/>
  <c r="AK15" i="16"/>
  <c r="AL15" i="16" s="1"/>
  <c r="AI15" i="16"/>
  <c r="AJ15" i="16" s="1"/>
  <c r="AG15" i="16"/>
  <c r="AH15" i="16" s="1"/>
  <c r="AE15" i="16"/>
  <c r="AF15" i="16" s="1"/>
  <c r="AC15" i="16"/>
  <c r="AD15" i="16" s="1"/>
  <c r="AA15" i="16"/>
  <c r="AB15" i="16" s="1"/>
  <c r="Y15" i="16"/>
  <c r="Z15" i="16" s="1"/>
  <c r="W15" i="16"/>
  <c r="X15" i="16" s="1"/>
  <c r="U15" i="16"/>
  <c r="V15" i="16" s="1"/>
  <c r="S15" i="16"/>
  <c r="Q15" i="16"/>
  <c r="R15" i="16" s="1"/>
  <c r="O15" i="16"/>
  <c r="P15" i="16" s="1"/>
  <c r="M15" i="16"/>
  <c r="N15" i="16" s="1"/>
  <c r="K15" i="16"/>
  <c r="L15" i="16" s="1"/>
  <c r="I15" i="16"/>
  <c r="J15" i="16" s="1"/>
  <c r="G15" i="16"/>
  <c r="H15" i="16" s="1"/>
  <c r="E15" i="16"/>
  <c r="F15" i="16" s="1"/>
  <c r="C15" i="16"/>
  <c r="D15" i="16" s="1"/>
  <c r="AK14" i="16"/>
  <c r="AL14" i="16" s="1"/>
  <c r="AI14" i="16"/>
  <c r="AJ14" i="16" s="1"/>
  <c r="AG14" i="16"/>
  <c r="AH14" i="16" s="1"/>
  <c r="AE14" i="16"/>
  <c r="AF14" i="16" s="1"/>
  <c r="AC14" i="16"/>
  <c r="AD14" i="16" s="1"/>
  <c r="AA14" i="16"/>
  <c r="AB14" i="16" s="1"/>
  <c r="Y14" i="16"/>
  <c r="Z14" i="16" s="1"/>
  <c r="W14" i="16"/>
  <c r="X14" i="16" s="1"/>
  <c r="U14" i="16"/>
  <c r="V14" i="16" s="1"/>
  <c r="S14" i="16"/>
  <c r="Q14" i="16"/>
  <c r="R14" i="16" s="1"/>
  <c r="O14" i="16"/>
  <c r="P14" i="16" s="1"/>
  <c r="M14" i="16"/>
  <c r="N14" i="16" s="1"/>
  <c r="K14" i="16"/>
  <c r="L14" i="16" s="1"/>
  <c r="I14" i="16"/>
  <c r="J14" i="16" s="1"/>
  <c r="G14" i="16"/>
  <c r="H14" i="16" s="1"/>
  <c r="E14" i="16"/>
  <c r="F14" i="16" s="1"/>
  <c r="C14" i="16"/>
  <c r="AK13" i="16"/>
  <c r="AL13" i="16" s="1"/>
  <c r="AI13" i="16"/>
  <c r="AJ13" i="16" s="1"/>
  <c r="AG13" i="16"/>
  <c r="AH13" i="16" s="1"/>
  <c r="AE13" i="16"/>
  <c r="AF13" i="16" s="1"/>
  <c r="AC13" i="16"/>
  <c r="AD13" i="16" s="1"/>
  <c r="AA13" i="16"/>
  <c r="AB13" i="16" s="1"/>
  <c r="Y13" i="16"/>
  <c r="Z13" i="16" s="1"/>
  <c r="W13" i="16"/>
  <c r="X13" i="16" s="1"/>
  <c r="U13" i="16"/>
  <c r="V13" i="16" s="1"/>
  <c r="S13" i="16"/>
  <c r="T13" i="16" s="1"/>
  <c r="Q13" i="16"/>
  <c r="R13" i="16" s="1"/>
  <c r="O13" i="16"/>
  <c r="P13" i="16" s="1"/>
  <c r="M13" i="16"/>
  <c r="N13" i="16" s="1"/>
  <c r="K13" i="16"/>
  <c r="L13" i="16" s="1"/>
  <c r="I13" i="16"/>
  <c r="J13" i="16" s="1"/>
  <c r="G13" i="16"/>
  <c r="E13" i="16"/>
  <c r="C13" i="16"/>
  <c r="D13" i="16" s="1"/>
  <c r="AK12" i="16"/>
  <c r="AL12" i="16" s="1"/>
  <c r="AI12" i="16"/>
  <c r="AG12" i="16"/>
  <c r="AH12" i="16" s="1"/>
  <c r="AE12" i="16"/>
  <c r="AF12" i="16" s="1"/>
  <c r="AC12" i="16"/>
  <c r="AD12" i="16" s="1"/>
  <c r="AA12" i="16"/>
  <c r="AB12" i="16" s="1"/>
  <c r="Y12" i="16"/>
  <c r="Z12" i="16" s="1"/>
  <c r="W12" i="16"/>
  <c r="X12" i="16" s="1"/>
  <c r="U12" i="16"/>
  <c r="V12" i="16" s="1"/>
  <c r="S12" i="16"/>
  <c r="T12" i="16" s="1"/>
  <c r="Q12" i="16"/>
  <c r="R12" i="16" s="1"/>
  <c r="O12" i="16"/>
  <c r="P12" i="16" s="1"/>
  <c r="M12" i="16"/>
  <c r="N12" i="16" s="1"/>
  <c r="K12" i="16"/>
  <c r="I12" i="16"/>
  <c r="G12" i="16"/>
  <c r="H12" i="16" s="1"/>
  <c r="E12" i="16"/>
  <c r="F12" i="16" s="1"/>
  <c r="C12" i="16"/>
  <c r="AK11" i="16"/>
  <c r="AL11" i="16" s="1"/>
  <c r="AI11" i="16"/>
  <c r="AG11" i="16"/>
  <c r="AH11" i="16" s="1"/>
  <c r="AE11" i="16"/>
  <c r="AF11" i="16" s="1"/>
  <c r="AC11" i="16"/>
  <c r="AD11" i="16" s="1"/>
  <c r="AA11" i="16"/>
  <c r="AB11" i="16" s="1"/>
  <c r="Y11" i="16"/>
  <c r="Z11" i="16" s="1"/>
  <c r="W11" i="16"/>
  <c r="X11" i="16" s="1"/>
  <c r="U11" i="16"/>
  <c r="V11" i="16" s="1"/>
  <c r="S11" i="16"/>
  <c r="T11" i="16" s="1"/>
  <c r="Q11" i="16"/>
  <c r="R11" i="16" s="1"/>
  <c r="O11" i="16"/>
  <c r="P11" i="16" s="1"/>
  <c r="M11" i="16"/>
  <c r="N11" i="16" s="1"/>
  <c r="K11" i="16"/>
  <c r="L11" i="16" s="1"/>
  <c r="I11" i="16"/>
  <c r="J11" i="16" s="1"/>
  <c r="G11" i="16"/>
  <c r="H11" i="16" s="1"/>
  <c r="E11" i="16"/>
  <c r="C11" i="16"/>
  <c r="D11" i="16" s="1"/>
  <c r="AK10" i="16"/>
  <c r="AL10" i="16" s="1"/>
  <c r="AI10" i="16"/>
  <c r="AG10" i="16"/>
  <c r="AH10" i="16" s="1"/>
  <c r="AE10" i="16"/>
  <c r="AF10" i="16" s="1"/>
  <c r="AC10" i="16"/>
  <c r="AD10" i="16" s="1"/>
  <c r="AA10" i="16"/>
  <c r="AB10" i="16" s="1"/>
  <c r="Y10" i="16"/>
  <c r="Z10" i="16" s="1"/>
  <c r="W10" i="16"/>
  <c r="X10" i="16" s="1"/>
  <c r="U10" i="16"/>
  <c r="V10" i="16" s="1"/>
  <c r="S10" i="16"/>
  <c r="T10" i="16" s="1"/>
  <c r="Q10" i="16"/>
  <c r="R10" i="16" s="1"/>
  <c r="O10" i="16"/>
  <c r="P10" i="16" s="1"/>
  <c r="M10" i="16"/>
  <c r="N10" i="16" s="1"/>
  <c r="K10" i="16"/>
  <c r="L10" i="16" s="1"/>
  <c r="I10" i="16"/>
  <c r="J10" i="16" s="1"/>
  <c r="G10" i="16"/>
  <c r="H10" i="16" s="1"/>
  <c r="E10" i="16"/>
  <c r="F10" i="16" s="1"/>
  <c r="C10" i="16"/>
  <c r="AK9" i="16"/>
  <c r="AL9" i="16" s="1"/>
  <c r="AI9" i="16"/>
  <c r="AJ9" i="16" s="1"/>
  <c r="AG9" i="16"/>
  <c r="AH9" i="16" s="1"/>
  <c r="AE9" i="16"/>
  <c r="AF9" i="16" s="1"/>
  <c r="AC9" i="16"/>
  <c r="AD9" i="16" s="1"/>
  <c r="AA9" i="16"/>
  <c r="AB9" i="16" s="1"/>
  <c r="Y9" i="16"/>
  <c r="Z9" i="16" s="1"/>
  <c r="W9" i="16"/>
  <c r="X9" i="16" s="1"/>
  <c r="U9" i="16"/>
  <c r="V9" i="16" s="1"/>
  <c r="S9" i="16"/>
  <c r="T9" i="16" s="1"/>
  <c r="Q9" i="16"/>
  <c r="R9" i="16" s="1"/>
  <c r="O9" i="16"/>
  <c r="P9" i="16" s="1"/>
  <c r="M9" i="16"/>
  <c r="N9" i="16" s="1"/>
  <c r="K9" i="16"/>
  <c r="L9" i="16" s="1"/>
  <c r="I9" i="16"/>
  <c r="J9" i="16" s="1"/>
  <c r="G9" i="16"/>
  <c r="H9" i="16" s="1"/>
  <c r="E9" i="16"/>
  <c r="F9" i="16" s="1"/>
  <c r="C9" i="16"/>
  <c r="D9" i="16" s="1"/>
  <c r="AK8" i="16"/>
  <c r="AL8" i="16" s="1"/>
  <c r="AI8" i="16"/>
  <c r="AG8" i="16"/>
  <c r="AH8" i="16" s="1"/>
  <c r="AE8" i="16"/>
  <c r="AF8" i="16" s="1"/>
  <c r="AC8" i="16"/>
  <c r="AD8" i="16" s="1"/>
  <c r="AA8" i="16"/>
  <c r="AB8" i="16" s="1"/>
  <c r="Y8" i="16"/>
  <c r="Z8" i="16" s="1"/>
  <c r="W8" i="16"/>
  <c r="X8" i="16" s="1"/>
  <c r="U8" i="16"/>
  <c r="V8" i="16" s="1"/>
  <c r="S8" i="16"/>
  <c r="T8" i="16" s="1"/>
  <c r="Q8" i="16"/>
  <c r="R8" i="16" s="1"/>
  <c r="O8" i="16"/>
  <c r="P8" i="16" s="1"/>
  <c r="M8" i="16"/>
  <c r="N8" i="16" s="1"/>
  <c r="K8" i="16"/>
  <c r="L8" i="16" s="1"/>
  <c r="I8" i="16"/>
  <c r="J8" i="16" s="1"/>
  <c r="G8" i="16"/>
  <c r="H8" i="16" s="1"/>
  <c r="E8" i="16"/>
  <c r="F8" i="16" s="1"/>
  <c r="C8" i="16"/>
  <c r="AK7" i="16"/>
  <c r="AL7" i="16" s="1"/>
  <c r="AI7" i="16"/>
  <c r="AJ7" i="16" s="1"/>
  <c r="AG7" i="16"/>
  <c r="AH7" i="16" s="1"/>
  <c r="AE7" i="16"/>
  <c r="AF7" i="16" s="1"/>
  <c r="AC7" i="16"/>
  <c r="AD7" i="16" s="1"/>
  <c r="AA7" i="16"/>
  <c r="AB7" i="16" s="1"/>
  <c r="Y7" i="16"/>
  <c r="Z7" i="16" s="1"/>
  <c r="W7" i="16"/>
  <c r="X7" i="16" s="1"/>
  <c r="U7" i="16"/>
  <c r="V7" i="16" s="1"/>
  <c r="S7" i="16"/>
  <c r="T7" i="16" s="1"/>
  <c r="Q7" i="16"/>
  <c r="R7" i="16" s="1"/>
  <c r="O7" i="16"/>
  <c r="P7" i="16" s="1"/>
  <c r="M7" i="16"/>
  <c r="N7" i="16" s="1"/>
  <c r="K7" i="16"/>
  <c r="L7" i="16" s="1"/>
  <c r="I7" i="16"/>
  <c r="J7" i="16" s="1"/>
  <c r="G7" i="16"/>
  <c r="H7" i="16" s="1"/>
  <c r="E7" i="16"/>
  <c r="F7" i="16" s="1"/>
  <c r="C7" i="16"/>
  <c r="D7" i="16" s="1"/>
  <c r="AK6" i="16"/>
  <c r="AL6" i="16" s="1"/>
  <c r="AI6" i="16"/>
  <c r="AJ6" i="16" s="1"/>
  <c r="AG6" i="16"/>
  <c r="AH6" i="16" s="1"/>
  <c r="AE6" i="16"/>
  <c r="AF6" i="16" s="1"/>
  <c r="AC6" i="16"/>
  <c r="AA6" i="16"/>
  <c r="AB6" i="16" s="1"/>
  <c r="Y6" i="16"/>
  <c r="Z6" i="16" s="1"/>
  <c r="W6" i="16"/>
  <c r="X6" i="16" s="1"/>
  <c r="U6" i="16"/>
  <c r="V6" i="16" s="1"/>
  <c r="S6" i="16"/>
  <c r="T6" i="16" s="1"/>
  <c r="Q6" i="16"/>
  <c r="R6" i="16" s="1"/>
  <c r="O6" i="16"/>
  <c r="P6" i="16" s="1"/>
  <c r="M6" i="16"/>
  <c r="N6" i="16" s="1"/>
  <c r="K6" i="16"/>
  <c r="L6" i="16" s="1"/>
  <c r="I6" i="16"/>
  <c r="J6" i="16" s="1"/>
  <c r="G6" i="16"/>
  <c r="H6" i="16" s="1"/>
  <c r="E6" i="16"/>
  <c r="F6" i="16" s="1"/>
  <c r="C6" i="16"/>
  <c r="AK5" i="16"/>
  <c r="AL5" i="16" s="1"/>
  <c r="AI5" i="16"/>
  <c r="AJ5" i="16" s="1"/>
  <c r="AG5" i="16"/>
  <c r="AH5" i="16" s="1"/>
  <c r="AE5" i="16"/>
  <c r="AF5" i="16" s="1"/>
  <c r="AC5" i="16"/>
  <c r="AD5" i="16" s="1"/>
  <c r="AA5" i="16"/>
  <c r="AB5" i="16" s="1"/>
  <c r="Y5" i="16"/>
  <c r="Z5" i="16" s="1"/>
  <c r="W5" i="16"/>
  <c r="X5" i="16" s="1"/>
  <c r="U5" i="16"/>
  <c r="V5" i="16" s="1"/>
  <c r="S5" i="16"/>
  <c r="T5" i="16" s="1"/>
  <c r="Q5" i="16"/>
  <c r="R5" i="16" s="1"/>
  <c r="O5" i="16"/>
  <c r="P5" i="16" s="1"/>
  <c r="M5" i="16"/>
  <c r="N5" i="16" s="1"/>
  <c r="K5" i="16"/>
  <c r="L5" i="16" s="1"/>
  <c r="I5" i="16"/>
  <c r="J5" i="16" s="1"/>
  <c r="G5" i="16"/>
  <c r="H5" i="16" s="1"/>
  <c r="E5" i="16"/>
  <c r="F5" i="16" s="1"/>
  <c r="C5" i="16"/>
  <c r="AJ12" i="16"/>
  <c r="AJ11" i="16"/>
  <c r="AJ10" i="16"/>
  <c r="AJ8" i="16"/>
  <c r="AH20" i="16"/>
  <c r="AH19" i="16"/>
  <c r="AD16" i="16"/>
  <c r="AD6" i="16"/>
  <c r="T16" i="16"/>
  <c r="T15" i="16"/>
  <c r="T14" i="16"/>
  <c r="R17" i="16"/>
  <c r="L12" i="16"/>
  <c r="J12" i="16"/>
  <c r="H13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K17" i="15"/>
  <c r="AL17" i="15" s="1"/>
  <c r="AI17" i="15"/>
  <c r="AJ17" i="15" s="1"/>
  <c r="AG17" i="15"/>
  <c r="AH17" i="15" s="1"/>
  <c r="AE17" i="15"/>
  <c r="AF17" i="15" s="1"/>
  <c r="AC17" i="15"/>
  <c r="AD17" i="15" s="1"/>
  <c r="AA17" i="15"/>
  <c r="AB17" i="15" s="1"/>
  <c r="Y17" i="15"/>
  <c r="Z17" i="15" s="1"/>
  <c r="W17" i="15"/>
  <c r="X17" i="15" s="1"/>
  <c r="U17" i="15"/>
  <c r="V17" i="15" s="1"/>
  <c r="S17" i="15"/>
  <c r="Q17" i="15"/>
  <c r="O17" i="15"/>
  <c r="P17" i="15" s="1"/>
  <c r="M17" i="15"/>
  <c r="N17" i="15" s="1"/>
  <c r="K17" i="15"/>
  <c r="I17" i="15"/>
  <c r="G17" i="15"/>
  <c r="H17" i="15" s="1"/>
  <c r="E17" i="15"/>
  <c r="C17" i="15"/>
  <c r="AK16" i="15"/>
  <c r="AL16" i="15" s="1"/>
  <c r="AI16" i="15"/>
  <c r="AJ16" i="15" s="1"/>
  <c r="AG16" i="15"/>
  <c r="AH16" i="15" s="1"/>
  <c r="AE16" i="15"/>
  <c r="AF16" i="15" s="1"/>
  <c r="AC16" i="15"/>
  <c r="AD16" i="15" s="1"/>
  <c r="AA16" i="15"/>
  <c r="AB16" i="15" s="1"/>
  <c r="Y16" i="15"/>
  <c r="Z16" i="15" s="1"/>
  <c r="W16" i="15"/>
  <c r="X16" i="15" s="1"/>
  <c r="U16" i="15"/>
  <c r="V16" i="15" s="1"/>
  <c r="S16" i="15"/>
  <c r="T16" i="15" s="1"/>
  <c r="Q16" i="15"/>
  <c r="R16" i="15" s="1"/>
  <c r="O16" i="15"/>
  <c r="M16" i="15"/>
  <c r="N16" i="15" s="1"/>
  <c r="K16" i="15"/>
  <c r="L16" i="15" s="1"/>
  <c r="I16" i="15"/>
  <c r="J16" i="15" s="1"/>
  <c r="G16" i="15"/>
  <c r="E16" i="15"/>
  <c r="C16" i="15"/>
  <c r="D16" i="15" s="1"/>
  <c r="AK15" i="15"/>
  <c r="AL15" i="15" s="1"/>
  <c r="AI15" i="15"/>
  <c r="AJ15" i="15" s="1"/>
  <c r="AG15" i="15"/>
  <c r="AH15" i="15" s="1"/>
  <c r="AE15" i="15"/>
  <c r="AF15" i="15" s="1"/>
  <c r="AC15" i="15"/>
  <c r="AD15" i="15" s="1"/>
  <c r="AA15" i="15"/>
  <c r="AB15" i="15" s="1"/>
  <c r="Y15" i="15"/>
  <c r="Z15" i="15" s="1"/>
  <c r="W15" i="15"/>
  <c r="X15" i="15" s="1"/>
  <c r="U15" i="15"/>
  <c r="V15" i="15" s="1"/>
  <c r="S15" i="15"/>
  <c r="T15" i="15" s="1"/>
  <c r="Q15" i="15"/>
  <c r="R15" i="15" s="1"/>
  <c r="O15" i="15"/>
  <c r="P15" i="15" s="1"/>
  <c r="M15" i="15"/>
  <c r="N15" i="15" s="1"/>
  <c r="K15" i="15"/>
  <c r="I15" i="15"/>
  <c r="G15" i="15"/>
  <c r="H15" i="15" s="1"/>
  <c r="E15" i="15"/>
  <c r="F15" i="15" s="1"/>
  <c r="C15" i="15"/>
  <c r="AK14" i="15"/>
  <c r="AL14" i="15" s="1"/>
  <c r="AI14" i="15"/>
  <c r="AJ14" i="15" s="1"/>
  <c r="AG14" i="15"/>
  <c r="AH14" i="15" s="1"/>
  <c r="AE14" i="15"/>
  <c r="AF14" i="15" s="1"/>
  <c r="AC14" i="15"/>
  <c r="AD14" i="15" s="1"/>
  <c r="AA14" i="15"/>
  <c r="AB14" i="15" s="1"/>
  <c r="Y14" i="15"/>
  <c r="Z14" i="15" s="1"/>
  <c r="W14" i="15"/>
  <c r="X14" i="15" s="1"/>
  <c r="U14" i="15"/>
  <c r="V14" i="15" s="1"/>
  <c r="S14" i="15"/>
  <c r="T14" i="15" s="1"/>
  <c r="Q14" i="15"/>
  <c r="R14" i="15" s="1"/>
  <c r="O14" i="15"/>
  <c r="P14" i="15" s="1"/>
  <c r="M14" i="15"/>
  <c r="N14" i="15" s="1"/>
  <c r="K14" i="15"/>
  <c r="L14" i="15" s="1"/>
  <c r="I14" i="15"/>
  <c r="J14" i="15" s="1"/>
  <c r="G14" i="15"/>
  <c r="H14" i="15" s="1"/>
  <c r="E14" i="15"/>
  <c r="F14" i="15" s="1"/>
  <c r="C14" i="15"/>
  <c r="D14" i="15" s="1"/>
  <c r="AK13" i="15"/>
  <c r="AL13" i="15" s="1"/>
  <c r="AI13" i="15"/>
  <c r="AJ13" i="15" s="1"/>
  <c r="AG13" i="15"/>
  <c r="AH13" i="15" s="1"/>
  <c r="AE13" i="15"/>
  <c r="AF13" i="15" s="1"/>
  <c r="AC13" i="15"/>
  <c r="AD13" i="15" s="1"/>
  <c r="AA13" i="15"/>
  <c r="AB13" i="15" s="1"/>
  <c r="Y13" i="15"/>
  <c r="Z13" i="15" s="1"/>
  <c r="W13" i="15"/>
  <c r="X13" i="15" s="1"/>
  <c r="U13" i="15"/>
  <c r="V13" i="15" s="1"/>
  <c r="S13" i="15"/>
  <c r="T13" i="15" s="1"/>
  <c r="Q13" i="15"/>
  <c r="R13" i="15" s="1"/>
  <c r="O13" i="15"/>
  <c r="P13" i="15" s="1"/>
  <c r="M13" i="15"/>
  <c r="N13" i="15" s="1"/>
  <c r="K13" i="15"/>
  <c r="L13" i="15" s="1"/>
  <c r="I13" i="15"/>
  <c r="J13" i="15" s="1"/>
  <c r="G13" i="15"/>
  <c r="H13" i="15" s="1"/>
  <c r="E13" i="15"/>
  <c r="F13" i="15" s="1"/>
  <c r="C13" i="15"/>
  <c r="AK12" i="15"/>
  <c r="AI12" i="15"/>
  <c r="AJ12" i="15" s="1"/>
  <c r="AG12" i="15"/>
  <c r="AH12" i="15" s="1"/>
  <c r="AE12" i="15"/>
  <c r="AF12" i="15" s="1"/>
  <c r="AC12" i="15"/>
  <c r="AD12" i="15" s="1"/>
  <c r="AA12" i="15"/>
  <c r="AB12" i="15" s="1"/>
  <c r="Y12" i="15"/>
  <c r="Z12" i="15" s="1"/>
  <c r="W12" i="15"/>
  <c r="X12" i="15" s="1"/>
  <c r="U12" i="15"/>
  <c r="V12" i="15" s="1"/>
  <c r="S12" i="15"/>
  <c r="T12" i="15" s="1"/>
  <c r="Q12" i="15"/>
  <c r="R12" i="15" s="1"/>
  <c r="O12" i="15"/>
  <c r="P12" i="15" s="1"/>
  <c r="M12" i="15"/>
  <c r="N12" i="15" s="1"/>
  <c r="K12" i="15"/>
  <c r="L12" i="15" s="1"/>
  <c r="I12" i="15"/>
  <c r="J12" i="15" s="1"/>
  <c r="G12" i="15"/>
  <c r="H12" i="15" s="1"/>
  <c r="E12" i="15"/>
  <c r="F12" i="15" s="1"/>
  <c r="C12" i="15"/>
  <c r="D12" i="15" s="1"/>
  <c r="AK11" i="15"/>
  <c r="AL11" i="15" s="1"/>
  <c r="AI11" i="15"/>
  <c r="AJ11" i="15" s="1"/>
  <c r="AG11" i="15"/>
  <c r="AE11" i="15"/>
  <c r="AF11" i="15" s="1"/>
  <c r="AC11" i="15"/>
  <c r="AA11" i="15"/>
  <c r="AB11" i="15" s="1"/>
  <c r="Y11" i="15"/>
  <c r="W11" i="15"/>
  <c r="X11" i="15" s="1"/>
  <c r="U11" i="15"/>
  <c r="S11" i="15"/>
  <c r="T11" i="15" s="1"/>
  <c r="Q11" i="15"/>
  <c r="R11" i="15" s="1"/>
  <c r="O11" i="15"/>
  <c r="P11" i="15" s="1"/>
  <c r="M11" i="15"/>
  <c r="N11" i="15" s="1"/>
  <c r="K11" i="15"/>
  <c r="L11" i="15" s="1"/>
  <c r="I11" i="15"/>
  <c r="J11" i="15" s="1"/>
  <c r="G11" i="15"/>
  <c r="H11" i="15" s="1"/>
  <c r="E11" i="15"/>
  <c r="F11" i="15" s="1"/>
  <c r="C11" i="15"/>
  <c r="AK10" i="15"/>
  <c r="AL10" i="15" s="1"/>
  <c r="AI10" i="15"/>
  <c r="AJ10" i="15" s="1"/>
  <c r="AG10" i="15"/>
  <c r="AE10" i="15"/>
  <c r="AF10" i="15" s="1"/>
  <c r="AC10" i="15"/>
  <c r="AD10" i="15" s="1"/>
  <c r="AA10" i="15"/>
  <c r="AB10" i="15" s="1"/>
  <c r="Y10" i="15"/>
  <c r="Z10" i="15" s="1"/>
  <c r="W10" i="15"/>
  <c r="X10" i="15" s="1"/>
  <c r="U10" i="15"/>
  <c r="V10" i="15" s="1"/>
  <c r="S10" i="15"/>
  <c r="T10" i="15" s="1"/>
  <c r="Q10" i="15"/>
  <c r="R10" i="15" s="1"/>
  <c r="O10" i="15"/>
  <c r="P10" i="15" s="1"/>
  <c r="M10" i="15"/>
  <c r="N10" i="15" s="1"/>
  <c r="K10" i="15"/>
  <c r="L10" i="15" s="1"/>
  <c r="I10" i="15"/>
  <c r="J10" i="15" s="1"/>
  <c r="G10" i="15"/>
  <c r="H10" i="15" s="1"/>
  <c r="E10" i="15"/>
  <c r="F10" i="15" s="1"/>
  <c r="C10" i="15"/>
  <c r="D10" i="15" s="1"/>
  <c r="AK9" i="15"/>
  <c r="AL9" i="15" s="1"/>
  <c r="AI9" i="15"/>
  <c r="AJ9" i="15" s="1"/>
  <c r="AG9" i="15"/>
  <c r="AH9" i="15" s="1"/>
  <c r="AE9" i="15"/>
  <c r="AF9" i="15" s="1"/>
  <c r="AC9" i="15"/>
  <c r="AD9" i="15" s="1"/>
  <c r="AA9" i="15"/>
  <c r="AB9" i="15" s="1"/>
  <c r="Y9" i="15"/>
  <c r="Z9" i="15" s="1"/>
  <c r="W9" i="15"/>
  <c r="X9" i="15" s="1"/>
  <c r="U9" i="15"/>
  <c r="V9" i="15" s="1"/>
  <c r="S9" i="15"/>
  <c r="T9" i="15" s="1"/>
  <c r="Q9" i="15"/>
  <c r="R9" i="15" s="1"/>
  <c r="O9" i="15"/>
  <c r="P9" i="15" s="1"/>
  <c r="M9" i="15"/>
  <c r="N9" i="15" s="1"/>
  <c r="K9" i="15"/>
  <c r="L9" i="15" s="1"/>
  <c r="I9" i="15"/>
  <c r="J9" i="15" s="1"/>
  <c r="G9" i="15"/>
  <c r="H9" i="15" s="1"/>
  <c r="E9" i="15"/>
  <c r="F9" i="15" s="1"/>
  <c r="C9" i="15"/>
  <c r="AK8" i="15"/>
  <c r="AL8" i="15" s="1"/>
  <c r="AI8" i="15"/>
  <c r="AJ8" i="15" s="1"/>
  <c r="AG8" i="15"/>
  <c r="AH8" i="15" s="1"/>
  <c r="AE8" i="15"/>
  <c r="AF8" i="15" s="1"/>
  <c r="AC8" i="15"/>
  <c r="AD8" i="15" s="1"/>
  <c r="AA8" i="15"/>
  <c r="AB8" i="15" s="1"/>
  <c r="Y8" i="15"/>
  <c r="Z8" i="15" s="1"/>
  <c r="W8" i="15"/>
  <c r="X8" i="15" s="1"/>
  <c r="U8" i="15"/>
  <c r="V8" i="15" s="1"/>
  <c r="S8" i="15"/>
  <c r="T8" i="15" s="1"/>
  <c r="Q8" i="15"/>
  <c r="R8" i="15" s="1"/>
  <c r="O8" i="15"/>
  <c r="P8" i="15" s="1"/>
  <c r="M8" i="15"/>
  <c r="N8" i="15" s="1"/>
  <c r="K8" i="15"/>
  <c r="L8" i="15" s="1"/>
  <c r="I8" i="15"/>
  <c r="J8" i="15" s="1"/>
  <c r="G8" i="15"/>
  <c r="H8" i="15" s="1"/>
  <c r="E8" i="15"/>
  <c r="F8" i="15" s="1"/>
  <c r="C8" i="15"/>
  <c r="D8" i="15" s="1"/>
  <c r="AK7" i="15"/>
  <c r="AL7" i="15" s="1"/>
  <c r="AI7" i="15"/>
  <c r="AJ7" i="15" s="1"/>
  <c r="AG7" i="15"/>
  <c r="AH7" i="15" s="1"/>
  <c r="AE7" i="15"/>
  <c r="AF7" i="15" s="1"/>
  <c r="AC7" i="15"/>
  <c r="AD7" i="15" s="1"/>
  <c r="AA7" i="15"/>
  <c r="AB7" i="15" s="1"/>
  <c r="Y7" i="15"/>
  <c r="Z7" i="15" s="1"/>
  <c r="W7" i="15"/>
  <c r="X7" i="15" s="1"/>
  <c r="U7" i="15"/>
  <c r="V7" i="15" s="1"/>
  <c r="S7" i="15"/>
  <c r="T7" i="15" s="1"/>
  <c r="Q7" i="15"/>
  <c r="R7" i="15" s="1"/>
  <c r="O7" i="15"/>
  <c r="P7" i="15" s="1"/>
  <c r="M7" i="15"/>
  <c r="N7" i="15" s="1"/>
  <c r="K7" i="15"/>
  <c r="L7" i="15" s="1"/>
  <c r="I7" i="15"/>
  <c r="J7" i="15" s="1"/>
  <c r="G7" i="15"/>
  <c r="H7" i="15" s="1"/>
  <c r="E7" i="15"/>
  <c r="F7" i="15" s="1"/>
  <c r="C7" i="15"/>
  <c r="AK6" i="15"/>
  <c r="AL6" i="15" s="1"/>
  <c r="AI6" i="15"/>
  <c r="AJ6" i="15" s="1"/>
  <c r="AG6" i="15"/>
  <c r="AH6" i="15" s="1"/>
  <c r="AE6" i="15"/>
  <c r="AF6" i="15" s="1"/>
  <c r="AC6" i="15"/>
  <c r="AD6" i="15" s="1"/>
  <c r="AA6" i="15"/>
  <c r="AB6" i="15" s="1"/>
  <c r="Y6" i="15"/>
  <c r="Z6" i="15" s="1"/>
  <c r="W6" i="15"/>
  <c r="X6" i="15" s="1"/>
  <c r="U6" i="15"/>
  <c r="V6" i="15" s="1"/>
  <c r="S6" i="15"/>
  <c r="T6" i="15" s="1"/>
  <c r="Q6" i="15"/>
  <c r="R6" i="15" s="1"/>
  <c r="O6" i="15"/>
  <c r="P6" i="15" s="1"/>
  <c r="M6" i="15"/>
  <c r="N6" i="15" s="1"/>
  <c r="K6" i="15"/>
  <c r="L6" i="15" s="1"/>
  <c r="I6" i="15"/>
  <c r="J6" i="15" s="1"/>
  <c r="G6" i="15"/>
  <c r="H6" i="15" s="1"/>
  <c r="E6" i="15"/>
  <c r="F6" i="15" s="1"/>
  <c r="C6" i="15"/>
  <c r="D6" i="15" s="1"/>
  <c r="AK5" i="15"/>
  <c r="AI5" i="15"/>
  <c r="AJ5" i="15" s="1"/>
  <c r="AG5" i="15"/>
  <c r="AE5" i="15"/>
  <c r="AC5" i="15"/>
  <c r="AD5" i="15" s="1"/>
  <c r="AA5" i="15"/>
  <c r="Y5" i="15"/>
  <c r="W5" i="15"/>
  <c r="X5" i="15" s="1"/>
  <c r="U5" i="15"/>
  <c r="S5" i="15"/>
  <c r="Q5" i="15"/>
  <c r="O5" i="15"/>
  <c r="M5" i="15"/>
  <c r="K5" i="15"/>
  <c r="I5" i="15"/>
  <c r="G5" i="15"/>
  <c r="H5" i="15" s="1"/>
  <c r="E5" i="15"/>
  <c r="C5" i="15"/>
  <c r="T17" i="15"/>
  <c r="R17" i="15"/>
  <c r="L17" i="15"/>
  <c r="J17" i="15"/>
  <c r="P16" i="15"/>
  <c r="H16" i="15"/>
  <c r="F16" i="15"/>
  <c r="L15" i="15"/>
  <c r="J15" i="15"/>
  <c r="AL12" i="15"/>
  <c r="AH11" i="15"/>
  <c r="AD11" i="15"/>
  <c r="Z11" i="15"/>
  <c r="V11" i="15"/>
  <c r="AH10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E18" i="12"/>
  <c r="AF18" i="12" s="1"/>
  <c r="AE17" i="12"/>
  <c r="AF17" i="12" s="1"/>
  <c r="AE16" i="12"/>
  <c r="AF16" i="12" s="1"/>
  <c r="AE15" i="12"/>
  <c r="AF15" i="12" s="1"/>
  <c r="AE14" i="12"/>
  <c r="AF14" i="12" s="1"/>
  <c r="AE13" i="12"/>
  <c r="AF13" i="12" s="1"/>
  <c r="AE12" i="12"/>
  <c r="AF12" i="12" s="1"/>
  <c r="AE11" i="12"/>
  <c r="AF11" i="12" s="1"/>
  <c r="AE10" i="12"/>
  <c r="AF10" i="12" s="1"/>
  <c r="AE9" i="12"/>
  <c r="AF9" i="12" s="1"/>
  <c r="AE8" i="12"/>
  <c r="AF8" i="12" s="1"/>
  <c r="AE7" i="12"/>
  <c r="AF7" i="12" s="1"/>
  <c r="AE6" i="12"/>
  <c r="AF6" i="12" s="1"/>
  <c r="AE5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W18" i="12"/>
  <c r="X18" i="12" s="1"/>
  <c r="W17" i="12"/>
  <c r="X17" i="12" s="1"/>
  <c r="W16" i="12"/>
  <c r="X16" i="12" s="1"/>
  <c r="W15" i="12"/>
  <c r="X15" i="12" s="1"/>
  <c r="W14" i="12"/>
  <c r="X14" i="12" s="1"/>
  <c r="W13" i="12"/>
  <c r="X13" i="12" s="1"/>
  <c r="W12" i="12"/>
  <c r="X12" i="12" s="1"/>
  <c r="W11" i="12"/>
  <c r="X11" i="12" s="1"/>
  <c r="W10" i="12"/>
  <c r="X10" i="12" s="1"/>
  <c r="W9" i="12"/>
  <c r="X9" i="12" s="1"/>
  <c r="W8" i="12"/>
  <c r="X8" i="12" s="1"/>
  <c r="W7" i="12"/>
  <c r="X7" i="12" s="1"/>
  <c r="W6" i="12"/>
  <c r="X6" i="12" s="1"/>
  <c r="W5" i="12"/>
  <c r="X5" i="12" s="1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I18" i="12"/>
  <c r="J18" i="12" s="1"/>
  <c r="I17" i="12"/>
  <c r="J17" i="12" s="1"/>
  <c r="I16" i="12"/>
  <c r="J16" i="12" s="1"/>
  <c r="I15" i="12"/>
  <c r="J15" i="12" s="1"/>
  <c r="I14" i="12"/>
  <c r="J14" i="12" s="1"/>
  <c r="I13" i="12"/>
  <c r="J13" i="12" s="1"/>
  <c r="I12" i="12"/>
  <c r="J12" i="12" s="1"/>
  <c r="I11" i="12"/>
  <c r="J11" i="12" s="1"/>
  <c r="I10" i="12"/>
  <c r="J10" i="12" s="1"/>
  <c r="I9" i="12"/>
  <c r="J9" i="12" s="1"/>
  <c r="I8" i="12"/>
  <c r="J8" i="12" s="1"/>
  <c r="I7" i="12"/>
  <c r="J7" i="12" s="1"/>
  <c r="I6" i="12"/>
  <c r="J6" i="12" s="1"/>
  <c r="I5" i="12"/>
  <c r="J5" i="12" s="1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5" i="12"/>
  <c r="O18" i="15" l="1"/>
  <c r="M18" i="15"/>
  <c r="AK23" i="17"/>
  <c r="AG18" i="15"/>
  <c r="AK18" i="15"/>
  <c r="AI21" i="18"/>
  <c r="F17" i="15"/>
  <c r="AM17" i="15"/>
  <c r="AG23" i="17"/>
  <c r="AI23" i="17"/>
  <c r="AA21" i="18"/>
  <c r="S18" i="15"/>
  <c r="AA18" i="15"/>
  <c r="AM19" i="18"/>
  <c r="AM15" i="15"/>
  <c r="C21" i="16"/>
  <c r="AK21" i="18"/>
  <c r="I23" i="17"/>
  <c r="E21" i="18"/>
  <c r="U23" i="17"/>
  <c r="AM21" i="17"/>
  <c r="AN18" i="18"/>
  <c r="AN20" i="18"/>
  <c r="AN16" i="18"/>
  <c r="AM17" i="18"/>
  <c r="AM11" i="18"/>
  <c r="K21" i="18"/>
  <c r="W21" i="18"/>
  <c r="AM9" i="16"/>
  <c r="AM11" i="16"/>
  <c r="AM13" i="16"/>
  <c r="AM15" i="16"/>
  <c r="AM17" i="16"/>
  <c r="AM19" i="16"/>
  <c r="T21" i="18"/>
  <c r="C21" i="18"/>
  <c r="L5" i="18"/>
  <c r="L21" i="18" s="1"/>
  <c r="U21" i="18"/>
  <c r="AC21" i="18"/>
  <c r="AJ5" i="18"/>
  <c r="AJ21" i="18" s="1"/>
  <c r="AM7" i="18"/>
  <c r="AM15" i="18"/>
  <c r="D17" i="18"/>
  <c r="AN17" i="18" s="1"/>
  <c r="D19" i="18"/>
  <c r="AN19" i="18" s="1"/>
  <c r="F11" i="16"/>
  <c r="AN11" i="16" s="1"/>
  <c r="AN18" i="16"/>
  <c r="F5" i="18"/>
  <c r="F21" i="18" s="1"/>
  <c r="O21" i="18"/>
  <c r="X5" i="18"/>
  <c r="X21" i="18" s="1"/>
  <c r="AE21" i="18"/>
  <c r="AL5" i="18"/>
  <c r="AL21" i="18" s="1"/>
  <c r="AM13" i="18"/>
  <c r="AN14" i="15"/>
  <c r="AN16" i="15"/>
  <c r="AN8" i="15"/>
  <c r="AN10" i="15"/>
  <c r="AN12" i="15"/>
  <c r="Q21" i="18"/>
  <c r="Y21" i="18"/>
  <c r="AN7" i="16"/>
  <c r="F13" i="16"/>
  <c r="AN13" i="16" s="1"/>
  <c r="AN20" i="16"/>
  <c r="AM6" i="16"/>
  <c r="AM7" i="16"/>
  <c r="AM8" i="16"/>
  <c r="AN9" i="16"/>
  <c r="AM10" i="16"/>
  <c r="AM12" i="16"/>
  <c r="AM14" i="16"/>
  <c r="AN15" i="16"/>
  <c r="AM16" i="16"/>
  <c r="AN17" i="16"/>
  <c r="AN19" i="16"/>
  <c r="I21" i="18"/>
  <c r="R5" i="18"/>
  <c r="R21" i="18" s="1"/>
  <c r="Z5" i="18"/>
  <c r="Z21" i="18" s="1"/>
  <c r="AG21" i="18"/>
  <c r="N21" i="18"/>
  <c r="AD21" i="18"/>
  <c r="AN14" i="18"/>
  <c r="AN12" i="18"/>
  <c r="H21" i="18"/>
  <c r="AF21" i="18"/>
  <c r="AN10" i="18"/>
  <c r="AN6" i="18"/>
  <c r="AN8" i="18"/>
  <c r="AN9" i="18"/>
  <c r="AM9" i="18"/>
  <c r="D11" i="18"/>
  <c r="AN11" i="18" s="1"/>
  <c r="D13" i="18"/>
  <c r="AN13" i="18" s="1"/>
  <c r="D15" i="18"/>
  <c r="AN15" i="18" s="1"/>
  <c r="AM5" i="18"/>
  <c r="D5" i="18"/>
  <c r="J5" i="18"/>
  <c r="J21" i="18" s="1"/>
  <c r="P5" i="18"/>
  <c r="P21" i="18" s="1"/>
  <c r="V5" i="18"/>
  <c r="V21" i="18" s="1"/>
  <c r="AB5" i="18"/>
  <c r="AB21" i="18" s="1"/>
  <c r="AH5" i="18"/>
  <c r="AH21" i="18" s="1"/>
  <c r="D7" i="18"/>
  <c r="AN7" i="18" s="1"/>
  <c r="AM6" i="18"/>
  <c r="AM8" i="18"/>
  <c r="AM10" i="18"/>
  <c r="AM12" i="18"/>
  <c r="AM14" i="18"/>
  <c r="AM16" i="18"/>
  <c r="AM18" i="18"/>
  <c r="AM20" i="18"/>
  <c r="G21" i="18"/>
  <c r="M21" i="18"/>
  <c r="S21" i="18"/>
  <c r="AN22" i="17"/>
  <c r="AN21" i="17"/>
  <c r="AM22" i="17"/>
  <c r="AM13" i="17"/>
  <c r="AM15" i="17"/>
  <c r="AM17" i="17"/>
  <c r="AM19" i="17"/>
  <c r="AN6" i="15"/>
  <c r="AD23" i="17"/>
  <c r="AM20" i="16"/>
  <c r="AL5" i="17"/>
  <c r="AL23" i="17" s="1"/>
  <c r="D15" i="17"/>
  <c r="AN15" i="17" s="1"/>
  <c r="D17" i="17"/>
  <c r="AN17" i="17" s="1"/>
  <c r="D19" i="17"/>
  <c r="AN19" i="17" s="1"/>
  <c r="N23" i="17"/>
  <c r="Z23" i="17"/>
  <c r="AM7" i="17"/>
  <c r="AM17" i="12"/>
  <c r="AM18" i="16"/>
  <c r="AM5" i="17"/>
  <c r="O23" i="17"/>
  <c r="AA23" i="17"/>
  <c r="AH5" i="17"/>
  <c r="AH23" i="17" s="1"/>
  <c r="AM11" i="17"/>
  <c r="F23" i="17"/>
  <c r="R23" i="17"/>
  <c r="AB23" i="17"/>
  <c r="AM9" i="17"/>
  <c r="AC23" i="17"/>
  <c r="AJ5" i="17"/>
  <c r="AJ23" i="17" s="1"/>
  <c r="AN12" i="17"/>
  <c r="AN14" i="17"/>
  <c r="AN16" i="17"/>
  <c r="AN18" i="17"/>
  <c r="AN20" i="17"/>
  <c r="L23" i="17"/>
  <c r="X23" i="17"/>
  <c r="AF23" i="17"/>
  <c r="AN8" i="17"/>
  <c r="AN6" i="17"/>
  <c r="AN10" i="17"/>
  <c r="H23" i="17"/>
  <c r="T23" i="17"/>
  <c r="D5" i="17"/>
  <c r="J5" i="17"/>
  <c r="J23" i="17" s="1"/>
  <c r="P5" i="17"/>
  <c r="P23" i="17" s="1"/>
  <c r="V5" i="17"/>
  <c r="V23" i="17" s="1"/>
  <c r="D7" i="17"/>
  <c r="AN7" i="17" s="1"/>
  <c r="D9" i="17"/>
  <c r="AN9" i="17" s="1"/>
  <c r="D11" i="17"/>
  <c r="AN11" i="17" s="1"/>
  <c r="D13" i="17"/>
  <c r="AN13" i="17" s="1"/>
  <c r="E23" i="17"/>
  <c r="K23" i="17"/>
  <c r="Q23" i="17"/>
  <c r="W23" i="17"/>
  <c r="AM6" i="17"/>
  <c r="AM8" i="17"/>
  <c r="AM10" i="17"/>
  <c r="AM12" i="17"/>
  <c r="AM14" i="17"/>
  <c r="AM16" i="17"/>
  <c r="AM18" i="17"/>
  <c r="AM20" i="17"/>
  <c r="G23" i="17"/>
  <c r="M23" i="17"/>
  <c r="S23" i="17"/>
  <c r="Y23" i="17"/>
  <c r="AE23" i="17"/>
  <c r="C23" i="17"/>
  <c r="O21" i="16"/>
  <c r="AC21" i="16"/>
  <c r="AM11" i="15"/>
  <c r="Y21" i="16"/>
  <c r="R21" i="16"/>
  <c r="AA21" i="16"/>
  <c r="AI21" i="16"/>
  <c r="D16" i="16"/>
  <c r="AN16" i="16" s="1"/>
  <c r="G21" i="16"/>
  <c r="S21" i="16"/>
  <c r="AJ21" i="16"/>
  <c r="I21" i="16"/>
  <c r="U21" i="16"/>
  <c r="AD21" i="16"/>
  <c r="AK21" i="16"/>
  <c r="AM18" i="12"/>
  <c r="AM6" i="12"/>
  <c r="W21" i="16"/>
  <c r="AE21" i="16"/>
  <c r="AL21" i="16"/>
  <c r="AM14" i="12"/>
  <c r="AM12" i="12"/>
  <c r="AM11" i="12"/>
  <c r="M21" i="16"/>
  <c r="X21" i="16"/>
  <c r="AG21" i="16"/>
  <c r="L21" i="16"/>
  <c r="AH21" i="16"/>
  <c r="D6" i="16"/>
  <c r="AN6" i="16" s="1"/>
  <c r="D8" i="16"/>
  <c r="AN8" i="16" s="1"/>
  <c r="D10" i="16"/>
  <c r="AN10" i="16" s="1"/>
  <c r="D12" i="16"/>
  <c r="AN12" i="16" s="1"/>
  <c r="D14" i="16"/>
  <c r="AN14" i="16" s="1"/>
  <c r="E21" i="16"/>
  <c r="K21" i="16"/>
  <c r="Q21" i="16"/>
  <c r="H21" i="16"/>
  <c r="N21" i="16"/>
  <c r="T21" i="16"/>
  <c r="Z21" i="16"/>
  <c r="AF21" i="16"/>
  <c r="AM5" i="16"/>
  <c r="D5" i="16"/>
  <c r="AN5" i="16" s="1"/>
  <c r="J21" i="16"/>
  <c r="P21" i="16"/>
  <c r="V21" i="16"/>
  <c r="AB21" i="16"/>
  <c r="E18" i="15"/>
  <c r="U18" i="15"/>
  <c r="K18" i="15"/>
  <c r="W18" i="15"/>
  <c r="AE18" i="15"/>
  <c r="Y18" i="15"/>
  <c r="AI18" i="15"/>
  <c r="Q18" i="15"/>
  <c r="AC18" i="15"/>
  <c r="AM5" i="15"/>
  <c r="L5" i="15"/>
  <c r="L18" i="15" s="1"/>
  <c r="R5" i="15"/>
  <c r="R18" i="15" s="1"/>
  <c r="AM10" i="12"/>
  <c r="D17" i="15"/>
  <c r="AM15" i="12"/>
  <c r="AM9" i="12"/>
  <c r="F5" i="15"/>
  <c r="N5" i="15"/>
  <c r="N18" i="15" s="1"/>
  <c r="T5" i="15"/>
  <c r="T18" i="15" s="1"/>
  <c r="Z5" i="15"/>
  <c r="Z18" i="15" s="1"/>
  <c r="AF5" i="15"/>
  <c r="AF18" i="15" s="1"/>
  <c r="AL5" i="15"/>
  <c r="AL18" i="15" s="1"/>
  <c r="AM16" i="12"/>
  <c r="AM8" i="12"/>
  <c r="AM13" i="15"/>
  <c r="AM5" i="12"/>
  <c r="AM13" i="12"/>
  <c r="AM7" i="12"/>
  <c r="I18" i="15"/>
  <c r="P5" i="15"/>
  <c r="P18" i="15" s="1"/>
  <c r="V5" i="15"/>
  <c r="V18" i="15" s="1"/>
  <c r="AB5" i="15"/>
  <c r="AB18" i="15" s="1"/>
  <c r="AH5" i="15"/>
  <c r="AH18" i="15" s="1"/>
  <c r="AM9" i="15"/>
  <c r="AM7" i="15"/>
  <c r="H18" i="15"/>
  <c r="X18" i="15"/>
  <c r="AD18" i="15"/>
  <c r="AJ18" i="15"/>
  <c r="D5" i="15"/>
  <c r="J5" i="15"/>
  <c r="J18" i="15" s="1"/>
  <c r="D7" i="15"/>
  <c r="AN7" i="15" s="1"/>
  <c r="D9" i="15"/>
  <c r="AN9" i="15" s="1"/>
  <c r="D11" i="15"/>
  <c r="AN11" i="15" s="1"/>
  <c r="D13" i="15"/>
  <c r="AN13" i="15" s="1"/>
  <c r="D15" i="15"/>
  <c r="AN15" i="15" s="1"/>
  <c r="AM6" i="15"/>
  <c r="AM8" i="15"/>
  <c r="AM10" i="15"/>
  <c r="AM12" i="15"/>
  <c r="AM14" i="15"/>
  <c r="AM16" i="15"/>
  <c r="G18" i="15"/>
  <c r="C18" i="15"/>
  <c r="AE19" i="12"/>
  <c r="AF5" i="12"/>
  <c r="AF19" i="12" s="1"/>
  <c r="AL18" i="12"/>
  <c r="AJ18" i="12"/>
  <c r="AH18" i="12"/>
  <c r="AD18" i="12"/>
  <c r="AB18" i="12"/>
  <c r="Z18" i="12"/>
  <c r="V18" i="12"/>
  <c r="T18" i="12"/>
  <c r="R18" i="12"/>
  <c r="P18" i="12"/>
  <c r="N18" i="12"/>
  <c r="L18" i="12"/>
  <c r="H18" i="12"/>
  <c r="AL17" i="12"/>
  <c r="AJ17" i="12"/>
  <c r="AH17" i="12"/>
  <c r="AD17" i="12"/>
  <c r="AB17" i="12"/>
  <c r="Z17" i="12"/>
  <c r="V17" i="12"/>
  <c r="T17" i="12"/>
  <c r="R17" i="12"/>
  <c r="P17" i="12"/>
  <c r="N17" i="12"/>
  <c r="L17" i="12"/>
  <c r="H17" i="12"/>
  <c r="AL16" i="12"/>
  <c r="AJ16" i="12"/>
  <c r="AH16" i="12"/>
  <c r="AD16" i="12"/>
  <c r="AB16" i="12"/>
  <c r="Z16" i="12"/>
  <c r="V16" i="12"/>
  <c r="T16" i="12"/>
  <c r="R16" i="12"/>
  <c r="P16" i="12"/>
  <c r="N16" i="12"/>
  <c r="L16" i="12"/>
  <c r="H16" i="12"/>
  <c r="AL15" i="12"/>
  <c r="AJ15" i="12"/>
  <c r="AH15" i="12"/>
  <c r="AD15" i="12"/>
  <c r="AB15" i="12"/>
  <c r="Z15" i="12"/>
  <c r="V15" i="12"/>
  <c r="T15" i="12"/>
  <c r="R15" i="12"/>
  <c r="P15" i="12"/>
  <c r="N15" i="12"/>
  <c r="L15" i="12"/>
  <c r="H15" i="12"/>
  <c r="AL14" i="12"/>
  <c r="AJ14" i="12"/>
  <c r="AH14" i="12"/>
  <c r="AD14" i="12"/>
  <c r="AB14" i="12"/>
  <c r="Z14" i="12"/>
  <c r="V14" i="12"/>
  <c r="T14" i="12"/>
  <c r="R14" i="12"/>
  <c r="P14" i="12"/>
  <c r="N14" i="12"/>
  <c r="L14" i="12"/>
  <c r="H14" i="12"/>
  <c r="AL13" i="12"/>
  <c r="AJ13" i="12"/>
  <c r="AH13" i="12"/>
  <c r="AD13" i="12"/>
  <c r="AB13" i="12"/>
  <c r="Z13" i="12"/>
  <c r="V13" i="12"/>
  <c r="T13" i="12"/>
  <c r="R13" i="12"/>
  <c r="P13" i="12"/>
  <c r="N13" i="12"/>
  <c r="L13" i="12"/>
  <c r="H13" i="12"/>
  <c r="AL12" i="12"/>
  <c r="AJ12" i="12"/>
  <c r="AH12" i="12"/>
  <c r="AD12" i="12"/>
  <c r="AB12" i="12"/>
  <c r="Z12" i="12"/>
  <c r="V12" i="12"/>
  <c r="T12" i="12"/>
  <c r="R12" i="12"/>
  <c r="P12" i="12"/>
  <c r="N12" i="12"/>
  <c r="L12" i="12"/>
  <c r="H12" i="12"/>
  <c r="AL11" i="12"/>
  <c r="AJ11" i="12"/>
  <c r="AH11" i="12"/>
  <c r="AD11" i="12"/>
  <c r="AB11" i="12"/>
  <c r="Z11" i="12"/>
  <c r="V11" i="12"/>
  <c r="T11" i="12"/>
  <c r="R11" i="12"/>
  <c r="P11" i="12"/>
  <c r="N11" i="12"/>
  <c r="L11" i="12"/>
  <c r="H11" i="12"/>
  <c r="AL10" i="12"/>
  <c r="AJ10" i="12"/>
  <c r="AH10" i="12"/>
  <c r="AD10" i="12"/>
  <c r="AB10" i="12"/>
  <c r="Z10" i="12"/>
  <c r="V10" i="12"/>
  <c r="T10" i="12"/>
  <c r="R10" i="12"/>
  <c r="P10" i="12"/>
  <c r="N10" i="12"/>
  <c r="L10" i="12"/>
  <c r="H10" i="12"/>
  <c r="AL9" i="12"/>
  <c r="AJ9" i="12"/>
  <c r="AH9" i="12"/>
  <c r="AD9" i="12"/>
  <c r="AB9" i="12"/>
  <c r="Z9" i="12"/>
  <c r="V9" i="12"/>
  <c r="T9" i="12"/>
  <c r="R9" i="12"/>
  <c r="P9" i="12"/>
  <c r="N9" i="12"/>
  <c r="L9" i="12"/>
  <c r="H9" i="12"/>
  <c r="AL8" i="12"/>
  <c r="AJ8" i="12"/>
  <c r="AH8" i="12"/>
  <c r="AD8" i="12"/>
  <c r="AB8" i="12"/>
  <c r="Z8" i="12"/>
  <c r="V8" i="12"/>
  <c r="T8" i="12"/>
  <c r="R8" i="12"/>
  <c r="P8" i="12"/>
  <c r="N8" i="12"/>
  <c r="L8" i="12"/>
  <c r="H8" i="12"/>
  <c r="AL7" i="12"/>
  <c r="AJ7" i="12"/>
  <c r="AH7" i="12"/>
  <c r="AD7" i="12"/>
  <c r="AB7" i="12"/>
  <c r="Z7" i="12"/>
  <c r="V7" i="12"/>
  <c r="T7" i="12"/>
  <c r="R7" i="12"/>
  <c r="P7" i="12"/>
  <c r="N7" i="12"/>
  <c r="L7" i="12"/>
  <c r="H7" i="12"/>
  <c r="AL6" i="12"/>
  <c r="AJ6" i="12"/>
  <c r="AH6" i="12"/>
  <c r="AD6" i="12"/>
  <c r="AB6" i="12"/>
  <c r="Z6" i="12"/>
  <c r="V6" i="12"/>
  <c r="T6" i="12"/>
  <c r="R6" i="12"/>
  <c r="P6" i="12"/>
  <c r="N6" i="12"/>
  <c r="L6" i="12"/>
  <c r="H6" i="12"/>
  <c r="AI19" i="12"/>
  <c r="AG19" i="12"/>
  <c r="AA19" i="12"/>
  <c r="Y19" i="12"/>
  <c r="U19" i="12"/>
  <c r="S19" i="12"/>
  <c r="O19" i="12"/>
  <c r="M19" i="12"/>
  <c r="I19" i="12"/>
  <c r="G19" i="12"/>
  <c r="F18" i="15" l="1"/>
  <c r="AN17" i="15"/>
  <c r="F21" i="16"/>
  <c r="AN21" i="16"/>
  <c r="D21" i="18"/>
  <c r="AN5" i="18"/>
  <c r="AN21" i="18" s="1"/>
  <c r="AM21" i="18"/>
  <c r="AM23" i="17"/>
  <c r="AM21" i="16"/>
  <c r="AN5" i="15"/>
  <c r="D23" i="17"/>
  <c r="AN5" i="17"/>
  <c r="AN23" i="17" s="1"/>
  <c r="D21" i="16"/>
  <c r="AM18" i="15"/>
  <c r="D18" i="15"/>
  <c r="H5" i="12"/>
  <c r="H19" i="12" s="1"/>
  <c r="P5" i="12"/>
  <c r="P19" i="12" s="1"/>
  <c r="AJ5" i="12"/>
  <c r="AJ19" i="12" s="1"/>
  <c r="T5" i="12"/>
  <c r="T19" i="12" s="1"/>
  <c r="V5" i="12"/>
  <c r="V19" i="12" s="1"/>
  <c r="W19" i="12"/>
  <c r="X19" i="12"/>
  <c r="K19" i="12"/>
  <c r="L5" i="12"/>
  <c r="L19" i="12" s="1"/>
  <c r="Z5" i="12"/>
  <c r="Z19" i="12" s="1"/>
  <c r="J19" i="12"/>
  <c r="Q19" i="12"/>
  <c r="R5" i="12"/>
  <c r="R19" i="12" s="1"/>
  <c r="N5" i="12"/>
  <c r="N19" i="12" s="1"/>
  <c r="AB5" i="12"/>
  <c r="AB19" i="12" s="1"/>
  <c r="AK19" i="12"/>
  <c r="AL5" i="12"/>
  <c r="AL19" i="12" s="1"/>
  <c r="AH5" i="12"/>
  <c r="AH19" i="12" s="1"/>
  <c r="AD5" i="12"/>
  <c r="AD19" i="12" s="1"/>
  <c r="AC19" i="12"/>
  <c r="AN18" i="15" l="1"/>
  <c r="AQ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AQ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AQ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Q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Q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Q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Q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Q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Q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Q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Q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Q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Q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Q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Q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Q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AQ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AQ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AQ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AQ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AQ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AQ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AQ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AQ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AQ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AQ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AQ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AQ9" i="5"/>
  <c r="AP9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AQ8" i="5"/>
  <c r="AP8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AQ7" i="5"/>
  <c r="AP7" i="5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AQ6" i="5"/>
  <c r="AP6" i="5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AQ5" i="5"/>
  <c r="AP5" i="5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AQ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AQ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15" i="12" l="1"/>
  <c r="D5" i="12"/>
  <c r="D7" i="12"/>
  <c r="D11" i="12"/>
  <c r="D16" i="12"/>
  <c r="F5" i="12" l="1"/>
  <c r="AN5" i="12" s="1"/>
  <c r="D13" i="12"/>
  <c r="D6" i="12"/>
  <c r="D8" i="12"/>
  <c r="C19" i="12"/>
  <c r="D18" i="12"/>
  <c r="D17" i="12"/>
  <c r="D14" i="12"/>
  <c r="D12" i="12"/>
  <c r="D9" i="12"/>
  <c r="D10" i="12"/>
  <c r="F7" i="12" l="1"/>
  <c r="AN7" i="12" s="1"/>
  <c r="F11" i="12"/>
  <c r="AN11" i="12" s="1"/>
  <c r="F15" i="12"/>
  <c r="AN15" i="12" s="1"/>
  <c r="F16" i="12"/>
  <c r="AN16" i="12" s="1"/>
  <c r="D19" i="12"/>
  <c r="F13" i="12" l="1"/>
  <c r="AN13" i="12" s="1"/>
  <c r="F18" i="12"/>
  <c r="AN18" i="12" s="1"/>
  <c r="F10" i="12"/>
  <c r="AN10" i="12" s="1"/>
  <c r="F12" i="12"/>
  <c r="AN12" i="12" s="1"/>
  <c r="F17" i="12"/>
  <c r="AN17" i="12" s="1"/>
  <c r="F8" i="12"/>
  <c r="AN8" i="12" s="1"/>
  <c r="F6" i="12"/>
  <c r="AN6" i="12" s="1"/>
  <c r="E19" i="12"/>
  <c r="F14" i="12"/>
  <c r="AN14" i="12" s="1"/>
  <c r="F9" i="12"/>
  <c r="AN9" i="12" s="1"/>
  <c r="AN19" i="12" l="1"/>
  <c r="AM19" i="12"/>
  <c r="F19" i="12"/>
</calcChain>
</file>

<file path=xl/sharedStrings.xml><?xml version="1.0" encoding="utf-8"?>
<sst xmlns="http://schemas.openxmlformats.org/spreadsheetml/2006/main" count="2980" uniqueCount="1238">
  <si>
    <t>Até 250 litros</t>
  </si>
  <si>
    <t>251 a 500 litros</t>
  </si>
  <si>
    <t>501 a 1.000 litros</t>
  </si>
  <si>
    <t>1.001 a 1.500 litros</t>
  </si>
  <si>
    <t>1.501 a 3.000 litros</t>
  </si>
  <si>
    <t>3.001 a 4.000 litros</t>
  </si>
  <si>
    <t>4.001 a 5.000 litros</t>
  </si>
  <si>
    <t>5.001 a 5.500 litros</t>
  </si>
  <si>
    <t>5.501 a 7.500 litros</t>
  </si>
  <si>
    <t>7.501 a 10.000 litros</t>
  </si>
  <si>
    <t>10.001 a 20.000 litros</t>
  </si>
  <si>
    <t>20.001 a 25.000 litros</t>
  </si>
  <si>
    <t>25.001 a 40.000 litros</t>
  </si>
  <si>
    <t>40.001 a 45.000 litros</t>
  </si>
  <si>
    <t>45.001 a 50.000 litros</t>
  </si>
  <si>
    <t>50.001 a 100.000 litros</t>
  </si>
  <si>
    <t>100.001 a 200.000 litros</t>
  </si>
  <si>
    <t>200.001 a 300.000 litros</t>
  </si>
  <si>
    <t>Órgão</t>
  </si>
  <si>
    <t>Unidade</t>
  </si>
  <si>
    <t>Endereço</t>
  </si>
  <si>
    <t>Bairro</t>
  </si>
  <si>
    <t>Região</t>
  </si>
  <si>
    <t>Gabarito</t>
  </si>
  <si>
    <t>Reservatórios</t>
  </si>
  <si>
    <t>Limpezas estimadas</t>
  </si>
  <si>
    <t>Total de reservatórios</t>
  </si>
  <si>
    <t>PGM</t>
  </si>
  <si>
    <t>CEJUR</t>
  </si>
  <si>
    <t>Pátio do Colégio, 5</t>
  </si>
  <si>
    <t>Centro</t>
  </si>
  <si>
    <t>Central</t>
  </si>
  <si>
    <t>CGGM</t>
  </si>
  <si>
    <t>Rua Maria Paula, 270</t>
  </si>
  <si>
    <t>Bela Vista</t>
  </si>
  <si>
    <t>DESAP</t>
  </si>
  <si>
    <t>Rua Conselherio Furtado, 166</t>
  </si>
  <si>
    <t>Liberdade</t>
  </si>
  <si>
    <t>FISC</t>
  </si>
  <si>
    <t>Rua Maria Paula, 136</t>
  </si>
  <si>
    <t>SEGES</t>
  </si>
  <si>
    <t>Autoridade Liquidante do Serviço Funerário do Município de São Paulo</t>
  </si>
  <si>
    <t>Viaduto Dona Paulina, s/n</t>
  </si>
  <si>
    <t>SIURB</t>
  </si>
  <si>
    <t>SIURB DAF</t>
  </si>
  <si>
    <t>Rua XV de Novembro, 165</t>
  </si>
  <si>
    <t>SMC</t>
  </si>
  <si>
    <t>Biblioteca Mário de Andrade - Hemeroteca</t>
  </si>
  <si>
    <t>Rua Dr. Bráulio Gomes, 125</t>
  </si>
  <si>
    <t>Biblioteca Mário de Andrade - Prédio Sede</t>
  </si>
  <si>
    <t>Rua da Consolação, 94</t>
  </si>
  <si>
    <t>República</t>
  </si>
  <si>
    <t>SMDET</t>
  </si>
  <si>
    <t>CATe Central</t>
  </si>
  <si>
    <t>Avenida Rio Branco, 252</t>
  </si>
  <si>
    <t>Campos Elíseos</t>
  </si>
  <si>
    <t>SMDHC</t>
  </si>
  <si>
    <t>Casa da Mulher Brasileira</t>
  </si>
  <si>
    <t>Rua Vieira Ravasco, 26</t>
  </si>
  <si>
    <t>Cambuci</t>
  </si>
  <si>
    <t>Centro Público de Direitos Humanos e Economia Solidária</t>
  </si>
  <si>
    <t>Rua Otto de Alencar, 270</t>
  </si>
  <si>
    <t>Polo Cultural da Terceira Idade "José Lewgoy"</t>
  </si>
  <si>
    <t>Rua Teixeira Mendes, 262</t>
  </si>
  <si>
    <t>Sede</t>
  </si>
  <si>
    <t>Rua Líbero Badaró, 119</t>
  </si>
  <si>
    <t>SME</t>
  </si>
  <si>
    <t>Casa Sérgio Buarque de Holanda</t>
  </si>
  <si>
    <t>Rua Buri, 35</t>
  </si>
  <si>
    <t>Pacaembu</t>
  </si>
  <si>
    <t>CODAE - Cozinha Experimental</t>
  </si>
  <si>
    <t>Rua Santo Amaro, 216</t>
  </si>
  <si>
    <t>SME/COGEP</t>
  </si>
  <si>
    <t>Avenida Angélica, 2606</t>
  </si>
  <si>
    <t>Consolação</t>
  </si>
  <si>
    <t>SME DRE IP</t>
  </si>
  <si>
    <t>CEI DIRET 13 DE MAIO</t>
  </si>
  <si>
    <t>Rua Treze de Maio, 1279</t>
  </si>
  <si>
    <t>CEI DIRET ICAMI TIBA</t>
  </si>
  <si>
    <t>Rua Castro Alves, 163</t>
  </si>
  <si>
    <t>Aclimação</t>
  </si>
  <si>
    <t>CEI DIRET SILVIA COVAS</t>
  </si>
  <si>
    <t>Praça José Vicente Nobrega, 21</t>
  </si>
  <si>
    <t>CEI Diret Wilson José Abdalla</t>
  </si>
  <si>
    <t>Rua Neves de Carvalho, 850</t>
  </si>
  <si>
    <t>Bom Retiro</t>
  </si>
  <si>
    <t>CIEJA PAULO EMILIO VANZOLINI,CIEJA</t>
  </si>
  <si>
    <t>Rua Cesário Ramalho, 111</t>
  </si>
  <si>
    <t>EMEBS HELEN KELLER</t>
  </si>
  <si>
    <t>Rua Pedra Azul, 314</t>
  </si>
  <si>
    <t>EMEF CELSO LEITE</t>
  </si>
  <si>
    <t>Rua Humaita, 480</t>
  </si>
  <si>
    <t>EMEF DUQUE DE CAXIAS</t>
  </si>
  <si>
    <t>Praça Dr. Mário Margarido, 35</t>
  </si>
  <si>
    <t>EMEF FARIA LIMA</t>
  </si>
  <si>
    <t>Rua Ametista, 50</t>
  </si>
  <si>
    <t>EMEF MARECHAL DEODORO</t>
  </si>
  <si>
    <t>Rua dos Italianos, 405</t>
  </si>
  <si>
    <t>EMEI ALBERTO DE OLIVEIRA</t>
  </si>
  <si>
    <t>Praça Donatello, 335</t>
  </si>
  <si>
    <t>EMEI ALCEU MAYNARD DE ARAUJO, PROF.</t>
  </si>
  <si>
    <t>Rua Neves de Carvalho, 780</t>
  </si>
  <si>
    <t>EMEI ANGELO MARTINO</t>
  </si>
  <si>
    <t>Rua Humaita, 536</t>
  </si>
  <si>
    <t>EMEI ARMANDO DE ARRUDA PEREIRA</t>
  </si>
  <si>
    <t>Praça da Republica, 350</t>
  </si>
  <si>
    <t>EMEI FEIJO, REG.</t>
  </si>
  <si>
    <t>Avenida Lacerda Franco, 795</t>
  </si>
  <si>
    <t>EMEI GABRIEL PRESTES</t>
  </si>
  <si>
    <t>Rua da Consolacao, 1012</t>
  </si>
  <si>
    <t>EMEI JOAO THEODORO</t>
  </si>
  <si>
    <t>Rua Ribeiro de Lima, 230</t>
  </si>
  <si>
    <t>EMEI MONTEIRO LOBATO</t>
  </si>
  <si>
    <t>Rua Bahia, 257</t>
  </si>
  <si>
    <t>Higienópolis</t>
  </si>
  <si>
    <t>EMEI PATRICIA GALVAO</t>
  </si>
  <si>
    <t>Rua João Guimarães Rosa, 135</t>
  </si>
  <si>
    <t>EMEI São Bento</t>
  </si>
  <si>
    <t>Largo São Bento, s/n</t>
  </si>
  <si>
    <t>SMS CRS Centro</t>
  </si>
  <si>
    <t>SAE CAMPOS ELÍSEOS</t>
  </si>
  <si>
    <t>Alameda Cleveland, 374</t>
  </si>
  <si>
    <t>UNIDADE DE VIGILÂNCIA EM SAÚDE SANTA CECÍLIA</t>
  </si>
  <si>
    <t>Rua Dr. Albuquerque Lins, 40</t>
  </si>
  <si>
    <t>Santa Cecília</t>
  </si>
  <si>
    <t>CTA HENFIL - HENRIQUE DE SOUZA FILHO</t>
  </si>
  <si>
    <t>Rua do Tesouro, 39</t>
  </si>
  <si>
    <t>SMS CRS Oeste</t>
  </si>
  <si>
    <t>LABORATÓRIO DE SAÚDE PÚBLICA DA LAPA</t>
  </si>
  <si>
    <t>Rua Jaraguá, 860</t>
  </si>
  <si>
    <t>SMSU</t>
  </si>
  <si>
    <t>Casa de Atenção/ GCM</t>
  </si>
  <si>
    <t>Rua Tenete Azevedo, 18</t>
  </si>
  <si>
    <t>Comando/GCM</t>
  </si>
  <si>
    <t>Rua Gen. Couto de Magalhães, 444</t>
  </si>
  <si>
    <t>Luz</t>
  </si>
  <si>
    <t>COP 1/ ID 10</t>
  </si>
  <si>
    <t>Avenida Santos Dumont, 767</t>
  </si>
  <si>
    <t>DAE</t>
  </si>
  <si>
    <t>Largo Nossa Senhora da Conceição, 88</t>
  </si>
  <si>
    <t>IR - SÉ</t>
  </si>
  <si>
    <t>Avenida do Estado, 680</t>
  </si>
  <si>
    <t>ID 12</t>
  </si>
  <si>
    <t>Rua Augusta, 10</t>
  </si>
  <si>
    <t>SMT</t>
  </si>
  <si>
    <t>SMT/DAF/DA/SG</t>
  </si>
  <si>
    <t xml:space="preserve">Rua Boa Vista, 128/136 </t>
  </si>
  <si>
    <t>SUB SE</t>
  </si>
  <si>
    <t>SUB-SE/CAF/SAS</t>
  </si>
  <si>
    <t>Avenida Prefeito Passos, 198</t>
  </si>
  <si>
    <t>Praça José Luiz de Mello Malheiro, 230</t>
  </si>
  <si>
    <t>Viaduto Nove de Julho, 190</t>
  </si>
  <si>
    <t>Rua Álvares Penteado, 49</t>
  </si>
  <si>
    <t>Rua Dom Duarte Leopoldo, 184</t>
  </si>
  <si>
    <t>Rua Dr. Rodrigo Silva, 98</t>
  </si>
  <si>
    <t>Rua Teixeira Leite, 99</t>
  </si>
  <si>
    <t>SVMA</t>
  </si>
  <si>
    <t>ACLIMAÇÃO</t>
  </si>
  <si>
    <t>Rua Muniz de Souza, 1.119</t>
  </si>
  <si>
    <t>AUGUSTA (em implantação)</t>
  </si>
  <si>
    <t>Rua Augusta, 341</t>
  </si>
  <si>
    <t>BUENOS AIRES</t>
  </si>
  <si>
    <t>Avenida Angélica, 1500</t>
  </si>
  <si>
    <t>JARDIM DA LUZ</t>
  </si>
  <si>
    <t>Praça da Luz, s/n</t>
  </si>
  <si>
    <t>Princesa Isabel</t>
  </si>
  <si>
    <t>Avenida Duque de Caxias, 637</t>
  </si>
  <si>
    <t>CGM</t>
  </si>
  <si>
    <t>6067.2026/0001748-7</t>
  </si>
  <si>
    <t>Rua Dr. Falcão Filho nº 69</t>
  </si>
  <si>
    <t>FORMULÁRIO PARA ACIONAMENTO DE ATA POR ÓRGÃO PARTICIPANTE OU NÃO PARTICIPANTE</t>
  </si>
  <si>
    <t>SEÇÃO I - INFORMAÇÕES DO REQUISITANTE</t>
  </si>
  <si>
    <t>Órgão Requisitante</t>
  </si>
  <si>
    <t> </t>
  </si>
  <si>
    <t>Unidade Requisitante</t>
  </si>
  <si>
    <t>Unidade SEI para a qual este processo deverá ser devolvido</t>
  </si>
  <si>
    <t>CNPJ do contratante</t>
  </si>
  <si>
    <t>Servidor responsável pela requisição</t>
  </si>
  <si>
    <t>Cargo</t>
  </si>
  <si>
    <t>Telefone</t>
  </si>
  <si>
    <t>E-mail</t>
  </si>
  <si>
    <t>SEÇÃO II - ARP E OBJETO</t>
  </si>
  <si>
    <t>Órgão Gestor da ARP</t>
  </si>
  <si>
    <t>Coordenadoria de Gestão de Bens e Serviços (COBES), da Secretaria Municipal de Gestão (SEGES)</t>
  </si>
  <si>
    <t>Nº da ARP</t>
  </si>
  <si>
    <t>0XX/SEGES-COBES/20XX</t>
  </si>
  <si>
    <t>Validade da ARP:</t>
  </si>
  <si>
    <t>Objeto</t>
  </si>
  <si>
    <t>Digite/Selecione o bairro</t>
  </si>
  <si>
    <t>Para pesquisar um bairro, filtre a coluna A ou pressione Ctrl + F (pesquise por palavras-chave sem abreviaturas, exemplo: São Rafael)</t>
  </si>
  <si>
    <t>Água Branca</t>
  </si>
  <si>
    <t>Oeste</t>
  </si>
  <si>
    <t>Água Fria</t>
  </si>
  <si>
    <t>Norte</t>
  </si>
  <si>
    <t>Água Funda</t>
  </si>
  <si>
    <t>Sul</t>
  </si>
  <si>
    <t>Água Rasa</t>
  </si>
  <si>
    <t>Leste</t>
  </si>
  <si>
    <t>Almanara</t>
  </si>
  <si>
    <t>Alto da Boa Vista</t>
  </si>
  <si>
    <t>Alto da Lapa</t>
  </si>
  <si>
    <t>Alto de Pinheiros</t>
  </si>
  <si>
    <t>Altos de Vila Prudente</t>
  </si>
  <si>
    <t>Americanópolis</t>
  </si>
  <si>
    <t>Anhanguera</t>
  </si>
  <si>
    <t>Aricanduva</t>
  </si>
  <si>
    <t>Artur Alvim</t>
  </si>
  <si>
    <t>Balneário Mar Paulista</t>
  </si>
  <si>
    <t>Barra Funda</t>
  </si>
  <si>
    <t>Barragem</t>
  </si>
  <si>
    <t>Barro Branco (Zona Leste)</t>
  </si>
  <si>
    <t>Barro Branco (Zona Norte)</t>
  </si>
  <si>
    <t>Belém</t>
  </si>
  <si>
    <t>Belenzinho</t>
  </si>
  <si>
    <t>Brás</t>
  </si>
  <si>
    <t>Brasilândia</t>
  </si>
  <si>
    <t>Burgo Paulista</t>
  </si>
  <si>
    <t>Butantã</t>
  </si>
  <si>
    <t>Cachoeirinha</t>
  </si>
  <si>
    <t>Campo Belo</t>
  </si>
  <si>
    <t>Campo Grande</t>
  </si>
  <si>
    <t>Campo Limpo</t>
  </si>
  <si>
    <t>Cangaíba</t>
  </si>
  <si>
    <t>Canindé</t>
  </si>
  <si>
    <t>Cantinho do Céu</t>
  </si>
  <si>
    <t>Capão Redondo</t>
  </si>
  <si>
    <t>Capela do Socorro</t>
  </si>
  <si>
    <t>Carandiru</t>
  </si>
  <si>
    <t>Carrão</t>
  </si>
  <si>
    <t>Casa Verde</t>
  </si>
  <si>
    <t>Castro Alves</t>
  </si>
  <si>
    <t>Catumbi</t>
  </si>
  <si>
    <t>Caxingui</t>
  </si>
  <si>
    <t>Cerqueira César</t>
  </si>
  <si>
    <t>Chácara Cruzeiro do Sul</t>
  </si>
  <si>
    <t>Chácara da Enseada</t>
  </si>
  <si>
    <t>Chácara do Sol</t>
  </si>
  <si>
    <t>Chácara Dona Olívia</t>
  </si>
  <si>
    <t>Chácara Inglesa (Zona Norte)</t>
  </si>
  <si>
    <t>Chácara Inglesa (Zona Sul)</t>
  </si>
  <si>
    <t>Chácara Nani</t>
  </si>
  <si>
    <t>Chácara Nossa Senhora Aparecida</t>
  </si>
  <si>
    <t>Chácara Pirajussara</t>
  </si>
  <si>
    <t>Chácara Santa Maria</t>
  </si>
  <si>
    <t>Chácara Santana</t>
  </si>
  <si>
    <t>Chácara Santo Antônio (Zona Leste)</t>
  </si>
  <si>
    <t>Chácara Santo Antônio (Zona Sul)</t>
  </si>
  <si>
    <t>Chacara Santo Hubertus</t>
  </si>
  <si>
    <t>Cidade A. E. Carvalho</t>
  </si>
  <si>
    <t>Cidade Ademar</t>
  </si>
  <si>
    <t>Cidade Antônio Estêvão de Carvalho</t>
  </si>
  <si>
    <t>Cidade Centenário</t>
  </si>
  <si>
    <t>Cidade Dutra</t>
  </si>
  <si>
    <t>Cidade Ipava</t>
  </si>
  <si>
    <t>Cidade Jardim</t>
  </si>
  <si>
    <t>Cidade Júlia</t>
  </si>
  <si>
    <t>Cidade Kemel</t>
  </si>
  <si>
    <t>Cidade Líder</t>
  </si>
  <si>
    <t>Cidade Mãe do Céu</t>
  </si>
  <si>
    <t>Cidade Monções</t>
  </si>
  <si>
    <t>Cidade Nova Heliópolis</t>
  </si>
  <si>
    <t>Cidade Nova São Miguel</t>
  </si>
  <si>
    <t>Cidade Patriarca</t>
  </si>
  <si>
    <t>Cidade São Francisco</t>
  </si>
  <si>
    <t>Cidade São Mateus</t>
  </si>
  <si>
    <t>Cidade Satélite Santa Bárbara</t>
  </si>
  <si>
    <t>Cidade Tiradentes</t>
  </si>
  <si>
    <t>Cidade Vargas</t>
  </si>
  <si>
    <t>Cipó do Meio</t>
  </si>
  <si>
    <t>Cohab Monet</t>
  </si>
  <si>
    <t>Cohab Raposo Tavares</t>
  </si>
  <si>
    <t>Colônia (Zona Leste)</t>
  </si>
  <si>
    <t>Colônia (Zona Sul)</t>
  </si>
  <si>
    <t>Conj. City Jaraguá</t>
  </si>
  <si>
    <t>Conj. Hab. Brg. Faria Lima</t>
  </si>
  <si>
    <t>Conj. Hab. Instituto Adventista</t>
  </si>
  <si>
    <t>Conj. Hab. Jardim São Bento</t>
  </si>
  <si>
    <t>Conj. Hab. José Bonifácio</t>
  </si>
  <si>
    <t>Conj. Hab. Jova Rural</t>
  </si>
  <si>
    <t>Conj. Hab. Juscelino Kubitschek</t>
  </si>
  <si>
    <t>Conj. Hab. Mal. Mascarenhas de Morais</t>
  </si>
  <si>
    <t>Conj. Hab. Padre José de Anchieta</t>
  </si>
  <si>
    <t>Conj. Hab. Padre Manoel da Nobrega</t>
  </si>
  <si>
    <t>Conj. Hab. Pirajussara</t>
  </si>
  <si>
    <t>Conj. Hab. Recanto dos Humildes</t>
  </si>
  <si>
    <t>Conj. Hab. Sítio Conceição</t>
  </si>
  <si>
    <t>Conj. Hab. Teotônio Vilela</t>
  </si>
  <si>
    <t>Conj. Hab. Turistica</t>
  </si>
  <si>
    <t>Conj. Promorar Estrada da Parada</t>
  </si>
  <si>
    <t>Conj. Promorar Raposo Tavares</t>
  </si>
  <si>
    <t>Conj. Promorar Rio Claro</t>
  </si>
  <si>
    <t>Conj. Promorar São Luís</t>
  </si>
  <si>
    <t>Conj. Promorar Sapopemba</t>
  </si>
  <si>
    <t>Conj. Residencial Elísio T. Leite</t>
  </si>
  <si>
    <t>Conj. Vila Brasilândia</t>
  </si>
  <si>
    <t>Cupecê</t>
  </si>
  <si>
    <t>Cursino</t>
  </si>
  <si>
    <t>Emburá</t>
  </si>
  <si>
    <t>Eng. Goulart</t>
  </si>
  <si>
    <t>Engenheiro Goulart</t>
  </si>
  <si>
    <t>Ermelino Matarazzo</t>
  </si>
  <si>
    <t>Fazenda da Juta</t>
  </si>
  <si>
    <t>Freguesia do Ó</t>
  </si>
  <si>
    <t>Gleba do Pessego</t>
  </si>
  <si>
    <t>Gleba do Pêssego</t>
  </si>
  <si>
    <t>Grajaú</t>
  </si>
  <si>
    <t>Granja Julieta</t>
  </si>
  <si>
    <t>Granja Nossa Senhora Aparecida</t>
  </si>
  <si>
    <t>Guaianases</t>
  </si>
  <si>
    <t>Guapira</t>
  </si>
  <si>
    <t>Guarapiranga</t>
  </si>
  <si>
    <t>Heliópolis</t>
  </si>
  <si>
    <t>Horto Florestal</t>
  </si>
  <si>
    <t>Ibirapuera</t>
  </si>
  <si>
    <t>Iguatemi</t>
  </si>
  <si>
    <t>Ilha do Bororé</t>
  </si>
  <si>
    <t>Imirim</t>
  </si>
  <si>
    <t>Inácio Monteiro</t>
  </si>
  <si>
    <t>Indianápolis</t>
  </si>
  <si>
    <t>Instituto de Previdência</t>
  </si>
  <si>
    <t>Interlagos</t>
  </si>
  <si>
    <t>Ipiranga</t>
  </si>
  <si>
    <t>Itaberaba</t>
  </si>
  <si>
    <t>Itaim Bibi</t>
  </si>
  <si>
    <t>Itaim Paulista</t>
  </si>
  <si>
    <t>Itaquera</t>
  </si>
  <si>
    <t>Jabaquara</t>
  </si>
  <si>
    <t>Jaçanã</t>
  </si>
  <si>
    <t>Jaguara</t>
  </si>
  <si>
    <t>Jaguaré</t>
  </si>
  <si>
    <t>Jaraguá</t>
  </si>
  <si>
    <t>Jardim Adelfiore</t>
  </si>
  <si>
    <t>Jardim Adhemar de Barros</t>
  </si>
  <si>
    <t>Jardim Adutora</t>
  </si>
  <si>
    <t>Jardim Aeroporto</t>
  </si>
  <si>
    <t>Jardim Aladim</t>
  </si>
  <si>
    <t>Jardim Almanara</t>
  </si>
  <si>
    <t>Jardim Alto Alegre</t>
  </si>
  <si>
    <t>Jardim Amália</t>
  </si>
  <si>
    <t>Jardim Ana Lucia</t>
  </si>
  <si>
    <t>Jardim Andaraí</t>
  </si>
  <si>
    <t>Jardim Ângela (Zona Leste)</t>
  </si>
  <si>
    <t>Jardim Ângela (Zona Sul)</t>
  </si>
  <si>
    <t>Jardim Angelina</t>
  </si>
  <si>
    <t>Jardim Anhanguera (Zona Norte)</t>
  </si>
  <si>
    <t>Jardim Anhanguera (Zona Sul)</t>
  </si>
  <si>
    <t>Jardim Antártica</t>
  </si>
  <si>
    <t>Jardim Apurá</t>
  </si>
  <si>
    <t>Jardim Aricanduva</t>
  </si>
  <si>
    <t>Jardim Arize</t>
  </si>
  <si>
    <t>Jardim Arpoador</t>
  </si>
  <si>
    <t>Jardim Artur Alvim</t>
  </si>
  <si>
    <t>Jardim Aurelio</t>
  </si>
  <si>
    <t>Jardim Avelino</t>
  </si>
  <si>
    <t>Jardim Bandeirantes</t>
  </si>
  <si>
    <t>Jardim Bartira</t>
  </si>
  <si>
    <t>Jardim Batalha</t>
  </si>
  <si>
    <t>Jardim Beatriz</t>
  </si>
  <si>
    <t>Jardim Belcito</t>
  </si>
  <si>
    <t>Jardim Belém</t>
  </si>
  <si>
    <t>Jardim Boa Vista (Zona Oeste)</t>
  </si>
  <si>
    <t>Jardim Boa Vista (Zona Sul)</t>
  </si>
  <si>
    <t>Jardim Bom Refúgio</t>
  </si>
  <si>
    <t>Jardim Bonfiglioli</t>
  </si>
  <si>
    <t>Jardim Bonito</t>
  </si>
  <si>
    <t>Jardim Botucatu</t>
  </si>
  <si>
    <t>Jardim Brasil (Zona Leste)</t>
  </si>
  <si>
    <t>Jardim Brasil (Zona Norte)</t>
  </si>
  <si>
    <t>Jardim Brasil (Zona Sul)</t>
  </si>
  <si>
    <t>Jardim Brasília (Zona Leste)</t>
  </si>
  <si>
    <t>Jardim Brasília (Zona Norte)</t>
  </si>
  <si>
    <t>Jardim Britânia</t>
  </si>
  <si>
    <t>Jardim Cachoeira</t>
  </si>
  <si>
    <t>Jardim Camargo Novo</t>
  </si>
  <si>
    <t>Jardim Camargo Velho</t>
  </si>
  <si>
    <t>Jardim Campinas</t>
  </si>
  <si>
    <t>Jardim Campo Limpo</t>
  </si>
  <si>
    <t>Jardim Campos</t>
  </si>
  <si>
    <t>Jardim Capela</t>
  </si>
  <si>
    <t>Jardim Capelinha</t>
  </si>
  <si>
    <t>Jardim Caravelas</t>
  </si>
  <si>
    <t>Jardim Carolina</t>
  </si>
  <si>
    <t>Jardim Carumbé</t>
  </si>
  <si>
    <t>Jardim Casa Grande</t>
  </si>
  <si>
    <t>Jardim Casablanca</t>
  </si>
  <si>
    <t>Jardim Catanduva</t>
  </si>
  <si>
    <t>Jardim Celeste (Zona Oeste)</t>
  </si>
  <si>
    <t>Jardim Celeste (Zona Sul)</t>
  </si>
  <si>
    <t>Jardim Célia</t>
  </si>
  <si>
    <t>Jardim Centenário</t>
  </si>
  <si>
    <t>Jardim Cidade Pirituba</t>
  </si>
  <si>
    <t>Jardim Cleide</t>
  </si>
  <si>
    <t>Jardim Clímax</t>
  </si>
  <si>
    <t>Jardim Cliper</t>
  </si>
  <si>
    <t>Jardim Coimbra (Zona Leste)</t>
  </si>
  <si>
    <t>Jardim Coimbra (Zona Sul)</t>
  </si>
  <si>
    <t>Jardim Colombo</t>
  </si>
  <si>
    <t>Jardim Colonial</t>
  </si>
  <si>
    <t>Jardim Comercial</t>
  </si>
  <si>
    <t>Jardim Consorcio</t>
  </si>
  <si>
    <t>Jardim Consórcio</t>
  </si>
  <si>
    <t>Jardim Corisco</t>
  </si>
  <si>
    <t>Jardim Cotinha</t>
  </si>
  <si>
    <t>Jardim d'Abril</t>
  </si>
  <si>
    <t>Jardim da Conquista (Zona Leste)</t>
  </si>
  <si>
    <t>Jardim da Conquista (Zona Norte)</t>
  </si>
  <si>
    <t>Jardim da Laranjeira (Zona Leste)</t>
  </si>
  <si>
    <t>Jardim da Saúde</t>
  </si>
  <si>
    <t>Jardim Damasceno</t>
  </si>
  <si>
    <t>Jardim Danfer</t>
  </si>
  <si>
    <t>Jardim Dânfer</t>
  </si>
  <si>
    <t>Jardim das Camélias</t>
  </si>
  <si>
    <t>Jardim das Esmeraldas</t>
  </si>
  <si>
    <t>Jardim das Flores</t>
  </si>
  <si>
    <t>Jardim das Fontes</t>
  </si>
  <si>
    <t>Jardim das Imbuias</t>
  </si>
  <si>
    <t>Jardim das Laranjeiras (Zona Norte)</t>
  </si>
  <si>
    <t>Jardim das Oliveiras</t>
  </si>
  <si>
    <t>Jardim das Palmas</t>
  </si>
  <si>
    <t>Jardim das Pedras (Zona Norte)</t>
  </si>
  <si>
    <t>Jardim das Pedras (Zona Sul)</t>
  </si>
  <si>
    <t>Jardim das Vertentes</t>
  </si>
  <si>
    <t>Jardim do Carmo</t>
  </si>
  <si>
    <t>Jardim Dom Bosco</t>
  </si>
  <si>
    <t>Jardim Dom José</t>
  </si>
  <si>
    <t>Jardim dos Álamos</t>
  </si>
  <si>
    <t>Jardim dos Francos</t>
  </si>
  <si>
    <t>Jardim dos Ipês</t>
  </si>
  <si>
    <t>Jardim dos Lagos</t>
  </si>
  <si>
    <t>Jardim Dracena</t>
  </si>
  <si>
    <t>Jardim Duprat</t>
  </si>
  <si>
    <t>Jardim Edi</t>
  </si>
  <si>
    <t>Jardim Edith</t>
  </si>
  <si>
    <t>Jardim Educandário</t>
  </si>
  <si>
    <t>Jardim Elba</t>
  </si>
  <si>
    <t>Jardim Eledy</t>
  </si>
  <si>
    <t>Jardim Eliana</t>
  </si>
  <si>
    <t>Jardim Eliane</t>
  </si>
  <si>
    <t>Jardim Elisa Maria</t>
  </si>
  <si>
    <t>Jardim Elza</t>
  </si>
  <si>
    <t>Jardim Esmeralda</t>
  </si>
  <si>
    <t>Jardim Ester</t>
  </si>
  <si>
    <t>Jardim Ester Yolanda</t>
  </si>
  <si>
    <t>Jardim Esther</t>
  </si>
  <si>
    <t>Jardim Esther Yolanda</t>
  </si>
  <si>
    <t>Jardim Eva</t>
  </si>
  <si>
    <t>Jardim Felicidade</t>
  </si>
  <si>
    <t>Jardim Figueira Grande</t>
  </si>
  <si>
    <t>Jardim Flor de Maio</t>
  </si>
  <si>
    <t>Jardim Floresta</t>
  </si>
  <si>
    <t>Jardim Fontalis</t>
  </si>
  <si>
    <t>Jardim Gaivotas</t>
  </si>
  <si>
    <t>Jardim Gonzaga</t>
  </si>
  <si>
    <t>Jardim Grimaldi</t>
  </si>
  <si>
    <t>Jardim Guairacá</t>
  </si>
  <si>
    <t>Jardim Guanabara</t>
  </si>
  <si>
    <t>Jardim Guanhembu</t>
  </si>
  <si>
    <t>Jardim Guanhembú</t>
  </si>
  <si>
    <t>Jardim Guarani</t>
  </si>
  <si>
    <t>Jardim Guarujá</t>
  </si>
  <si>
    <t>Jardim Helena</t>
  </si>
  <si>
    <t>Jardim Helena Guaianases</t>
  </si>
  <si>
    <t>Jardim Helga</t>
  </si>
  <si>
    <t>Jardim Hercília</t>
  </si>
  <si>
    <t>Jardim Herculano</t>
  </si>
  <si>
    <t>Jardim Horizonte Azul</t>
  </si>
  <si>
    <t>Jardim Ibirapuera</t>
  </si>
  <si>
    <t>Jardim Icarai</t>
  </si>
  <si>
    <t>Jardim Icaraí</t>
  </si>
  <si>
    <t>Jardim Iguatemi</t>
  </si>
  <si>
    <t>Jardim Imbé</t>
  </si>
  <si>
    <t>Jardim Imperador (Zona Leste)</t>
  </si>
  <si>
    <t>Jardim Imperador (Zona Sul)</t>
  </si>
  <si>
    <t>Jardim Independência</t>
  </si>
  <si>
    <t>Jardim Ingá</t>
  </si>
  <si>
    <t>Jardim Ipanema (Zona Norte)</t>
  </si>
  <si>
    <t>Jardim Ipanema (Zona Sul)</t>
  </si>
  <si>
    <t>Jardim Ipê</t>
  </si>
  <si>
    <t>Jardim Iporâ</t>
  </si>
  <si>
    <t>Jardim Ismênia</t>
  </si>
  <si>
    <t>Jardim Itália</t>
  </si>
  <si>
    <t>Jardim Itapura</t>
  </si>
  <si>
    <t>Jardim Iva</t>
  </si>
  <si>
    <t>Jardim Japão</t>
  </si>
  <si>
    <t>Jardim Jaqueline</t>
  </si>
  <si>
    <t>Jardim Jaraguá (Zona Norte)</t>
  </si>
  <si>
    <t>Jardim Joamar</t>
  </si>
  <si>
    <t>Jardim João XXIII</t>
  </si>
  <si>
    <t>Jardim José Bonifacio</t>
  </si>
  <si>
    <t>Jardim José Bonifácio</t>
  </si>
  <si>
    <t>Jardim Julieta</t>
  </si>
  <si>
    <t>Jardim Kagohara</t>
  </si>
  <si>
    <t>Jardim Keralux</t>
  </si>
  <si>
    <t>Jardim Kioto</t>
  </si>
  <si>
    <t>Jardim Ladeira Rosa</t>
  </si>
  <si>
    <t>Jardim Laranjal (Zona Sul)</t>
  </si>
  <si>
    <t>Jardim Laranjeiras (Zona Leste)</t>
  </si>
  <si>
    <t>Jardim Laranjeiras (Zona Sul)</t>
  </si>
  <si>
    <t>Jardim Laura</t>
  </si>
  <si>
    <t>Jardim Libano</t>
  </si>
  <si>
    <t>Jardim Líbano</t>
  </si>
  <si>
    <t>Jardim Lidia</t>
  </si>
  <si>
    <t>Jardim Lisboa</t>
  </si>
  <si>
    <t>Jardim Lucélia</t>
  </si>
  <si>
    <t>Jardim Luzitânia</t>
  </si>
  <si>
    <t>Jardim Macedônia</t>
  </si>
  <si>
    <t>Jardim Maia</t>
  </si>
  <si>
    <t>Jardim Mangalot</t>
  </si>
  <si>
    <t>Jardim Maracanâ</t>
  </si>
  <si>
    <t>Jardim Maracanã</t>
  </si>
  <si>
    <t>Jardim Maria Amália</t>
  </si>
  <si>
    <t>Jardim Maria Duarte</t>
  </si>
  <si>
    <t>Jardim Maria Estela</t>
  </si>
  <si>
    <t>Jardim Maria Luiza (Zona Leste)</t>
  </si>
  <si>
    <t>Jardim Maria Luiza (Zona Oeste)</t>
  </si>
  <si>
    <t>Jardim Maria Luiza (Zona Sul)</t>
  </si>
  <si>
    <t>Jardim Maria Rita</t>
  </si>
  <si>
    <t>Jardim Maria Sampaio</t>
  </si>
  <si>
    <t>Jardim Mariane</t>
  </si>
  <si>
    <t>Jardim Marilda</t>
  </si>
  <si>
    <t>Jardim Marilia</t>
  </si>
  <si>
    <t>Jardim Marília</t>
  </si>
  <si>
    <t>Jardim Marilu (Zona Leste)</t>
  </si>
  <si>
    <t>Jardim Marilu (Zona Norte)</t>
  </si>
  <si>
    <t>Jardim Maringá</t>
  </si>
  <si>
    <t>Jardim Marisa (Zona Oeste)</t>
  </si>
  <si>
    <t>Jardim Martinica</t>
  </si>
  <si>
    <t>Jardim Matarazzo</t>
  </si>
  <si>
    <t>Jardim Miliunas</t>
  </si>
  <si>
    <t>Jardim Miragaia</t>
  </si>
  <si>
    <t>Jardim Miriam (Zona Leste)</t>
  </si>
  <si>
    <t>Jardim Miriam (Zona Sul)</t>
  </si>
  <si>
    <t>Jardim Mirna</t>
  </si>
  <si>
    <t>Jardim Mitsutani</t>
  </si>
  <si>
    <t>Jardim Modelo (Zona Norte)</t>
  </si>
  <si>
    <t>Jardim Modelo (Zona Sul)</t>
  </si>
  <si>
    <t>Jardim Monjolo</t>
  </si>
  <si>
    <t>Jardim Monte Alegre (Zona Norte)</t>
  </si>
  <si>
    <t>Jardim Monte Alegre (Zona Oeste)</t>
  </si>
  <si>
    <t>Jardim Monte Alegre (Zona Sul)</t>
  </si>
  <si>
    <t>Jardim Monte Azul</t>
  </si>
  <si>
    <t>Jardim Monte Belo (Zona Norte)</t>
  </si>
  <si>
    <t>Jardim Morumbi</t>
  </si>
  <si>
    <t>Jardim Myrna</t>
  </si>
  <si>
    <t>Jardim Nakamura</t>
  </si>
  <si>
    <t>Jardim Nazareth</t>
  </si>
  <si>
    <t>Jardim Nélia</t>
  </si>
  <si>
    <t>Jardim Nice</t>
  </si>
  <si>
    <t>Jardim Niterói</t>
  </si>
  <si>
    <t>Jardim Nordeste</t>
  </si>
  <si>
    <t>Jardim Norma</t>
  </si>
  <si>
    <t>Jardim Noronha</t>
  </si>
  <si>
    <t>Jardim Nossa Senhora Aparecida</t>
  </si>
  <si>
    <t>Jardim Nossa Senhora do Carmo</t>
  </si>
  <si>
    <t>Jardim Nova América</t>
  </si>
  <si>
    <t>Jardim Nova Vitória</t>
  </si>
  <si>
    <t>Jardim Nove de Julho</t>
  </si>
  <si>
    <t>Jardim Novo Horizonte</t>
  </si>
  <si>
    <t>Jardim Novo Parelheiros</t>
  </si>
  <si>
    <t>Jardim Novo Santo Amaro</t>
  </si>
  <si>
    <t>Jardim Ofélia</t>
  </si>
  <si>
    <t>Jardim Olinda</t>
  </si>
  <si>
    <t>Jardim Olympia</t>
  </si>
  <si>
    <t>Jardim Palmares</t>
  </si>
  <si>
    <t>Jardim Panorama (Zona Leste)</t>
  </si>
  <si>
    <t>Jardim Panorama (Zona Sul)</t>
  </si>
  <si>
    <t>Jardim Paris</t>
  </si>
  <si>
    <t>Jardim Parque Morumbi</t>
  </si>
  <si>
    <t>Jardim Passárgada, Cotia</t>
  </si>
  <si>
    <t>Jardim Patente</t>
  </si>
  <si>
    <t>Jardim Patente Novo</t>
  </si>
  <si>
    <t>Jardim Paulista</t>
  </si>
  <si>
    <t>Jardim Paulistano</t>
  </si>
  <si>
    <t>Jardim Paulistano (Zona Norte)</t>
  </si>
  <si>
    <t>Jardim Paulo VI</t>
  </si>
  <si>
    <t>Jardim Pedra Branca</t>
  </si>
  <si>
    <t>Jardim Pedro José Nunes</t>
  </si>
  <si>
    <t>Jardim Penha</t>
  </si>
  <si>
    <t>Jardim Pereira Leite</t>
  </si>
  <si>
    <t>Jardim Peri</t>
  </si>
  <si>
    <t>Jardim Peri Peri</t>
  </si>
  <si>
    <t>Jardim Petrópolis</t>
  </si>
  <si>
    <t>Jardim Piracuama</t>
  </si>
  <si>
    <t>Jardim Pirajussara</t>
  </si>
  <si>
    <t>Jardim Pirituba</t>
  </si>
  <si>
    <t>Jardim Planalto</t>
  </si>
  <si>
    <t>Jardim Popular</t>
  </si>
  <si>
    <t>Jardim Prainha</t>
  </si>
  <si>
    <t>Jardim Primavera</t>
  </si>
  <si>
    <t>Jardim Prudência</t>
  </si>
  <si>
    <t>Jardim Raposo Tavares</t>
  </si>
  <si>
    <t>Jardim Regis</t>
  </si>
  <si>
    <t>Jardim Reimberg</t>
  </si>
  <si>
    <t>Jardim República</t>
  </si>
  <si>
    <t>Jardim Rincão</t>
  </si>
  <si>
    <t>Jardim Robru</t>
  </si>
  <si>
    <t>Jardim Robrú</t>
  </si>
  <si>
    <t>Jardim Rodolfo Pirani</t>
  </si>
  <si>
    <t>Jardim Rodrigo</t>
  </si>
  <si>
    <t>Jardim Rolinópolis</t>
  </si>
  <si>
    <t>Jardim Romano</t>
  </si>
  <si>
    <t>Jardim Rosa Maria</t>
  </si>
  <si>
    <t>Jardim Rosana</t>
  </si>
  <si>
    <t>Jardim Roschel</t>
  </si>
  <si>
    <t>Jardim Roseli</t>
  </si>
  <si>
    <t>Jardim Rossin</t>
  </si>
  <si>
    <t>Jardim Rubilene</t>
  </si>
  <si>
    <t>Jardim Russo</t>
  </si>
  <si>
    <t>Jardim Ruth</t>
  </si>
  <si>
    <t>Jardim Samara (Zona Sul)</t>
  </si>
  <si>
    <t>Jardim Sandra</t>
  </si>
  <si>
    <t>Jardim Santa Adélia</t>
  </si>
  <si>
    <t>Jardim Santa Emília</t>
  </si>
  <si>
    <t>Jardim Santa Fé (Zona Norte)</t>
  </si>
  <si>
    <t>Jardim Santa Fe (Zona Sul)</t>
  </si>
  <si>
    <t>Jardim Santa Fé (Zona Sul)</t>
  </si>
  <si>
    <t>Jardim Santa Helena</t>
  </si>
  <si>
    <t>Jardim Santa Josefina</t>
  </si>
  <si>
    <t>Jardim Santa Lucrécia</t>
  </si>
  <si>
    <t>Jardim Santa Margarida (Zona Sul)</t>
  </si>
  <si>
    <t>Jardim Santa Terezinha (Zona Leste)</t>
  </si>
  <si>
    <t>Jardim Santa Terezinha (Zona Sul)</t>
  </si>
  <si>
    <t>Jardim Santana</t>
  </si>
  <si>
    <t>Jardim Santo Alberto</t>
  </si>
  <si>
    <t>Jardim Santo André</t>
  </si>
  <si>
    <t>Jardim Santo Antoninho</t>
  </si>
  <si>
    <t>Jardim Santo Antônio (Zona Sul)</t>
  </si>
  <si>
    <t>Jardim Santo Elias</t>
  </si>
  <si>
    <t>Jardim Sao Benedito</t>
  </si>
  <si>
    <t>Jardim São Bento (Zona Norte)</t>
  </si>
  <si>
    <t>Jardim São Bento Novo</t>
  </si>
  <si>
    <t>Jardim São Bernardo</t>
  </si>
  <si>
    <t>Jardim São Carlos (Zona Leste)</t>
  </si>
  <si>
    <t>Jardim São Carlos (Zona Sul)</t>
  </si>
  <si>
    <t>Jardim São Francisco (Zona Leste)</t>
  </si>
  <si>
    <t>Jardim São Francisco (Zona Sul)</t>
  </si>
  <si>
    <t>Jardim São Januário</t>
  </si>
  <si>
    <t>Jardim São João (Zona Leste)</t>
  </si>
  <si>
    <t>Jardim São João (Zona Norte)</t>
  </si>
  <si>
    <t>Jardim São João (Zona Sul)</t>
  </si>
  <si>
    <t>Jardim São Joaquim</t>
  </si>
  <si>
    <t>Jardim São Jorge (Zona Oeste)</t>
  </si>
  <si>
    <t>Jardim São Jorge (Zona Sul)</t>
  </si>
  <si>
    <t>Jardim São José (Zona Norte)</t>
  </si>
  <si>
    <t>Jardim São José (Zona Sul)</t>
  </si>
  <si>
    <t>Jardim São Luís (Zona Leste)</t>
  </si>
  <si>
    <t>Jardim São Luís (Zona Sul)</t>
  </si>
  <si>
    <t>Jardim São Manoel</t>
  </si>
  <si>
    <t>Jardim São Nicolau</t>
  </si>
  <si>
    <t>Jardim São Norberto</t>
  </si>
  <si>
    <t>Jardim São Paulo</t>
  </si>
  <si>
    <t>Jardim São Pedro (Zona Leste)</t>
  </si>
  <si>
    <t>Jardim São Pedro (Zona Sul)</t>
  </si>
  <si>
    <t>Jardim São Rafael</t>
  </si>
  <si>
    <t>Jardim São Roberto</t>
  </si>
  <si>
    <t>Jardim São Savério</t>
  </si>
  <si>
    <t>Jardim São Vicente</t>
  </si>
  <si>
    <t>Jardim Sapopemba</t>
  </si>
  <si>
    <t>Jardim Satélite</t>
  </si>
  <si>
    <t>Jardim Selma</t>
  </si>
  <si>
    <t>Jardim Shangrilá (Zona Norte)</t>
  </si>
  <si>
    <t>Jardim Shangrilá (Zona Sul)</t>
  </si>
  <si>
    <t>Jardim Silva Teles</t>
  </si>
  <si>
    <t>Jardim Silveira</t>
  </si>
  <si>
    <t>Jardim Sipramar</t>
  </si>
  <si>
    <t>Jardim Somara</t>
  </si>
  <si>
    <t>Jardim Sônia Regina</t>
  </si>
  <si>
    <t>Jardim Soraia</t>
  </si>
  <si>
    <t>Jardim Souza</t>
  </si>
  <si>
    <t>Jardim Susana</t>
  </si>
  <si>
    <t>Jardim Sydney</t>
  </si>
  <si>
    <t>Jardim Taboão</t>
  </si>
  <si>
    <t>Jardim Teresa</t>
  </si>
  <si>
    <t>Jardim Têxtil</t>
  </si>
  <si>
    <t>Jardim Tietê</t>
  </si>
  <si>
    <t>Jardim Três Corações</t>
  </si>
  <si>
    <t>Jardim Três Marias (Zona Leste)</t>
  </si>
  <si>
    <t>Jardim Três Marias (Zona Sul)</t>
  </si>
  <si>
    <t>Jardim Ubirajara (Zona Leste)</t>
  </si>
  <si>
    <t>Jardim Ubirajara (Zona Sul)</t>
  </si>
  <si>
    <t>Jardim Umarizal</t>
  </si>
  <si>
    <t>Jardim Umuarama</t>
  </si>
  <si>
    <t>Jardim Vale das Virtudes</t>
  </si>
  <si>
    <t>Jardim Vera Cruz (Zona Leste)</t>
  </si>
  <si>
    <t>Jardim Vera Cruz (Zona Sul)</t>
  </si>
  <si>
    <t>Jardim Verônica</t>
  </si>
  <si>
    <t>Jardim Vila Carrão</t>
  </si>
  <si>
    <t>Jardim Vila Mariana</t>
  </si>
  <si>
    <t>Jardim Virginia Bianca</t>
  </si>
  <si>
    <t>Jardim Vista Alegre</t>
  </si>
  <si>
    <t>Jardim Vivan</t>
  </si>
  <si>
    <t>Jardim Yara</t>
  </si>
  <si>
    <t>Jordanópolis</t>
  </si>
  <si>
    <t>José Bonifácio</t>
  </si>
  <si>
    <t>Lajeado</t>
  </si>
  <si>
    <t>Lapa</t>
  </si>
  <si>
    <t>Lapa de Baixo</t>
  </si>
  <si>
    <t>Lauzane Paulista</t>
  </si>
  <si>
    <t>Limão</t>
  </si>
  <si>
    <t>Limoeiro</t>
  </si>
  <si>
    <t>M'Boi Mirim</t>
  </si>
  <si>
    <t>Mandaqui</t>
  </si>
  <si>
    <t>Maranhão</t>
  </si>
  <si>
    <t>Marsilac</t>
  </si>
  <si>
    <t>Mata Virgem</t>
  </si>
  <si>
    <t>Moema</t>
  </si>
  <si>
    <t>Moinho Velho</t>
  </si>
  <si>
    <t>Mooca</t>
  </si>
  <si>
    <t>Morumbi</t>
  </si>
  <si>
    <t>Novo Horizonte</t>
  </si>
  <si>
    <t>Parada Inglesa</t>
  </si>
  <si>
    <t>Parada XV de Novembro</t>
  </si>
  <si>
    <t>Paraíso</t>
  </si>
  <si>
    <t>Paraiso do Morumbi</t>
  </si>
  <si>
    <t>Paraíso do Morumbi</t>
  </si>
  <si>
    <t>Paraisopolis</t>
  </si>
  <si>
    <t>Paraisópolis</t>
  </si>
  <si>
    <t>Parelheiros</t>
  </si>
  <si>
    <t>Pari</t>
  </si>
  <si>
    <t>Parque Alto do Rio Bonito</t>
  </si>
  <si>
    <t>Parque Alves de Lima</t>
  </si>
  <si>
    <t>Parque America</t>
  </si>
  <si>
    <t>Parque América</t>
  </si>
  <si>
    <t>Parque Arariba</t>
  </si>
  <si>
    <t>Parque Artur Alvim</t>
  </si>
  <si>
    <t>Parque Boa Esperança</t>
  </si>
  <si>
    <t>Parque Bologne</t>
  </si>
  <si>
    <t>Parque Boturussu</t>
  </si>
  <si>
    <t>Parque Bristol</t>
  </si>
  <si>
    <t>Parque Casa de Pedra</t>
  </si>
  <si>
    <t>Parque Císper</t>
  </si>
  <si>
    <t>Parque Cocaia</t>
  </si>
  <si>
    <t>Parque Colonial</t>
  </si>
  <si>
    <t>Parque Cruzeiro do Sul</t>
  </si>
  <si>
    <t>Parque das Flores</t>
  </si>
  <si>
    <t>Parque do Carmo</t>
  </si>
  <si>
    <t>Parque do Engenho</t>
  </si>
  <si>
    <t>Parque do Lago</t>
  </si>
  <si>
    <t>Parque do Morumbi</t>
  </si>
  <si>
    <t>Parque Dom João Neri</t>
  </si>
  <si>
    <t>Parque Dom João Nery</t>
  </si>
  <si>
    <t>Parque Doroteia</t>
  </si>
  <si>
    <t>Parque Dorotéia</t>
  </si>
  <si>
    <t>Parque dos Bancários</t>
  </si>
  <si>
    <t>Parque dos Príncipes</t>
  </si>
  <si>
    <t>Parque Edu Chaves</t>
  </si>
  <si>
    <t>Parque Esmeralda</t>
  </si>
  <si>
    <t>Parque Fernanda</t>
  </si>
  <si>
    <t>Parque Fongaro</t>
  </si>
  <si>
    <t>Parque Grajau</t>
  </si>
  <si>
    <t>Parque Grajaú</t>
  </si>
  <si>
    <t>Parque Guarani</t>
  </si>
  <si>
    <t>Parque Independência</t>
  </si>
  <si>
    <t>Parque Ipê (Zona Oeste)</t>
  </si>
  <si>
    <t>Parque Ligia</t>
  </si>
  <si>
    <t>Parque Mandaqui</t>
  </si>
  <si>
    <t>Parque Maria Domitila</t>
  </si>
  <si>
    <t>Parque Maria Fernandes</t>
  </si>
  <si>
    <t>Parque Maria Helena</t>
  </si>
  <si>
    <t>Parque Maria Luiza</t>
  </si>
  <si>
    <t>Parque Monteiro Soares</t>
  </si>
  <si>
    <t>Parque Nações Unidas (Zona Norte)</t>
  </si>
  <si>
    <t>Parque Nações Unidas (Zona Sul)</t>
  </si>
  <si>
    <t>Parque Novo Mundo</t>
  </si>
  <si>
    <t>Parque Novo Santo Amaro</t>
  </si>
  <si>
    <t>Parque Paineiras</t>
  </si>
  <si>
    <t>Parque Panamericano</t>
  </si>
  <si>
    <t>Parque Paulistano</t>
  </si>
  <si>
    <t>Parque Pedroso</t>
  </si>
  <si>
    <t>Parque Peruche</t>
  </si>
  <si>
    <t>Parque Regina</t>
  </si>
  <si>
    <t>Parque Residencial Cocaia</t>
  </si>
  <si>
    <t>Parque Residencial da Lapa</t>
  </si>
  <si>
    <t>Parque Santa Amélia</t>
  </si>
  <si>
    <t>Parque Santa Barbara</t>
  </si>
  <si>
    <t>Parque Santa Madalena</t>
  </si>
  <si>
    <t>Parque Santa Rita</t>
  </si>
  <si>
    <t>Parque Santo Antônio (Zona Leste)</t>
  </si>
  <si>
    <t>Parque Santo Antônio (Zona Sul)</t>
  </si>
  <si>
    <t>Parque Santo Eduardo</t>
  </si>
  <si>
    <t>Parque São Domingos</t>
  </si>
  <si>
    <t>Parque São Lourenço</t>
  </si>
  <si>
    <t>Parque São Lucas</t>
  </si>
  <si>
    <t>Parque São Luis</t>
  </si>
  <si>
    <t>Parque São Luís</t>
  </si>
  <si>
    <t>Parque São Rafael</t>
  </si>
  <si>
    <t>Parque Savoy City</t>
  </si>
  <si>
    <t>Parque Sevilha</t>
  </si>
  <si>
    <t>Parque Sônia</t>
  </si>
  <si>
    <t>Parque Taipas</t>
  </si>
  <si>
    <t>Parque Tietê</t>
  </si>
  <si>
    <t>Parque Tomas Saraiva</t>
  </si>
  <si>
    <t>Parque Vila Maria</t>
  </si>
  <si>
    <t>Pedreira</t>
  </si>
  <si>
    <t>Penha</t>
  </si>
  <si>
    <t>Penha de França</t>
  </si>
  <si>
    <t>Perdizes</t>
  </si>
  <si>
    <t>Perus</t>
  </si>
  <si>
    <t>Pinheiros</t>
  </si>
  <si>
    <t>Pirajussara</t>
  </si>
  <si>
    <t>Piraporinha</t>
  </si>
  <si>
    <t>Pirituba</t>
  </si>
  <si>
    <t>Planalto Paulista</t>
  </si>
  <si>
    <t>Pompeia</t>
  </si>
  <si>
    <t>Ponte Pequena</t>
  </si>
  <si>
    <t>Ponte Rasa</t>
  </si>
  <si>
    <t>Ponte Seca</t>
  </si>
  <si>
    <t>Quinta da Paineira</t>
  </si>
  <si>
    <t>Raposo Tavares</t>
  </si>
  <si>
    <t>Real Parque</t>
  </si>
  <si>
    <t>Recanto Campo Belo</t>
  </si>
  <si>
    <t>Recanto Verde do Sol</t>
  </si>
  <si>
    <t>Rio Bonito</t>
  </si>
  <si>
    <t>Rio Pequeno</t>
  </si>
  <si>
    <t>Sacomã</t>
  </si>
  <si>
    <t>Santa Terezinha</t>
  </si>
  <si>
    <t>Santana</t>
  </si>
  <si>
    <t>Santo Amaro</t>
  </si>
  <si>
    <t>São Domingos</t>
  </si>
  <si>
    <t>São João Clímaco</t>
  </si>
  <si>
    <t>São Lucas</t>
  </si>
  <si>
    <t>São Mateus</t>
  </si>
  <si>
    <t>São Miguel Paulista</t>
  </si>
  <si>
    <t>São Rafael</t>
  </si>
  <si>
    <t>Sapopemba</t>
  </si>
  <si>
    <t>Saúde</t>
  </si>
  <si>
    <t>Sé</t>
  </si>
  <si>
    <t>Siciliano</t>
  </si>
  <si>
    <t>Sítio Areião</t>
  </si>
  <si>
    <t>Sítio Caraguatá</t>
  </si>
  <si>
    <t>Sitio Morro Grande</t>
  </si>
  <si>
    <t>Sítio Morro Grande</t>
  </si>
  <si>
    <t>Socorro</t>
  </si>
  <si>
    <t>Sumaré</t>
  </si>
  <si>
    <t>Super Quadra Morumbi</t>
  </si>
  <si>
    <t>Tatuapé</t>
  </si>
  <si>
    <t>Teotônio Vilela</t>
  </si>
  <si>
    <t>Terceira Divisão</t>
  </si>
  <si>
    <t>Tremembé</t>
  </si>
  <si>
    <t>Tucuruvi</t>
  </si>
  <si>
    <t>Umarizal</t>
  </si>
  <si>
    <t>Vale das Virtudes</t>
  </si>
  <si>
    <t>Vargem Grande</t>
  </si>
  <si>
    <t>Veleiros</t>
  </si>
  <si>
    <t>Vila Água Funda</t>
  </si>
  <si>
    <t>Vila Aimoré</t>
  </si>
  <si>
    <t>Vila Alba</t>
  </si>
  <si>
    <t>Vila Albano</t>
  </si>
  <si>
    <t>Vila Albertina</t>
  </si>
  <si>
    <t>Vila Alexandria</t>
  </si>
  <si>
    <t>Vila Alpina</t>
  </si>
  <si>
    <t>Vila Amélia</t>
  </si>
  <si>
    <t>Vila Americana</t>
  </si>
  <si>
    <t>Vila Anadir</t>
  </si>
  <si>
    <t>Vila Anastácio</t>
  </si>
  <si>
    <t>Vila Andrade</t>
  </si>
  <si>
    <t>Vila Antonieta</t>
  </si>
  <si>
    <t>Vila Arcadia</t>
  </si>
  <si>
    <t>Vila Arcádia</t>
  </si>
  <si>
    <t>Vila Arriete</t>
  </si>
  <si>
    <t>Vila Aurora</t>
  </si>
  <si>
    <t>Vila Babilônia</t>
  </si>
  <si>
    <t>Vila Barreto</t>
  </si>
  <si>
    <t>Vila Basiléia</t>
  </si>
  <si>
    <t>Vila Bauab</t>
  </si>
  <si>
    <t>Vila Beatriz</t>
  </si>
  <si>
    <t>Vila Bela</t>
  </si>
  <si>
    <t>Vila Bela Vista</t>
  </si>
  <si>
    <t>Vila Bertioga</t>
  </si>
  <si>
    <t>Vila Bom Jardim</t>
  </si>
  <si>
    <t>Vila Bonilha</t>
  </si>
  <si>
    <t>Vila Brasilândia</t>
  </si>
  <si>
    <t>Vila Brasilina</t>
  </si>
  <si>
    <t>Vila Buarque</t>
  </si>
  <si>
    <t>Vila Buenos Aires</t>
  </si>
  <si>
    <t>Vila Califórnia</t>
  </si>
  <si>
    <t>Vila Calu</t>
  </si>
  <si>
    <t>Vila Calú</t>
  </si>
  <si>
    <t>Vila Caraguatá</t>
  </si>
  <si>
    <t>Vila Cardoso Franco</t>
  </si>
  <si>
    <t>Vila Carioca</t>
  </si>
  <si>
    <t>Vila Carmosina</t>
  </si>
  <si>
    <t>Vila Carrão</t>
  </si>
  <si>
    <t>Vila Centenário</t>
  </si>
  <si>
    <t>Vila Chuca</t>
  </si>
  <si>
    <t>Vila Clarice</t>
  </si>
  <si>
    <t>Vila Clementino</t>
  </si>
  <si>
    <t>Vila Congonhas</t>
  </si>
  <si>
    <t>Vila Constança (Zona Norte)</t>
  </si>
  <si>
    <t>Vila Constância (Zona Leste)</t>
  </si>
  <si>
    <t>Vila Constância (Zona Norte)</t>
  </si>
  <si>
    <t>Vila Cordeiro</t>
  </si>
  <si>
    <t>Vila Cruzeiro</t>
  </si>
  <si>
    <t>Vila Cunha Bueno</t>
  </si>
  <si>
    <t>Vila Curuça</t>
  </si>
  <si>
    <t>Vila Curuçá</t>
  </si>
  <si>
    <t>Vila Curuça Nova</t>
  </si>
  <si>
    <t>Vila Curuçá Nova</t>
  </si>
  <si>
    <t>Vila Curuça Velha</t>
  </si>
  <si>
    <t>Vila Curuçá Velha</t>
  </si>
  <si>
    <t>Vila da Paz</t>
  </si>
  <si>
    <t>Vila da Saúde</t>
  </si>
  <si>
    <t>Vila Dalila</t>
  </si>
  <si>
    <t>Vila Dalva</t>
  </si>
  <si>
    <t>Vila Danubio Azul</t>
  </si>
  <si>
    <t>Vila Danúbio Azul</t>
  </si>
  <si>
    <t>Vila das Belezas</t>
  </si>
  <si>
    <t>Vila Dionisia</t>
  </si>
  <si>
    <t>Vila Dionísia</t>
  </si>
  <si>
    <t>Vila do Encontro</t>
  </si>
  <si>
    <t>Vila do Sol</t>
  </si>
  <si>
    <t>Vila Dom Pedro I</t>
  </si>
  <si>
    <t>Vila Domitila</t>
  </si>
  <si>
    <t>Vila dos Andrades</t>
  </si>
  <si>
    <t>Vila dos Palmares</t>
  </si>
  <si>
    <t>Vila dos Remédios</t>
  </si>
  <si>
    <t>Vila Elze</t>
  </si>
  <si>
    <t>Vila Ema</t>
  </si>
  <si>
    <t>Vila Esperança (Zona Leste)</t>
  </si>
  <si>
    <t>Vila Esperança (Zona Sul)</t>
  </si>
  <si>
    <t>Vila Ester (Zona Leste)</t>
  </si>
  <si>
    <t>Vila Ester (Zona Norte)</t>
  </si>
  <si>
    <t>Vila Eutália</t>
  </si>
  <si>
    <t>Vila Euthalia</t>
  </si>
  <si>
    <t>Vila Euthália</t>
  </si>
  <si>
    <t>Vila Fanton</t>
  </si>
  <si>
    <t>Vila Fátima</t>
  </si>
  <si>
    <t>Vila Fazzeoni</t>
  </si>
  <si>
    <t>Vila Ferreira</t>
  </si>
  <si>
    <t>Vila Flamengo</t>
  </si>
  <si>
    <t>Vila Formosa</t>
  </si>
  <si>
    <t>Vila Franca</t>
  </si>
  <si>
    <t>Vila Friburgo</t>
  </si>
  <si>
    <t>Vila Gilda</t>
  </si>
  <si>
    <t>Vila Gomes</t>
  </si>
  <si>
    <t>Vila Gomes Cardim</t>
  </si>
  <si>
    <t>Vila Guarani (Zona Leste)</t>
  </si>
  <si>
    <t>Vila Guarani (Zona Sul)</t>
  </si>
  <si>
    <t>Vila Guilherme</t>
  </si>
  <si>
    <t>Vila Guilhermina</t>
  </si>
  <si>
    <t>Vila Gumercindo</t>
  </si>
  <si>
    <t>Vila Gustavo</t>
  </si>
  <si>
    <t>Vila Helena (Zona Central)</t>
  </si>
  <si>
    <t>Vila Helena (Zona Leste)</t>
  </si>
  <si>
    <t>Vila Heloísa</t>
  </si>
  <si>
    <t>Vila Homero</t>
  </si>
  <si>
    <t>Vila Inácio</t>
  </si>
  <si>
    <t>Vila Independência</t>
  </si>
  <si>
    <t>Vila Invernada</t>
  </si>
  <si>
    <t>Vila Iorio</t>
  </si>
  <si>
    <t>Vila Iório</t>
  </si>
  <si>
    <t>Vila Ipojuca</t>
  </si>
  <si>
    <t>Vila Irmãos Arnoni</t>
  </si>
  <si>
    <t>Vila Isabel</t>
  </si>
  <si>
    <t>Vila Isolina Mazzei</t>
  </si>
  <si>
    <t>Vila Itaim</t>
  </si>
  <si>
    <t>Vila Jacui</t>
  </si>
  <si>
    <t>Vila Jacuí</t>
  </si>
  <si>
    <t>Vila Jaguara</t>
  </si>
  <si>
    <t>Vila Jaragua</t>
  </si>
  <si>
    <t>Vila Jaraguá</t>
  </si>
  <si>
    <t>Vila Joaniza</t>
  </si>
  <si>
    <t>Vila Jurema</t>
  </si>
  <si>
    <t>Vila Lageado</t>
  </si>
  <si>
    <t>Vila Leonor</t>
  </si>
  <si>
    <t>Vila Leopoldina</t>
  </si>
  <si>
    <t>Vila Liviero</t>
  </si>
  <si>
    <t>Vila Lourdes</t>
  </si>
  <si>
    <t>Vila Madalena</t>
  </si>
  <si>
    <t>Vila Mangalot</t>
  </si>
  <si>
    <t>Vila Mara</t>
  </si>
  <si>
    <t>Vila Maracanã</t>
  </si>
  <si>
    <t>Vila Marari</t>
  </si>
  <si>
    <t>Vila Marcelo</t>
  </si>
  <si>
    <t>Vila Maria</t>
  </si>
  <si>
    <t>Vila Maria Alta</t>
  </si>
  <si>
    <t>Vila Maria Baixa</t>
  </si>
  <si>
    <t>Vila Mariana</t>
  </si>
  <si>
    <t>Vila Marieta</t>
  </si>
  <si>
    <t>Vila Marina</t>
  </si>
  <si>
    <t>Vila Matilde</t>
  </si>
  <si>
    <t>Vila Mazzei</t>
  </si>
  <si>
    <t>Vila Medeiros</t>
  </si>
  <si>
    <t>Vila Mesquita</t>
  </si>
  <si>
    <t>Vila Mira</t>
  </si>
  <si>
    <t>Vila Mirante</t>
  </si>
  <si>
    <t>Vila Missionaria</t>
  </si>
  <si>
    <t>Vila Missionária</t>
  </si>
  <si>
    <t>Vila Moinho Velho (Zona Norte)</t>
  </si>
  <si>
    <t>Vila Moinho Velho (Zona Sul)</t>
  </si>
  <si>
    <t>Vila Monte Alegre</t>
  </si>
  <si>
    <t>Vila Monumento</t>
  </si>
  <si>
    <t>Vila Moraes</t>
  </si>
  <si>
    <t>Vila Moreira</t>
  </si>
  <si>
    <t>Vila Nascente</t>
  </si>
  <si>
    <t>Vila Natal</t>
  </si>
  <si>
    <t>Vila Nhocuné</t>
  </si>
  <si>
    <t>Vila Nice</t>
  </si>
  <si>
    <t>Vila Nilo</t>
  </si>
  <si>
    <t>Vila Nina</t>
  </si>
  <si>
    <t>Vila Nivi</t>
  </si>
  <si>
    <t>Vila Nova Alba</t>
  </si>
  <si>
    <t>Vila Nova Cachoeirinha</t>
  </si>
  <si>
    <t>Vila Nova Conceição</t>
  </si>
  <si>
    <t>Vila Nova Curuça</t>
  </si>
  <si>
    <t>Vila Nova Curuçá</t>
  </si>
  <si>
    <t>Vila Nova Manchester</t>
  </si>
  <si>
    <t>Vila Nova Perus</t>
  </si>
  <si>
    <t>Vila Nova Pirajussara</t>
  </si>
  <si>
    <t>Vila Nova Teresa</t>
  </si>
  <si>
    <t>Vila Nova União</t>
  </si>
  <si>
    <t>Vila Olímpia</t>
  </si>
  <si>
    <t>Vila Palmeiras</t>
  </si>
  <si>
    <t>Vila Paranaguá</t>
  </si>
  <si>
    <t>Vila Pauliceia</t>
  </si>
  <si>
    <t>Vila Paulicéia</t>
  </si>
  <si>
    <t>Vila Paulistana (Zona Leste)</t>
  </si>
  <si>
    <t>Vila Paulistana (Zona Norte)</t>
  </si>
  <si>
    <t>Vila Paulistania</t>
  </si>
  <si>
    <t>Vila Pedra Branca</t>
  </si>
  <si>
    <t>Vila Pedroso</t>
  </si>
  <si>
    <t>Vila Penteado</t>
  </si>
  <si>
    <t>Vila Pereira Barreto</t>
  </si>
  <si>
    <t>Vila Perus</t>
  </si>
  <si>
    <t>Vila Piaui</t>
  </si>
  <si>
    <t>Vila Piauí</t>
  </si>
  <si>
    <t>Vila Pirajussara</t>
  </si>
  <si>
    <t>Vila Polopoli</t>
  </si>
  <si>
    <t>Vila Prado (Zona Norte)</t>
  </si>
  <si>
    <t>Vila Prado (Zona Oeste)</t>
  </si>
  <si>
    <t>Vila Prel</t>
  </si>
  <si>
    <t>Vila Primavera</t>
  </si>
  <si>
    <t>Vila Princesa Isabel</t>
  </si>
  <si>
    <t>Vila Progredior</t>
  </si>
  <si>
    <t>Vila Progresso (Zona Leste)</t>
  </si>
  <si>
    <t>Vila Prudente</t>
  </si>
  <si>
    <t>Vila Quintana</t>
  </si>
  <si>
    <t>Vila Ré</t>
  </si>
  <si>
    <t>Vila Regina (Zona Leste)</t>
  </si>
  <si>
    <t>Vila Regina (Zona Norte)</t>
  </si>
  <si>
    <t>Vila Remo</t>
  </si>
  <si>
    <t>Vila Ribeiro de Barros</t>
  </si>
  <si>
    <t>Vila Rica (Zona Leste)</t>
  </si>
  <si>
    <t>Vila Rica (Zona Norte)</t>
  </si>
  <si>
    <t>Vila Rica (Zona Sul)</t>
  </si>
  <si>
    <t>Vila Rio Branco</t>
  </si>
  <si>
    <t>Vila Romana</t>
  </si>
  <si>
    <t>Vila Roque</t>
  </si>
  <si>
    <t>Vila Roschel</t>
  </si>
  <si>
    <t>Vila Rubi</t>
  </si>
  <si>
    <t>Vila Sabrina</t>
  </si>
  <si>
    <t>Vila Santa Catarina (Zona Norte)</t>
  </si>
  <si>
    <t>Vila Santa Catarina (Zona Sul)</t>
  </si>
  <si>
    <t>Vila Santa Delfina</t>
  </si>
  <si>
    <t>Vila Santa Ines</t>
  </si>
  <si>
    <t>Vila Santa Inês</t>
  </si>
  <si>
    <t>Vila Santa Izabel</t>
  </si>
  <si>
    <t>Vila Santa Lúcia (Zona Sul)</t>
  </si>
  <si>
    <t>Vila Santa Maria (Zona Norte)</t>
  </si>
  <si>
    <t>Vila Santa Maria (Zona Sul)</t>
  </si>
  <si>
    <t>Vila Santa Teresa (Zona Leste)</t>
  </si>
  <si>
    <t>Vila Santa Teresa (Zona Sul)</t>
  </si>
  <si>
    <t>Vila Santa Teresinha (Zona Norte)</t>
  </si>
  <si>
    <t>Vila Santa Terezinha (Zona Leste)</t>
  </si>
  <si>
    <t>Vila Santista</t>
  </si>
  <si>
    <t>Vila São Francisco (Oeste)</t>
  </si>
  <si>
    <t>Vila São Francisco (Zona Leste)</t>
  </si>
  <si>
    <t>Vila São Geraldo</t>
  </si>
  <si>
    <t>Vila São José (Zona Leste)</t>
  </si>
  <si>
    <t>Vila São José (Zona Norte)</t>
  </si>
  <si>
    <t>Vila São José (Zona Sul)</t>
  </si>
  <si>
    <t>Vila São Nicolau</t>
  </si>
  <si>
    <t>Vila São Pedro</t>
  </si>
  <si>
    <t>Vila São Silvestre</t>
  </si>
  <si>
    <t>Vila Seabra</t>
  </si>
  <si>
    <t>Vila Silvia</t>
  </si>
  <si>
    <t>Vila Siqueira</t>
  </si>
  <si>
    <t>Vila Socorro</t>
  </si>
  <si>
    <t>Vila Sônia</t>
  </si>
  <si>
    <t>Vila Souza</t>
  </si>
  <si>
    <t>Vila Talarico</t>
  </si>
  <si>
    <t>Vila Teresinha (Zona Norte)</t>
  </si>
  <si>
    <t>Vila Tiradentes</t>
  </si>
  <si>
    <t>Vila União (Zona Leste)</t>
  </si>
  <si>
    <t>Vila Vera (Zona Leste)</t>
  </si>
  <si>
    <t>Vila Vera (Zona Sul)</t>
  </si>
  <si>
    <t>Vila Verde</t>
  </si>
  <si>
    <t>Vila Vitório Mazzei</t>
  </si>
  <si>
    <t>Vila Zat</t>
  </si>
  <si>
    <t>Vila Zelina</t>
  </si>
  <si>
    <t>Vila Mascote</t>
  </si>
  <si>
    <t>Residencial Sol Nascente</t>
  </si>
  <si>
    <t>Jardim Riviera</t>
  </si>
  <si>
    <t>Chácara Gaivotas</t>
  </si>
  <si>
    <t>Jardim Monte Kemel</t>
  </si>
  <si>
    <t>Jardim Guacuri</t>
  </si>
  <si>
    <t>Jardim Pedreira</t>
  </si>
  <si>
    <t>Eldorado</t>
  </si>
  <si>
    <t>Vila Guacuri</t>
  </si>
  <si>
    <t>Jardim Maristela (Zona Sul)</t>
  </si>
  <si>
    <t>Jardim Maristela (Zona Norte)</t>
  </si>
  <si>
    <t>Vila Baruel</t>
  </si>
  <si>
    <t>Vila Bancária Munhoz</t>
  </si>
  <si>
    <t>Jardim dos Eucaliptos</t>
  </si>
  <si>
    <t>Chácara Nossa Senhora do Bom Conselho</t>
  </si>
  <si>
    <t>Jardim Santa Margarida (Zona Leste)</t>
  </si>
  <si>
    <t>Adicionar</t>
  </si>
  <si>
    <t>Digite/Selecione a sigla</t>
  </si>
  <si>
    <t>Selecione a região</t>
  </si>
  <si>
    <t>Situação da unidade</t>
  </si>
  <si>
    <t>ADESAMPA</t>
  </si>
  <si>
    <t>Ativa</t>
  </si>
  <si>
    <t>CET</t>
  </si>
  <si>
    <t>Extinta</t>
  </si>
  <si>
    <t>Transferida a outro órgão</t>
  </si>
  <si>
    <t>CMSP</t>
  </si>
  <si>
    <t>Não Participante</t>
  </si>
  <si>
    <t>COHAB</t>
  </si>
  <si>
    <t>FTMSP</t>
  </si>
  <si>
    <t>FUNDATEC</t>
  </si>
  <si>
    <t>HSPM</t>
  </si>
  <si>
    <t>IPREM</t>
  </si>
  <si>
    <t>SEHAB</t>
  </si>
  <si>
    <t>SEME</t>
  </si>
  <si>
    <t>SF</t>
  </si>
  <si>
    <t>SFMSP</t>
  </si>
  <si>
    <t>SGM</t>
  </si>
  <si>
    <t>SMADS</t>
  </si>
  <si>
    <t>SME CODAE</t>
  </si>
  <si>
    <t>SME DRE BT</t>
  </si>
  <si>
    <t>SME DRE CL</t>
  </si>
  <si>
    <t>SME DRE CS</t>
  </si>
  <si>
    <t>SME DRE FB</t>
  </si>
  <si>
    <t>SME DRE G</t>
  </si>
  <si>
    <t>SME DRE IQ</t>
  </si>
  <si>
    <t>SME DRE JT</t>
  </si>
  <si>
    <t>SME DRE MP</t>
  </si>
  <si>
    <t>SME DRE PE</t>
  </si>
  <si>
    <t>SME DRE PJ</t>
  </si>
  <si>
    <t>SME DRE SA</t>
  </si>
  <si>
    <t>SME DRE SM</t>
  </si>
  <si>
    <t>SMIT</t>
  </si>
  <si>
    <t>SMPED</t>
  </si>
  <si>
    <t>SMRI</t>
  </si>
  <si>
    <t>SMS</t>
  </si>
  <si>
    <t>SMS COVISA</t>
  </si>
  <si>
    <t>SMS CRS Leste</t>
  </si>
  <si>
    <t>SMS CRS Norte</t>
  </si>
  <si>
    <t>SMS CRS Sudeste</t>
  </si>
  <si>
    <t>SMS CRS Sul</t>
  </si>
  <si>
    <t>SMS HMEC</t>
  </si>
  <si>
    <t>SMSUB</t>
  </si>
  <si>
    <t>SMUL</t>
  </si>
  <si>
    <t>SP Cine</t>
  </si>
  <si>
    <t>SP Obras</t>
  </si>
  <si>
    <t>SP Parcerias</t>
  </si>
  <si>
    <t>SP Regula</t>
  </si>
  <si>
    <t>SP Trans</t>
  </si>
  <si>
    <t>SP Turis</t>
  </si>
  <si>
    <t>SP Urb</t>
  </si>
  <si>
    <t>SPIN</t>
  </si>
  <si>
    <t>SUB AD</t>
  </si>
  <si>
    <t>SUB AF</t>
  </si>
  <si>
    <t>SUB BT</t>
  </si>
  <si>
    <t>SUB CL</t>
  </si>
  <si>
    <t>SUB CS</t>
  </si>
  <si>
    <t>SUB CT</t>
  </si>
  <si>
    <t>SUB CV</t>
  </si>
  <si>
    <t>SUB EM</t>
  </si>
  <si>
    <t>SUB FB</t>
  </si>
  <si>
    <t>SUB G</t>
  </si>
  <si>
    <t>SUB IP</t>
  </si>
  <si>
    <t>SUB IQ</t>
  </si>
  <si>
    <t>SUB IT</t>
  </si>
  <si>
    <t>SUB JA</t>
  </si>
  <si>
    <t>SUB JT</t>
  </si>
  <si>
    <t>SUB LA</t>
  </si>
  <si>
    <t>SUB MB</t>
  </si>
  <si>
    <t>SUB MG</t>
  </si>
  <si>
    <t>SUB MO</t>
  </si>
  <si>
    <t>SUB MP</t>
  </si>
  <si>
    <t>SUB PA</t>
  </si>
  <si>
    <t>SUB PE</t>
  </si>
  <si>
    <t>SUB PI</t>
  </si>
  <si>
    <t>SUB PJ</t>
  </si>
  <si>
    <t>SUB PR</t>
  </si>
  <si>
    <t>SUB SA</t>
  </si>
  <si>
    <t>SUB SB</t>
  </si>
  <si>
    <t>SUB SM</t>
  </si>
  <si>
    <t>SUB ST</t>
  </si>
  <si>
    <t>SUB VM</t>
  </si>
  <si>
    <t>SUB VP</t>
  </si>
  <si>
    <t>TCMSP</t>
  </si>
  <si>
    <t>LOTE 1 - CENTRO</t>
  </si>
  <si>
    <t>#</t>
  </si>
  <si>
    <t>Participante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</si>
  <si>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</si>
  <si>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</si>
  <si>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</si>
  <si>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</si>
  <si>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</si>
  <si>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</si>
  <si>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</si>
  <si>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</si>
  <si>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</si>
  <si>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</si>
  <si>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</si>
  <si>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</si>
  <si>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</si>
  <si>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</si>
  <si>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</si>
  <si>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</si>
  <si>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</si>
  <si>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</si>
  <si>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Total de reservatórios por Participante</t>
  </si>
  <si>
    <t>Total de limpezas por Participante (por ano)</t>
  </si>
  <si>
    <t>251 até 500 litros</t>
  </si>
  <si>
    <t>501 até 1.000 litros</t>
  </si>
  <si>
    <t>1.001 até 1.500 litros</t>
  </si>
  <si>
    <t>1.501 até 3.000 litros</t>
  </si>
  <si>
    <t>3.001 até 4.000 litros</t>
  </si>
  <si>
    <t>4.001 até 5.000 litros</t>
  </si>
  <si>
    <t>5.001 até 5.500 litros</t>
  </si>
  <si>
    <t>5.501 até 7.500 litros</t>
  </si>
  <si>
    <t>7.501 até 10.000 litros</t>
  </si>
  <si>
    <t>10.001 até 20.000 litros</t>
  </si>
  <si>
    <t>20.001 até 25.000 litros</t>
  </si>
  <si>
    <t>25.001 até 40.000 litros</t>
  </si>
  <si>
    <t>40.001 até 45.000 litros</t>
  </si>
  <si>
    <t>50.001 até 100.000 litros</t>
  </si>
  <si>
    <t>100.001 até 200.000 litros</t>
  </si>
  <si>
    <t>200.001 até 300.000 litros</t>
  </si>
  <si>
    <t>Limpezas</t>
  </si>
  <si>
    <t>Total</t>
  </si>
  <si>
    <t>LOTE 2 - OESTE</t>
  </si>
  <si>
    <t>LOTE 3 - NORTE</t>
  </si>
  <si>
    <t>LOTE 4 - LESTE</t>
  </si>
  <si>
    <t>LOTE 5 -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</si>
</sst>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Arial"/>
      <scheme val="minor"/>
    </font>
    <font>
      <b/>
      <sz val="14"/>
      <color rgb="FFFFFFFF"/>
      <name val="Calibri"/>
    </font>
    <font>
      <b/>
      <sz val="18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i/>
      <sz val="11"/>
      <color rgb="FF000000"/>
      <name val="Arial"/>
    </font>
    <font>
      <sz val="11"/>
      <color rgb="FF000000"/>
      <name val="Arial"/>
    </font>
    <font>
      <sz val="11"/>
      <color theme="1"/>
      <name val="Arial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1"/>
        <bgColor theme="1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66"/>
        <bgColor rgb="FFFFFF6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E6E6E6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2" fillId="9" borderId="0" xfId="0" applyFont="1" applyFill="1" applyAlignment="1">
      <alignment vertical="center"/>
    </xf>
    <xf numFmtId="0" fontId="12" fillId="9" borderId="12" xfId="0" applyFont="1" applyFill="1" applyBorder="1" applyAlignment="1">
      <alignment horizontal="center" vertical="center" textRotation="90" wrapText="1"/>
    </xf>
    <xf numFmtId="0" fontId="12" fillId="10" borderId="12" xfId="0" applyFont="1" applyFill="1" applyBorder="1" applyAlignment="1">
      <alignment horizontal="center" vertical="center" textRotation="90" wrapText="1"/>
    </xf>
    <xf numFmtId="0" fontId="12" fillId="9" borderId="12" xfId="0" applyFont="1" applyFill="1" applyBorder="1" applyAlignment="1">
      <alignment vertical="center"/>
    </xf>
    <xf numFmtId="3" fontId="12" fillId="9" borderId="12" xfId="0" applyNumberFormat="1" applyFont="1" applyFill="1" applyBorder="1" applyAlignment="1">
      <alignment horizontal="center" vertical="center" wrapText="1"/>
    </xf>
    <xf numFmtId="3" fontId="12" fillId="10" borderId="12" xfId="0" applyNumberFormat="1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vertical="center"/>
    </xf>
    <xf numFmtId="3" fontId="11" fillId="9" borderId="12" xfId="0" applyNumberFormat="1" applyFont="1" applyFill="1" applyBorder="1" applyAlignment="1">
      <alignment horizontal="center" vertical="center" wrapText="1"/>
    </xf>
    <xf numFmtId="3" fontId="11" fillId="10" borderId="12" xfId="0" applyNumberFormat="1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vertical="center" wrapText="1"/>
    </xf>
    <xf numFmtId="0" fontId="13" fillId="12" borderId="10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vertical="center" wrapText="1"/>
    </xf>
    <xf numFmtId="0" fontId="16" fillId="12" borderId="10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8" fillId="8" borderId="9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5" fillId="6" borderId="5" xfId="0" applyNumberFormat="1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/>
  </cellXfs>
  <cellStyles count="1">
    <cellStyle name="Normal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color rgb="FF000000"/>
      </font>
      <fill>
        <patternFill patternType="solid">
          <fgColor rgb="FFF1C232"/>
          <bgColor rgb="FFF1C232"/>
        </patternFill>
      </fill>
    </dxf>
    <dxf>
      <font>
        <b/>
        <color rgb="FF009242"/>
      </font>
      <fill>
        <patternFill patternType="solid">
          <fgColor rgb="FFCCFFCC"/>
          <bgColor rgb="FFCCFFCC"/>
        </patternFill>
      </fill>
    </dxf>
    <dxf>
      <font>
        <b/>
        <color rgb="FF996633"/>
      </font>
      <fill>
        <patternFill patternType="solid">
          <fgColor rgb="FFFFFF66"/>
          <bgColor rgb="FFFFFF66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rgb="FF632423"/>
      </font>
      <fill>
        <patternFill patternType="solid">
          <fgColor rgb="FFE5B8B7"/>
          <bgColor rgb="FFE5B8B7"/>
        </patternFill>
      </fill>
    </dxf>
    <dxf>
      <font>
        <b/>
        <color rgb="FFC00000"/>
      </font>
      <fill>
        <patternFill patternType="solid">
          <fgColor rgb="FFFF9999"/>
          <bgColor rgb="FFFF9999"/>
        </patternFill>
      </fill>
    </dxf>
    <dxf>
      <font>
        <b/>
        <color rgb="FF974806"/>
      </font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65"/>
  <sheetViews>
    <sheetView tabSelected="1" zoomScale="70" zoomScaleNormal="70" workbookViewId="0">
      <pane xSplit="2" ySplit="2" topLeftCell="D57" activePane="bottomRight" state="frozen"/>
      <selection pane="bottomRight" activeCell="K61" sqref="K61"/>
      <selection pane="bottomLeft" activeCell="A3" sqref="A3"/>
      <selection pane="topRight" activeCell="E1" sqref="E1"/>
    </sheetView>
  </sheetViews>
  <sheetFormatPr defaultColWidth="0" defaultRowHeight="15" customHeight="1" zeroHeight="1"/>
  <cols>
    <col min="1" max="1" width="17" customWidth="1"/>
    <col min="2" max="2" width="37.875" customWidth="1"/>
    <col min="3" max="3" width="47.5" style="57" bestFit="1" customWidth="1"/>
    <col min="4" max="4" width="21.75" style="57" customWidth="1"/>
    <col min="5" max="5" width="15.625" style="57" customWidth="1"/>
    <col min="6" max="6" width="12.75" style="57" hidden="1" customWidth="1"/>
    <col min="7" max="42" width="17.5" style="61" customWidth="1"/>
    <col min="43" max="43" width="24.25" style="61" customWidth="1"/>
    <col min="44" max="54" width="12.625" style="61" hidden="1" customWidth="1"/>
    <col min="55" max="55" width="12.625" style="57" hidden="1" customWidth="1"/>
    <col min="56" max="67" width="12.625" hidden="1" customWidth="1"/>
    <col min="68" max="71" width="0" hidden="1" customWidth="1"/>
    <col min="72" max="16384" width="12.625" hidden="1"/>
  </cols>
  <sheetData>
    <row r="1" spans="1:43" ht="36" customHeight="1">
      <c r="A1" s="1"/>
      <c r="B1" s="29"/>
      <c r="C1" s="52"/>
      <c r="D1" s="52"/>
      <c r="E1" s="52"/>
      <c r="F1" s="53"/>
      <c r="G1" s="32" t="s">
        <v>0</v>
      </c>
      <c r="H1" s="33"/>
      <c r="I1" s="32" t="s">
        <v>1</v>
      </c>
      <c r="J1" s="33"/>
      <c r="K1" s="32" t="s">
        <v>2</v>
      </c>
      <c r="L1" s="33"/>
      <c r="M1" s="32" t="s">
        <v>3</v>
      </c>
      <c r="N1" s="33"/>
      <c r="O1" s="32" t="s">
        <v>4</v>
      </c>
      <c r="P1" s="33"/>
      <c r="Q1" s="32" t="s">
        <v>5</v>
      </c>
      <c r="R1" s="33"/>
      <c r="S1" s="32" t="s">
        <v>6</v>
      </c>
      <c r="T1" s="33"/>
      <c r="U1" s="32" t="s">
        <v>7</v>
      </c>
      <c r="V1" s="33"/>
      <c r="W1" s="32" t="s">
        <v>8</v>
      </c>
      <c r="X1" s="33"/>
      <c r="Y1" s="32" t="s">
        <v>9</v>
      </c>
      <c r="Z1" s="33"/>
      <c r="AA1" s="32" t="s">
        <v>10</v>
      </c>
      <c r="AB1" s="33"/>
      <c r="AC1" s="32" t="s">
        <v>11</v>
      </c>
      <c r="AD1" s="33"/>
      <c r="AE1" s="32" t="s">
        <v>12</v>
      </c>
      <c r="AF1" s="33"/>
      <c r="AG1" s="32" t="s">
        <v>13</v>
      </c>
      <c r="AH1" s="33"/>
      <c r="AI1" s="32" t="s">
        <v>14</v>
      </c>
      <c r="AJ1" s="33"/>
      <c r="AK1" s="32" t="s">
        <v>15</v>
      </c>
      <c r="AL1" s="33"/>
      <c r="AM1" s="32" t="s">
        <v>16</v>
      </c>
      <c r="AN1" s="33"/>
      <c r="AO1" s="32" t="s">
        <v>17</v>
      </c>
      <c r="AP1" s="33"/>
      <c r="AQ1" s="30"/>
    </row>
    <row r="2" spans="1:43" ht="36" customHeight="1">
      <c r="A2" s="2" t="s">
        <v>18</v>
      </c>
      <c r="B2" s="2" t="s">
        <v>19</v>
      </c>
      <c r="C2" s="58" t="s">
        <v>20</v>
      </c>
      <c r="D2" s="59" t="s">
        <v>21</v>
      </c>
      <c r="E2" s="59" t="s">
        <v>22</v>
      </c>
      <c r="F2" s="60" t="s">
        <v>23</v>
      </c>
      <c r="G2" s="3" t="s">
        <v>24</v>
      </c>
      <c r="H2" s="3" t="s">
        <v>25</v>
      </c>
      <c r="I2" s="3" t="s">
        <v>24</v>
      </c>
      <c r="J2" s="3" t="s">
        <v>25</v>
      </c>
      <c r="K2" s="3" t="s">
        <v>24</v>
      </c>
      <c r="L2" s="3" t="s">
        <v>25</v>
      </c>
      <c r="M2" s="3" t="s">
        <v>24</v>
      </c>
      <c r="N2" s="3" t="s">
        <v>25</v>
      </c>
      <c r="O2" s="3" t="s">
        <v>24</v>
      </c>
      <c r="P2" s="3" t="s">
        <v>25</v>
      </c>
      <c r="Q2" s="3" t="s">
        <v>24</v>
      </c>
      <c r="R2" s="3" t="s">
        <v>25</v>
      </c>
      <c r="S2" s="3" t="s">
        <v>24</v>
      </c>
      <c r="T2" s="3" t="s">
        <v>25</v>
      </c>
      <c r="U2" s="3" t="s">
        <v>24</v>
      </c>
      <c r="V2" s="3" t="s">
        <v>25</v>
      </c>
      <c r="W2" s="3" t="s">
        <v>24</v>
      </c>
      <c r="X2" s="3" t="s">
        <v>25</v>
      </c>
      <c r="Y2" s="3" t="s">
        <v>24</v>
      </c>
      <c r="Z2" s="3" t="s">
        <v>25</v>
      </c>
      <c r="AA2" s="3" t="s">
        <v>24</v>
      </c>
      <c r="AB2" s="3" t="s">
        <v>25</v>
      </c>
      <c r="AC2" s="3" t="s">
        <v>24</v>
      </c>
      <c r="AD2" s="3" t="s">
        <v>25</v>
      </c>
      <c r="AE2" s="3" t="s">
        <v>24</v>
      </c>
      <c r="AF2" s="3" t="s">
        <v>25</v>
      </c>
      <c r="AG2" s="3" t="s">
        <v>24</v>
      </c>
      <c r="AH2" s="3" t="s">
        <v>25</v>
      </c>
      <c r="AI2" s="3" t="s">
        <v>24</v>
      </c>
      <c r="AJ2" s="3" t="s">
        <v>25</v>
      </c>
      <c r="AK2" s="3" t="s">
        <v>24</v>
      </c>
      <c r="AL2" s="3" t="s">
        <v>25</v>
      </c>
      <c r="AM2" s="3" t="s">
        <v>24</v>
      </c>
      <c r="AN2" s="3" t="s">
        <v>25</v>
      </c>
      <c r="AO2" s="3" t="s">
        <v>24</v>
      </c>
      <c r="AP2" s="3" t="s">
        <v>25</v>
      </c>
      <c r="AQ2" s="62" t="s">
        <v>26</v>
      </c>
    </row>
    <row r="3" spans="1:43" ht="33.75" customHeight="1">
      <c r="A3" s="14" t="s">
        <v>27</v>
      </c>
      <c r="B3" s="15" t="s">
        <v>28</v>
      </c>
      <c r="C3" s="54" t="s">
        <v>29</v>
      </c>
      <c r="D3" s="55" t="s">
        <v>30</v>
      </c>
      <c r="E3" s="55" t="s">
        <v>31</v>
      </c>
      <c r="F3" s="56" t="str">
        <f>IFERROR(IF(OR(D3="Adicionar",D3="Digite/Selecione o bairro"),"",VLOOKUP(D3,Gabarito!$A$1:$B$1006,2,0)),"Consulte a aba Gabarito")</f>
        <v>Central</v>
      </c>
      <c r="G3" s="5"/>
      <c r="H3" s="4" t="str">
        <f>IF(G3="","",G3*2)</f>
        <v/>
      </c>
      <c r="I3" s="5"/>
      <c r="J3" s="4" t="str">
        <f>IF(I3="","",I3*2)</f>
        <v/>
      </c>
      <c r="K3" s="5"/>
      <c r="L3" s="4" t="str">
        <f>IF(K3="","",K3*2)</f>
        <v/>
      </c>
      <c r="M3" s="5"/>
      <c r="N3" s="4" t="str">
        <f>IF(M3="","",M3*2)</f>
        <v/>
      </c>
      <c r="O3" s="5"/>
      <c r="P3" s="4" t="str">
        <f>IF(O3="","",O3*2)</f>
        <v/>
      </c>
      <c r="Q3" s="5"/>
      <c r="R3" s="4" t="str">
        <f>IF(Q3="","",Q3*2)</f>
        <v/>
      </c>
      <c r="S3" s="5"/>
      <c r="T3" s="4" t="str">
        <f>IF(S3="","",S3*2)</f>
        <v/>
      </c>
      <c r="U3" s="5"/>
      <c r="V3" s="4" t="str">
        <f>IF(U3="","",U3*2)</f>
        <v/>
      </c>
      <c r="W3" s="5"/>
      <c r="X3" s="4" t="str">
        <f>IF(W3="","",W3*2)</f>
        <v/>
      </c>
      <c r="Y3" s="5">
        <v>1</v>
      </c>
      <c r="Z3" s="4">
        <f>IF(Y3="","",Y3*2)</f>
        <v>2</v>
      </c>
      <c r="AA3" s="5"/>
      <c r="AB3" s="4" t="str">
        <f>IF(AA3="","",AA3*2)</f>
        <v/>
      </c>
      <c r="AC3" s="5"/>
      <c r="AD3" s="4" t="str">
        <f>IF(AC3="","",AC3*2)</f>
        <v/>
      </c>
      <c r="AE3" s="5"/>
      <c r="AF3" s="4" t="str">
        <f>IF(AE3="","",AE3*2)</f>
        <v/>
      </c>
      <c r="AG3" s="5"/>
      <c r="AH3" s="4" t="str">
        <f>IF(AG3="","",AG3*2)</f>
        <v/>
      </c>
      <c r="AI3" s="5"/>
      <c r="AJ3" s="4" t="str">
        <f>IF(AI3="","",AI3*2)</f>
        <v/>
      </c>
      <c r="AK3" s="5"/>
      <c r="AL3" s="4" t="str">
        <f>IF(AK3="","",AK3*2)</f>
        <v/>
      </c>
      <c r="AM3" s="5"/>
      <c r="AN3" s="4" t="str">
        <f>IF(AM3="","",AM3*2)</f>
        <v/>
      </c>
      <c r="AO3" s="5"/>
      <c r="AP3" s="4" t="str">
        <f>IF(AO3="","",AO3*2)</f>
        <v/>
      </c>
      <c r="AQ3" s="6">
        <f>G3+I3+K3+M3+O3+Q3+S3+U3+W3+Y3+AA3+AC3+AE3+AG3+AI3+AK3+AM3+AO3</f>
        <v>1</v>
      </c>
    </row>
    <row r="4" spans="1:43" ht="33.75" customHeight="1">
      <c r="A4" s="14" t="s">
        <v>27</v>
      </c>
      <c r="B4" s="15" t="s">
        <v>32</v>
      </c>
      <c r="C4" s="54" t="s">
        <v>33</v>
      </c>
      <c r="D4" s="55" t="s">
        <v>34</v>
      </c>
      <c r="E4" s="55" t="s">
        <v>31</v>
      </c>
      <c r="F4" s="56" t="str">
        <f>IFERROR(IF(OR(D4="Adicionar",D4="Digite/Selecione o bairro"),"",VLOOKUP(D4,Gabarito!$A$1:$B$1006,2,0)),"Consulte a aba Gabarito")</f>
        <v>Central</v>
      </c>
      <c r="G4" s="5"/>
      <c r="H4" s="4" t="str">
        <f>IF(G4="","",G4*2)</f>
        <v/>
      </c>
      <c r="I4" s="5"/>
      <c r="J4" s="4" t="str">
        <f>IF(I4="","",I4*2)</f>
        <v/>
      </c>
      <c r="K4" s="5"/>
      <c r="L4" s="4" t="str">
        <f>IF(K4="","",K4*2)</f>
        <v/>
      </c>
      <c r="M4" s="5"/>
      <c r="N4" s="4" t="str">
        <f>IF(M4="","",M4*2)</f>
        <v/>
      </c>
      <c r="O4" s="5"/>
      <c r="P4" s="4" t="str">
        <f>IF(O4="","",O4*2)</f>
        <v/>
      </c>
      <c r="Q4" s="5"/>
      <c r="R4" s="4" t="str">
        <f>IF(Q4="","",Q4*2)</f>
        <v/>
      </c>
      <c r="S4" s="5"/>
      <c r="T4" s="4" t="str">
        <f>IF(S4="","",S4*2)</f>
        <v/>
      </c>
      <c r="U4" s="5"/>
      <c r="V4" s="4" t="str">
        <f>IF(U4="","",U4*2)</f>
        <v/>
      </c>
      <c r="W4" s="5"/>
      <c r="X4" s="4" t="str">
        <f>IF(W4="","",W4*2)</f>
        <v/>
      </c>
      <c r="Y4" s="5"/>
      <c r="Z4" s="4" t="str">
        <f>IF(Y4="","",Y4*2)</f>
        <v/>
      </c>
      <c r="AA4" s="5">
        <v>2</v>
      </c>
      <c r="AB4" s="4">
        <f>IF(AA4="","",AA4*2)</f>
        <v>4</v>
      </c>
      <c r="AC4" s="5"/>
      <c r="AD4" s="4" t="str">
        <f>IF(AC4="","",AC4*2)</f>
        <v/>
      </c>
      <c r="AE4" s="5"/>
      <c r="AF4" s="4" t="str">
        <f>IF(AE4="","",AE4*2)</f>
        <v/>
      </c>
      <c r="AG4" s="5"/>
      <c r="AH4" s="4" t="str">
        <f>IF(AG4="","",AG4*2)</f>
        <v/>
      </c>
      <c r="AI4" s="5"/>
      <c r="AJ4" s="4" t="str">
        <f>IF(AI4="","",AI4*2)</f>
        <v/>
      </c>
      <c r="AK4" s="5"/>
      <c r="AL4" s="4" t="str">
        <f>IF(AK4="","",AK4*2)</f>
        <v/>
      </c>
      <c r="AM4" s="5"/>
      <c r="AN4" s="4" t="str">
        <f>IF(AM4="","",AM4*2)</f>
        <v/>
      </c>
      <c r="AO4" s="5"/>
      <c r="AP4" s="4" t="str">
        <f>IF(AO4="","",AO4*2)</f>
        <v/>
      </c>
      <c r="AQ4" s="6">
        <f>G4+I4+K4+M4+O4+Q4+S4+U4+W4+Y4+AA4+AC4+AE4+AG4+AI4+AK4+AM4+AO4</f>
        <v>2</v>
      </c>
    </row>
    <row r="5" spans="1:43" ht="33.75" customHeight="1">
      <c r="A5" s="14" t="s">
        <v>27</v>
      </c>
      <c r="B5" s="15" t="s">
        <v>35</v>
      </c>
      <c r="C5" s="54" t="s">
        <v>36</v>
      </c>
      <c r="D5" s="55" t="s">
        <v>37</v>
      </c>
      <c r="E5" s="55" t="s">
        <v>31</v>
      </c>
      <c r="F5" s="56" t="str">
        <f>IFERROR(IF(OR(D5="Adicionar",D5="Digite/Selecione o bairro"),"",VLOOKUP(D5,Gabarito!$A$1:$B$1006,2,0)),"Consulte a aba Gabarito")</f>
        <v>Central</v>
      </c>
      <c r="G5" s="5"/>
      <c r="H5" s="4" t="str">
        <f>IF(G5="","",G5*2)</f>
        <v/>
      </c>
      <c r="I5" s="5"/>
      <c r="J5" s="4" t="str">
        <f>IF(I5="","",I5*2)</f>
        <v/>
      </c>
      <c r="K5" s="5">
        <v>1</v>
      </c>
      <c r="L5" s="4">
        <f>IF(K5="","",K5*2)</f>
        <v>2</v>
      </c>
      <c r="M5" s="5"/>
      <c r="N5" s="4" t="str">
        <f>IF(M5="","",M5*2)</f>
        <v/>
      </c>
      <c r="O5" s="5"/>
      <c r="P5" s="4" t="str">
        <f>IF(O5="","",O5*2)</f>
        <v/>
      </c>
      <c r="Q5" s="5"/>
      <c r="R5" s="4" t="str">
        <f>IF(Q5="","",Q5*2)</f>
        <v/>
      </c>
      <c r="S5" s="5"/>
      <c r="T5" s="4" t="str">
        <f>IF(S5="","",S5*2)</f>
        <v/>
      </c>
      <c r="U5" s="5"/>
      <c r="V5" s="4" t="str">
        <f>IF(U5="","",U5*2)</f>
        <v/>
      </c>
      <c r="W5" s="5"/>
      <c r="X5" s="4" t="str">
        <f>IF(W5="","",W5*2)</f>
        <v/>
      </c>
      <c r="Y5" s="5"/>
      <c r="Z5" s="4" t="str">
        <f>IF(Y5="","",Y5*2)</f>
        <v/>
      </c>
      <c r="AA5" s="5">
        <v>1</v>
      </c>
      <c r="AB5" s="4">
        <f>IF(AA5="","",AA5*2)</f>
        <v>2</v>
      </c>
      <c r="AC5" s="5"/>
      <c r="AD5" s="4" t="str">
        <f>IF(AC5="","",AC5*2)</f>
        <v/>
      </c>
      <c r="AE5" s="5"/>
      <c r="AF5" s="4" t="str">
        <f>IF(AE5="","",AE5*2)</f>
        <v/>
      </c>
      <c r="AG5" s="5"/>
      <c r="AH5" s="4" t="str">
        <f>IF(AG5="","",AG5*2)</f>
        <v/>
      </c>
      <c r="AI5" s="5"/>
      <c r="AJ5" s="4" t="str">
        <f>IF(AI5="","",AI5*2)</f>
        <v/>
      </c>
      <c r="AK5" s="5"/>
      <c r="AL5" s="4" t="str">
        <f>IF(AK5="","",AK5*2)</f>
        <v/>
      </c>
      <c r="AM5" s="5"/>
      <c r="AN5" s="4" t="str">
        <f>IF(AM5="","",AM5*2)</f>
        <v/>
      </c>
      <c r="AO5" s="5"/>
      <c r="AP5" s="4" t="str">
        <f>IF(AO5="","",AO5*2)</f>
        <v/>
      </c>
      <c r="AQ5" s="6">
        <f>G5+I5+K5+M5+O5+Q5+S5+U5+W5+Y5+AA5+AC5+AE5+AG5+AI5+AK5+AM5+AO5</f>
        <v>2</v>
      </c>
    </row>
    <row r="6" spans="1:43" ht="33.75" customHeight="1">
      <c r="A6" s="14" t="s">
        <v>27</v>
      </c>
      <c r="B6" s="15" t="s">
        <v>38</v>
      </c>
      <c r="C6" s="54" t="s">
        <v>39</v>
      </c>
      <c r="D6" s="55" t="s">
        <v>34</v>
      </c>
      <c r="E6" s="55" t="s">
        <v>31</v>
      </c>
      <c r="F6" s="56" t="str">
        <f>IFERROR(IF(OR(D6="Adicionar",D6="Digite/Selecione o bairro"),"",VLOOKUP(D6,Gabarito!$A$1:$B$1006,2,0)),"Consulte a aba Gabarito")</f>
        <v>Central</v>
      </c>
      <c r="G6" s="5"/>
      <c r="H6" s="4" t="str">
        <f>IF(G6="","",G6*2)</f>
        <v/>
      </c>
      <c r="I6" s="5"/>
      <c r="J6" s="4" t="str">
        <f>IF(I6="","",I6*2)</f>
        <v/>
      </c>
      <c r="K6" s="5"/>
      <c r="L6" s="4" t="str">
        <f>IF(K6="","",K6*2)</f>
        <v/>
      </c>
      <c r="M6" s="5"/>
      <c r="N6" s="4" t="str">
        <f>IF(M6="","",M6*2)</f>
        <v/>
      </c>
      <c r="O6" s="5"/>
      <c r="P6" s="4" t="str">
        <f>IF(O6="","",O6*2)</f>
        <v/>
      </c>
      <c r="Q6" s="5"/>
      <c r="R6" s="4" t="str">
        <f>IF(Q6="","",Q6*2)</f>
        <v/>
      </c>
      <c r="S6" s="5"/>
      <c r="T6" s="4" t="str">
        <f>IF(S6="","",S6*2)</f>
        <v/>
      </c>
      <c r="U6" s="5"/>
      <c r="V6" s="4" t="str">
        <f>IF(U6="","",U6*2)</f>
        <v/>
      </c>
      <c r="W6" s="5"/>
      <c r="X6" s="4" t="str">
        <f>IF(W6="","",W6*2)</f>
        <v/>
      </c>
      <c r="Y6" s="5">
        <v>2</v>
      </c>
      <c r="Z6" s="4">
        <f>IF(Y6="","",Y6*2)</f>
        <v>4</v>
      </c>
      <c r="AA6" s="5"/>
      <c r="AB6" s="4" t="str">
        <f>IF(AA6="","",AA6*2)</f>
        <v/>
      </c>
      <c r="AC6" s="5"/>
      <c r="AD6" s="4" t="str">
        <f>IF(AC6="","",AC6*2)</f>
        <v/>
      </c>
      <c r="AE6" s="5"/>
      <c r="AF6" s="4" t="str">
        <f>IF(AE6="","",AE6*2)</f>
        <v/>
      </c>
      <c r="AG6" s="5"/>
      <c r="AH6" s="4" t="str">
        <f>IF(AG6="","",AG6*2)</f>
        <v/>
      </c>
      <c r="AI6" s="5"/>
      <c r="AJ6" s="4" t="str">
        <f>IF(AI6="","",AI6*2)</f>
        <v/>
      </c>
      <c r="AK6" s="5"/>
      <c r="AL6" s="4" t="str">
        <f>IF(AK6="","",AK6*2)</f>
        <v/>
      </c>
      <c r="AM6" s="5"/>
      <c r="AN6" s="4" t="str">
        <f>IF(AM6="","",AM6*2)</f>
        <v/>
      </c>
      <c r="AO6" s="5"/>
      <c r="AP6" s="4" t="str">
        <f>IF(AO6="","",AO6*2)</f>
        <v/>
      </c>
      <c r="AQ6" s="6">
        <f>G6+I6+K6+M6+O6+Q6+S6+U6+W6+Y6+AA6+AC6+AE6+AG6+AI6+AK6+AM6+AO6</f>
        <v>2</v>
      </c>
    </row>
    <row r="7" spans="1:43" ht="33.75" customHeight="1">
      <c r="A7" s="14" t="s">
        <v>40</v>
      </c>
      <c r="B7" s="15" t="s">
        <v>41</v>
      </c>
      <c r="C7" s="54" t="s">
        <v>42</v>
      </c>
      <c r="D7" s="55" t="s">
        <v>30</v>
      </c>
      <c r="E7" s="55" t="s">
        <v>31</v>
      </c>
      <c r="F7" s="56" t="str">
        <f>IFERROR(IF(OR(D7="Adicionar",D7="Digite/Selecione o bairro"),"",VLOOKUP(D7,Gabarito!$A$1:$B$1006,2,0)),"Consulte a aba Gabarito")</f>
        <v>Central</v>
      </c>
      <c r="G7" s="5">
        <v>12</v>
      </c>
      <c r="H7" s="4">
        <f>IF(G7="","",G7*2)</f>
        <v>24</v>
      </c>
      <c r="I7" s="5">
        <v>2</v>
      </c>
      <c r="J7" s="4">
        <f>IF(I7="","",I7*2)</f>
        <v>4</v>
      </c>
      <c r="K7" s="5"/>
      <c r="L7" s="4" t="str">
        <f>IF(K7="","",K7*2)</f>
        <v/>
      </c>
      <c r="M7" s="5"/>
      <c r="N7" s="4" t="str">
        <f>IF(M7="","",M7*2)</f>
        <v/>
      </c>
      <c r="O7" s="5"/>
      <c r="P7" s="4" t="str">
        <f>IF(O7="","",O7*2)</f>
        <v/>
      </c>
      <c r="Q7" s="5"/>
      <c r="R7" s="4" t="str">
        <f>IF(Q7="","",Q7*2)</f>
        <v/>
      </c>
      <c r="S7" s="5"/>
      <c r="T7" s="4" t="str">
        <f>IF(S7="","",S7*2)</f>
        <v/>
      </c>
      <c r="U7" s="5"/>
      <c r="V7" s="4" t="str">
        <f>IF(U7="","",U7*2)</f>
        <v/>
      </c>
      <c r="W7" s="5"/>
      <c r="X7" s="4" t="str">
        <f>IF(W7="","",W7*2)</f>
        <v/>
      </c>
      <c r="Y7" s="5"/>
      <c r="Z7" s="4" t="str">
        <f>IF(Y7="","",Y7*2)</f>
        <v/>
      </c>
      <c r="AA7" s="5"/>
      <c r="AB7" s="4" t="str">
        <f>IF(AA7="","",AA7*2)</f>
        <v/>
      </c>
      <c r="AC7" s="5"/>
      <c r="AD7" s="4" t="str">
        <f>IF(AC7="","",AC7*2)</f>
        <v/>
      </c>
      <c r="AE7" s="5"/>
      <c r="AF7" s="4" t="str">
        <f>IF(AE7="","",AE7*2)</f>
        <v/>
      </c>
      <c r="AG7" s="5"/>
      <c r="AH7" s="4" t="str">
        <f>IF(AG7="","",AG7*2)</f>
        <v/>
      </c>
      <c r="AI7" s="5"/>
      <c r="AJ7" s="4" t="str">
        <f>IF(AI7="","",AI7*2)</f>
        <v/>
      </c>
      <c r="AK7" s="5"/>
      <c r="AL7" s="4" t="str">
        <f>IF(AK7="","",AK7*2)</f>
        <v/>
      </c>
      <c r="AM7" s="5"/>
      <c r="AN7" s="4" t="str">
        <f>IF(AM7="","",AM7*2)</f>
        <v/>
      </c>
      <c r="AO7" s="5"/>
      <c r="AP7" s="4" t="str">
        <f>IF(AO7="","",AO7*2)</f>
        <v/>
      </c>
      <c r="AQ7" s="6">
        <f>G7+I7+K7+M7+O7+Q7+S7+U7+W7+Y7+AA7+AC7+AE7+AG7+AI7+AK7+AM7+AO7</f>
        <v>14</v>
      </c>
    </row>
    <row r="8" spans="1:43" ht="33.75" customHeight="1">
      <c r="A8" s="14" t="s">
        <v>43</v>
      </c>
      <c r="B8" s="15" t="s">
        <v>44</v>
      </c>
      <c r="C8" s="54" t="s">
        <v>45</v>
      </c>
      <c r="D8" s="55" t="s">
        <v>30</v>
      </c>
      <c r="E8" s="55" t="s">
        <v>31</v>
      </c>
      <c r="F8" s="56" t="str">
        <f>IFERROR(IF(OR(D8="Adicionar",D8="Digite/Selecione o bairro"),"",VLOOKUP(D8,Gabarito!$A$1:$B$1006,2,0)),"Consulte a aba Gabarito")</f>
        <v>Central</v>
      </c>
      <c r="G8" s="5"/>
      <c r="H8" s="4" t="str">
        <f>IF(G8="","",G8*2)</f>
        <v/>
      </c>
      <c r="I8" s="5"/>
      <c r="J8" s="4" t="str">
        <f>IF(I8="","",I8*2)</f>
        <v/>
      </c>
      <c r="K8" s="5"/>
      <c r="L8" s="4" t="str">
        <f>IF(K8="","",K8*2)</f>
        <v/>
      </c>
      <c r="M8" s="5"/>
      <c r="N8" s="4" t="str">
        <f>IF(M8="","",M8*2)</f>
        <v/>
      </c>
      <c r="O8" s="5"/>
      <c r="P8" s="4" t="str">
        <f>IF(O8="","",O8*2)</f>
        <v/>
      </c>
      <c r="Q8" s="5"/>
      <c r="R8" s="4" t="str">
        <f>IF(Q8="","",Q8*2)</f>
        <v/>
      </c>
      <c r="S8" s="5"/>
      <c r="T8" s="4" t="str">
        <f>IF(S8="","",S8*2)</f>
        <v/>
      </c>
      <c r="U8" s="5"/>
      <c r="V8" s="4" t="str">
        <f>IF(U8="","",U8*2)</f>
        <v/>
      </c>
      <c r="W8" s="5"/>
      <c r="X8" s="4" t="str">
        <f>IF(W8="","",W8*2)</f>
        <v/>
      </c>
      <c r="Y8" s="5"/>
      <c r="Z8" s="4" t="str">
        <f>IF(Y8="","",Y8*2)</f>
        <v/>
      </c>
      <c r="AA8" s="5"/>
      <c r="AB8" s="4" t="str">
        <f>IF(AA8="","",AA8*2)</f>
        <v/>
      </c>
      <c r="AC8" s="5"/>
      <c r="AD8" s="4" t="str">
        <f>IF(AC8="","",AC8*2)</f>
        <v/>
      </c>
      <c r="AE8" s="5">
        <v>2</v>
      </c>
      <c r="AF8" s="4">
        <f>IF(AE8="","",AE8*2)</f>
        <v>4</v>
      </c>
      <c r="AG8" s="5"/>
      <c r="AH8" s="4" t="str">
        <f>IF(AG8="","",AG8*2)</f>
        <v/>
      </c>
      <c r="AI8" s="5"/>
      <c r="AJ8" s="4" t="str">
        <f>IF(AI8="","",AI8*2)</f>
        <v/>
      </c>
      <c r="AK8" s="5">
        <v>2</v>
      </c>
      <c r="AL8" s="4">
        <f>IF(AK8="","",AK8*2)</f>
        <v>4</v>
      </c>
      <c r="AM8" s="5"/>
      <c r="AN8" s="4" t="str">
        <f>IF(AM8="","",AM8*2)</f>
        <v/>
      </c>
      <c r="AO8" s="5"/>
      <c r="AP8" s="4" t="str">
        <f>IF(AO8="","",AO8*2)</f>
        <v/>
      </c>
      <c r="AQ8" s="6">
        <f>G8+I8+K8+M8+O8+Q8+S8+U8+W8+Y8+AA8+AC8+AE8+AG8+AI8+AK8+AM8+AO8</f>
        <v>4</v>
      </c>
    </row>
    <row r="9" spans="1:43" ht="33.75" customHeight="1">
      <c r="A9" s="14" t="s">
        <v>46</v>
      </c>
      <c r="B9" s="14" t="s">
        <v>47</v>
      </c>
      <c r="C9" s="16" t="s">
        <v>48</v>
      </c>
      <c r="D9" s="55" t="s">
        <v>30</v>
      </c>
      <c r="E9" s="55" t="s">
        <v>31</v>
      </c>
      <c r="F9" s="56" t="str">
        <f>IFERROR(IF(OR(D9="Adicionar",D9="Digite/Selecione o bairro"),"",VLOOKUP(D9,Gabarito!$A$1:$B$1006,2,0)),"Consulte a aba Gabarito")</f>
        <v>Central</v>
      </c>
      <c r="G9" s="5"/>
      <c r="H9" s="4" t="str">
        <f>IF(G9="","",G9*2)</f>
        <v/>
      </c>
      <c r="I9" s="5">
        <v>1</v>
      </c>
      <c r="J9" s="4">
        <f>IF(I9="","",I9*2)</f>
        <v>2</v>
      </c>
      <c r="K9" s="5"/>
      <c r="L9" s="4" t="str">
        <f>IF(K9="","",K9*2)</f>
        <v/>
      </c>
      <c r="M9" s="5"/>
      <c r="N9" s="4" t="str">
        <f>IF(M9="","",M9*2)</f>
        <v/>
      </c>
      <c r="O9" s="5"/>
      <c r="P9" s="4" t="str">
        <f>IF(O9="","",O9*2)</f>
        <v/>
      </c>
      <c r="Q9" s="5"/>
      <c r="R9" s="4" t="str">
        <f>IF(Q9="","",Q9*2)</f>
        <v/>
      </c>
      <c r="S9" s="5"/>
      <c r="T9" s="4" t="str">
        <f>IF(S9="","",S9*2)</f>
        <v/>
      </c>
      <c r="U9" s="5"/>
      <c r="V9" s="4" t="str">
        <f>IF(U9="","",U9*2)</f>
        <v/>
      </c>
      <c r="W9" s="5">
        <v>2</v>
      </c>
      <c r="X9" s="4">
        <f>IF(W9="","",W9*2)</f>
        <v>4</v>
      </c>
      <c r="Y9" s="5">
        <v>8</v>
      </c>
      <c r="Z9" s="4">
        <f>IF(Y9="","",Y9*2)</f>
        <v>16</v>
      </c>
      <c r="AA9" s="5">
        <v>2</v>
      </c>
      <c r="AB9" s="4">
        <f>IF(AA9="","",AA9*2)</f>
        <v>4</v>
      </c>
      <c r="AC9" s="5"/>
      <c r="AD9" s="4" t="str">
        <f>IF(AC9="","",AC9*2)</f>
        <v/>
      </c>
      <c r="AE9" s="5"/>
      <c r="AF9" s="4" t="str">
        <f>IF(AE9="","",AE9*2)</f>
        <v/>
      </c>
      <c r="AG9" s="5"/>
      <c r="AH9" s="4" t="str">
        <f>IF(AG9="","",AG9*2)</f>
        <v/>
      </c>
      <c r="AI9" s="5"/>
      <c r="AJ9" s="4" t="str">
        <f>IF(AI9="","",AI9*2)</f>
        <v/>
      </c>
      <c r="AK9" s="5"/>
      <c r="AL9" s="4" t="str">
        <f>IF(AK9="","",AK9*2)</f>
        <v/>
      </c>
      <c r="AM9" s="5"/>
      <c r="AN9" s="4" t="str">
        <f>IF(AM9="","",AM9*2)</f>
        <v/>
      </c>
      <c r="AO9" s="5"/>
      <c r="AP9" s="4" t="str">
        <f>IF(AO9="","",AO9*2)</f>
        <v/>
      </c>
      <c r="AQ9" s="6">
        <f>G9+I9+K9+M9+O9+Q9+S9+U9+W9+Y9+AA9+AC9+AE9+AG9+AI9+AK9+AM9+AO9</f>
        <v>13</v>
      </c>
    </row>
    <row r="10" spans="1:43" ht="33.75" customHeight="1">
      <c r="A10" s="14" t="s">
        <v>46</v>
      </c>
      <c r="B10" s="14" t="s">
        <v>49</v>
      </c>
      <c r="C10" s="16" t="s">
        <v>50</v>
      </c>
      <c r="D10" s="55" t="s">
        <v>51</v>
      </c>
      <c r="E10" s="55" t="s">
        <v>31</v>
      </c>
      <c r="F10" s="56" t="str">
        <f>IFERROR(IF(OR(D10="Adicionar",D10="Digite/Selecione o bairro"),"",VLOOKUP(D10,Gabarito!$A$1:$B$1006,2,0)),"Consulte a aba Gabarito")</f>
        <v>Central</v>
      </c>
      <c r="G10" s="5"/>
      <c r="H10" s="4" t="str">
        <f>IF(G10="","",G10*2)</f>
        <v/>
      </c>
      <c r="I10" s="5"/>
      <c r="J10" s="4" t="str">
        <f>IF(I10="","",I10*2)</f>
        <v/>
      </c>
      <c r="K10" s="5"/>
      <c r="L10" s="4" t="str">
        <f>IF(K10="","",K10*2)</f>
        <v/>
      </c>
      <c r="M10" s="5"/>
      <c r="N10" s="4" t="str">
        <f>IF(M10="","",M10*2)</f>
        <v/>
      </c>
      <c r="O10" s="5">
        <v>8</v>
      </c>
      <c r="P10" s="4">
        <f>IF(O10="","",O10*2)</f>
        <v>16</v>
      </c>
      <c r="Q10" s="5"/>
      <c r="R10" s="4" t="str">
        <f>IF(Q10="","",Q10*2)</f>
        <v/>
      </c>
      <c r="S10" s="5"/>
      <c r="T10" s="4" t="str">
        <f>IF(S10="","",S10*2)</f>
        <v/>
      </c>
      <c r="U10" s="5"/>
      <c r="V10" s="4" t="str">
        <f>IF(U10="","",U10*2)</f>
        <v/>
      </c>
      <c r="W10" s="5"/>
      <c r="X10" s="4" t="str">
        <f>IF(W10="","",W10*2)</f>
        <v/>
      </c>
      <c r="Y10" s="5"/>
      <c r="Z10" s="4" t="str">
        <f>IF(Y10="","",Y10*2)</f>
        <v/>
      </c>
      <c r="AA10" s="5">
        <v>4</v>
      </c>
      <c r="AB10" s="4">
        <f>IF(AA10="","",AA10*2)</f>
        <v>8</v>
      </c>
      <c r="AC10" s="5"/>
      <c r="AD10" s="4" t="str">
        <f>IF(AC10="","",AC10*2)</f>
        <v/>
      </c>
      <c r="AE10" s="5"/>
      <c r="AF10" s="4" t="str">
        <f>IF(AE10="","",AE10*2)</f>
        <v/>
      </c>
      <c r="AG10" s="5"/>
      <c r="AH10" s="4" t="str">
        <f>IF(AG10="","",AG10*2)</f>
        <v/>
      </c>
      <c r="AI10" s="5"/>
      <c r="AJ10" s="4" t="str">
        <f>IF(AI10="","",AI10*2)</f>
        <v/>
      </c>
      <c r="AK10" s="5"/>
      <c r="AL10" s="4" t="str">
        <f>IF(AK10="","",AK10*2)</f>
        <v/>
      </c>
      <c r="AM10" s="5"/>
      <c r="AN10" s="4" t="str">
        <f>IF(AM10="","",AM10*2)</f>
        <v/>
      </c>
      <c r="AO10" s="5"/>
      <c r="AP10" s="4" t="str">
        <f>IF(AO10="","",AO10*2)</f>
        <v/>
      </c>
      <c r="AQ10" s="6">
        <f>G10+I10+K10+M10+O10+Q10+S10+U10+W10+Y10+AA10+AC10+AE10+AG10+AI10+AK10+AM10+AO10</f>
        <v>12</v>
      </c>
    </row>
    <row r="11" spans="1:43" ht="33.75" customHeight="1">
      <c r="A11" s="14" t="s">
        <v>52</v>
      </c>
      <c r="B11" s="15" t="s">
        <v>53</v>
      </c>
      <c r="C11" s="54" t="s">
        <v>54</v>
      </c>
      <c r="D11" s="55" t="s">
        <v>55</v>
      </c>
      <c r="E11" s="55" t="s">
        <v>31</v>
      </c>
      <c r="F11" s="56" t="str">
        <f>IFERROR(IF(OR(D11="Adicionar",D11="Digite/Selecione o bairro"),"",VLOOKUP(D11,Gabarito!$A$1:$B$1006,2,0)),"Consulte a aba Gabarito")</f>
        <v>Central</v>
      </c>
      <c r="G11" s="5"/>
      <c r="H11" s="4" t="str">
        <f>IF(G11="","",G11*2)</f>
        <v/>
      </c>
      <c r="I11" s="5"/>
      <c r="J11" s="4" t="str">
        <f>IF(I11="","",I11*2)</f>
        <v/>
      </c>
      <c r="K11" s="5"/>
      <c r="L11" s="4" t="str">
        <f>IF(K11="","",K11*2)</f>
        <v/>
      </c>
      <c r="M11" s="5"/>
      <c r="N11" s="4" t="str">
        <f>IF(M11="","",M11*2)</f>
        <v/>
      </c>
      <c r="O11" s="5">
        <v>1</v>
      </c>
      <c r="P11" s="4">
        <f>IF(O11="","",O11*2)</f>
        <v>2</v>
      </c>
      <c r="Q11" s="5"/>
      <c r="R11" s="4" t="str">
        <f>IF(Q11="","",Q11*2)</f>
        <v/>
      </c>
      <c r="S11" s="5"/>
      <c r="T11" s="4" t="str">
        <f>IF(S11="","",S11*2)</f>
        <v/>
      </c>
      <c r="U11" s="5"/>
      <c r="V11" s="4" t="str">
        <f>IF(U11="","",U11*2)</f>
        <v/>
      </c>
      <c r="W11" s="5"/>
      <c r="X11" s="4" t="str">
        <f>IF(W11="","",W11*2)</f>
        <v/>
      </c>
      <c r="Y11" s="5"/>
      <c r="Z11" s="4" t="str">
        <f>IF(Y11="","",Y11*2)</f>
        <v/>
      </c>
      <c r="AA11" s="5"/>
      <c r="AB11" s="4" t="str">
        <f>IF(AA11="","",AA11*2)</f>
        <v/>
      </c>
      <c r="AC11" s="5"/>
      <c r="AD11" s="4" t="str">
        <f>IF(AC11="","",AC11*2)</f>
        <v/>
      </c>
      <c r="AE11" s="5"/>
      <c r="AF11" s="4" t="str">
        <f>IF(AE11="","",AE11*2)</f>
        <v/>
      </c>
      <c r="AG11" s="5"/>
      <c r="AH11" s="4" t="str">
        <f>IF(AG11="","",AG11*2)</f>
        <v/>
      </c>
      <c r="AI11" s="5"/>
      <c r="AJ11" s="4" t="str">
        <f>IF(AI11="","",AI11*2)</f>
        <v/>
      </c>
      <c r="AK11" s="5"/>
      <c r="AL11" s="4" t="str">
        <f>IF(AK11="","",AK11*2)</f>
        <v/>
      </c>
      <c r="AM11" s="5"/>
      <c r="AN11" s="4" t="str">
        <f>IF(AM11="","",AM11*2)</f>
        <v/>
      </c>
      <c r="AO11" s="5"/>
      <c r="AP11" s="4" t="str">
        <f>IF(AO11="","",AO11*2)</f>
        <v/>
      </c>
      <c r="AQ11" s="6">
        <f>G11+I11+K11+M11+O11+Q11+S11+U11+W11+Y11+AA11+AC11+AE11+AG11+AI11+AK11+AM11+AO11</f>
        <v>1</v>
      </c>
    </row>
    <row r="12" spans="1:43" ht="33.75" customHeight="1">
      <c r="A12" s="15" t="s">
        <v>56</v>
      </c>
      <c r="B12" s="14" t="s">
        <v>57</v>
      </c>
      <c r="C12" s="16" t="s">
        <v>58</v>
      </c>
      <c r="D12" s="55" t="s">
        <v>59</v>
      </c>
      <c r="E12" s="55" t="s">
        <v>31</v>
      </c>
      <c r="F12" s="56" t="str">
        <f>IFERROR(IF(OR(D12="Adicionar",D12="Digite/Selecione o bairro"),"",VLOOKUP(D12,Gabarito!$A$1:$B$1006,2,0)),"Consulte a aba Gabarito")</f>
        <v>Central</v>
      </c>
      <c r="G12" s="5"/>
      <c r="H12" s="4" t="str">
        <f>IF(G12="","",G12*2)</f>
        <v/>
      </c>
      <c r="I12" s="5"/>
      <c r="J12" s="4" t="str">
        <f>IF(I12="","",I12*2)</f>
        <v/>
      </c>
      <c r="K12" s="5"/>
      <c r="L12" s="4" t="str">
        <f>IF(K12="","",K12*2)</f>
        <v/>
      </c>
      <c r="M12" s="5"/>
      <c r="N12" s="4" t="str">
        <f>IF(M12="","",M12*2)</f>
        <v/>
      </c>
      <c r="O12" s="5"/>
      <c r="P12" s="4" t="str">
        <f>IF(O12="","",O12*2)</f>
        <v/>
      </c>
      <c r="Q12" s="5"/>
      <c r="R12" s="4" t="str">
        <f>IF(Q12="","",Q12*2)</f>
        <v/>
      </c>
      <c r="S12" s="5"/>
      <c r="T12" s="4" t="str">
        <f>IF(S12="","",S12*2)</f>
        <v/>
      </c>
      <c r="U12" s="5"/>
      <c r="V12" s="4" t="str">
        <f>IF(U12="","",U12*2)</f>
        <v/>
      </c>
      <c r="W12" s="5"/>
      <c r="X12" s="4" t="str">
        <f>IF(W12="","",W12*2)</f>
        <v/>
      </c>
      <c r="Y12" s="5">
        <v>1</v>
      </c>
      <c r="Z12" s="4">
        <f>IF(Y12="","",Y12*2)</f>
        <v>2</v>
      </c>
      <c r="AA12" s="5"/>
      <c r="AB12" s="4" t="str">
        <f>IF(AA12="","",AA12*2)</f>
        <v/>
      </c>
      <c r="AC12" s="5"/>
      <c r="AD12" s="4" t="str">
        <f>IF(AC12="","",AC12*2)</f>
        <v/>
      </c>
      <c r="AE12" s="5"/>
      <c r="AF12" s="4" t="str">
        <f>IF(AE12="","",AE12*2)</f>
        <v/>
      </c>
      <c r="AG12" s="5"/>
      <c r="AH12" s="4" t="str">
        <f>IF(AG12="","",AG12*2)</f>
        <v/>
      </c>
      <c r="AI12" s="5"/>
      <c r="AJ12" s="4" t="str">
        <f>IF(AI12="","",AI12*2)</f>
        <v/>
      </c>
      <c r="AK12" s="5"/>
      <c r="AL12" s="4" t="str">
        <f>IF(AK12="","",AK12*2)</f>
        <v/>
      </c>
      <c r="AM12" s="5"/>
      <c r="AN12" s="4" t="str">
        <f>IF(AM12="","",AM12*2)</f>
        <v/>
      </c>
      <c r="AO12" s="5"/>
      <c r="AP12" s="4" t="str">
        <f>IF(AO12="","",AO12*2)</f>
        <v/>
      </c>
      <c r="AQ12" s="6">
        <f>G12+I12+K12+M12+O12+Q12+S12+U12+W12+Y12+AA12+AC12+AE12+AG12+AI12+AK12+AM12+AO12</f>
        <v>1</v>
      </c>
    </row>
    <row r="13" spans="1:43" ht="33.75" customHeight="1">
      <c r="A13" s="14" t="s">
        <v>56</v>
      </c>
      <c r="B13" s="14" t="s">
        <v>60</v>
      </c>
      <c r="C13" s="54" t="s">
        <v>61</v>
      </c>
      <c r="D13" s="55" t="s">
        <v>59</v>
      </c>
      <c r="E13" s="55" t="s">
        <v>31</v>
      </c>
      <c r="F13" s="56" t="str">
        <f>IFERROR(IF(OR(D13="Adicionar",D13="Digite/Selecione o bairro"),"",VLOOKUP(D13,Gabarito!$A$1:$B$1006,2,0)),"Consulte a aba Gabarito")</f>
        <v>Central</v>
      </c>
      <c r="G13" s="5"/>
      <c r="H13" s="4" t="str">
        <f>IF(G13="","",G13*2)</f>
        <v/>
      </c>
      <c r="I13" s="5"/>
      <c r="J13" s="4" t="str">
        <f>IF(I13="","",I13*2)</f>
        <v/>
      </c>
      <c r="K13" s="5">
        <v>5</v>
      </c>
      <c r="L13" s="4">
        <f>IF(K13="","",K13*2)</f>
        <v>10</v>
      </c>
      <c r="M13" s="5"/>
      <c r="N13" s="4" t="str">
        <f>IF(M13="","",M13*2)</f>
        <v/>
      </c>
      <c r="O13" s="5"/>
      <c r="P13" s="4" t="str">
        <f>IF(O13="","",O13*2)</f>
        <v/>
      </c>
      <c r="Q13" s="5"/>
      <c r="R13" s="4" t="str">
        <f>IF(Q13="","",Q13*2)</f>
        <v/>
      </c>
      <c r="S13" s="5"/>
      <c r="T13" s="4" t="str">
        <f>IF(S13="","",S13*2)</f>
        <v/>
      </c>
      <c r="U13" s="5"/>
      <c r="V13" s="4" t="str">
        <f>IF(U13="","",U13*2)</f>
        <v/>
      </c>
      <c r="W13" s="5"/>
      <c r="X13" s="4" t="str">
        <f>IF(W13="","",W13*2)</f>
        <v/>
      </c>
      <c r="Y13" s="5"/>
      <c r="Z13" s="4" t="str">
        <f>IF(Y13="","",Y13*2)</f>
        <v/>
      </c>
      <c r="AA13" s="5"/>
      <c r="AB13" s="4" t="str">
        <f>IF(AA13="","",AA13*2)</f>
        <v/>
      </c>
      <c r="AC13" s="5"/>
      <c r="AD13" s="4" t="str">
        <f>IF(AC13="","",AC13*2)</f>
        <v/>
      </c>
      <c r="AE13" s="5"/>
      <c r="AF13" s="4" t="str">
        <f>IF(AE13="","",AE13*2)</f>
        <v/>
      </c>
      <c r="AG13" s="5"/>
      <c r="AH13" s="4" t="str">
        <f>IF(AG13="","",AG13*2)</f>
        <v/>
      </c>
      <c r="AI13" s="5"/>
      <c r="AJ13" s="4" t="str">
        <f>IF(AI13="","",AI13*2)</f>
        <v/>
      </c>
      <c r="AK13" s="5"/>
      <c r="AL13" s="4" t="str">
        <f>IF(AK13="","",AK13*2)</f>
        <v/>
      </c>
      <c r="AM13" s="5"/>
      <c r="AN13" s="4" t="str">
        <f>IF(AM13="","",AM13*2)</f>
        <v/>
      </c>
      <c r="AO13" s="5"/>
      <c r="AP13" s="4" t="str">
        <f>IF(AO13="","",AO13*2)</f>
        <v/>
      </c>
      <c r="AQ13" s="6">
        <f>G13+I13+K13+M13+O13+Q13+S13+U13+W13+Y13+AA13+AC13+AE13+AG13+AI13+AK13+AM13+AO13</f>
        <v>5</v>
      </c>
    </row>
    <row r="14" spans="1:43" ht="33.75" customHeight="1">
      <c r="A14" s="14" t="s">
        <v>56</v>
      </c>
      <c r="B14" s="14" t="s">
        <v>62</v>
      </c>
      <c r="C14" s="54" t="s">
        <v>63</v>
      </c>
      <c r="D14" s="55" t="s">
        <v>59</v>
      </c>
      <c r="E14" s="55" t="s">
        <v>31</v>
      </c>
      <c r="F14" s="56" t="str">
        <f>IFERROR(IF(OR(D14="Adicionar",D14="Digite/Selecione o bairro"),"",VLOOKUP(D14,Gabarito!$A$1:$B$1006,2,0)),"Consulte a aba Gabarito")</f>
        <v>Central</v>
      </c>
      <c r="G14" s="5"/>
      <c r="H14" s="4" t="str">
        <f>IF(G14="","",G14*2)</f>
        <v/>
      </c>
      <c r="I14" s="5"/>
      <c r="J14" s="4" t="str">
        <f>IF(I14="","",I14*2)</f>
        <v/>
      </c>
      <c r="K14" s="5">
        <v>1</v>
      </c>
      <c r="L14" s="4">
        <f>IF(K14="","",K14*2)</f>
        <v>2</v>
      </c>
      <c r="M14" s="5"/>
      <c r="N14" s="4" t="str">
        <f>IF(M14="","",M14*2)</f>
        <v/>
      </c>
      <c r="O14" s="5"/>
      <c r="P14" s="4" t="str">
        <f>IF(O14="","",O14*2)</f>
        <v/>
      </c>
      <c r="Q14" s="5"/>
      <c r="R14" s="4" t="str">
        <f>IF(Q14="","",Q14*2)</f>
        <v/>
      </c>
      <c r="S14" s="5"/>
      <c r="T14" s="4" t="str">
        <f>IF(S14="","",S14*2)</f>
        <v/>
      </c>
      <c r="U14" s="5"/>
      <c r="V14" s="4" t="str">
        <f>IF(U14="","",U14*2)</f>
        <v/>
      </c>
      <c r="W14" s="5"/>
      <c r="X14" s="4" t="str">
        <f>IF(W14="","",W14*2)</f>
        <v/>
      </c>
      <c r="Y14" s="5"/>
      <c r="Z14" s="4" t="str">
        <f>IF(Y14="","",Y14*2)</f>
        <v/>
      </c>
      <c r="AA14" s="5"/>
      <c r="AB14" s="4" t="str">
        <f>IF(AA14="","",AA14*2)</f>
        <v/>
      </c>
      <c r="AC14" s="5"/>
      <c r="AD14" s="4" t="str">
        <f>IF(AC14="","",AC14*2)</f>
        <v/>
      </c>
      <c r="AE14" s="5">
        <v>1</v>
      </c>
      <c r="AF14" s="4">
        <f>IF(AE14="","",AE14*2)</f>
        <v>2</v>
      </c>
      <c r="AG14" s="5"/>
      <c r="AH14" s="4" t="str">
        <f>IF(AG14="","",AG14*2)</f>
        <v/>
      </c>
      <c r="AI14" s="5"/>
      <c r="AJ14" s="4" t="str">
        <f>IF(AI14="","",AI14*2)</f>
        <v/>
      </c>
      <c r="AK14" s="5"/>
      <c r="AL14" s="4" t="str">
        <f>IF(AK14="","",AK14*2)</f>
        <v/>
      </c>
      <c r="AM14" s="5"/>
      <c r="AN14" s="4" t="str">
        <f>IF(AM14="","",AM14*2)</f>
        <v/>
      </c>
      <c r="AO14" s="5"/>
      <c r="AP14" s="4" t="str">
        <f>IF(AO14="","",AO14*2)</f>
        <v/>
      </c>
      <c r="AQ14" s="6">
        <f>G14+I14+K14+M14+O14+Q14+S14+U14+W14+Y14+AA14+AC14+AE14+AG14+AI14+AK14+AM14+AO14</f>
        <v>2</v>
      </c>
    </row>
    <row r="15" spans="1:43" ht="33.75" customHeight="1">
      <c r="A15" s="14" t="s">
        <v>56</v>
      </c>
      <c r="B15" s="15" t="s">
        <v>64</v>
      </c>
      <c r="C15" s="54" t="s">
        <v>65</v>
      </c>
      <c r="D15" s="55" t="s">
        <v>30</v>
      </c>
      <c r="E15" s="55" t="s">
        <v>31</v>
      </c>
      <c r="F15" s="56" t="str">
        <f>IFERROR(IF(OR(D15="Adicionar",D15="Digite/Selecione o bairro"),"",VLOOKUP(D15,Gabarito!$A$1:$B$1006,2,0)),"Consulte a aba Gabarito")</f>
        <v>Central</v>
      </c>
      <c r="G15" s="5"/>
      <c r="H15" s="4" t="str">
        <f>IF(G15="","",G15*2)</f>
        <v/>
      </c>
      <c r="I15" s="5"/>
      <c r="J15" s="4" t="str">
        <f>IF(I15="","",I15*2)</f>
        <v/>
      </c>
      <c r="K15" s="5"/>
      <c r="L15" s="4" t="str">
        <f>IF(K15="","",K15*2)</f>
        <v/>
      </c>
      <c r="M15" s="5"/>
      <c r="N15" s="4" t="str">
        <f>IF(M15="","",M15*2)</f>
        <v/>
      </c>
      <c r="O15" s="5"/>
      <c r="P15" s="4" t="str">
        <f>IF(O15="","",O15*2)</f>
        <v/>
      </c>
      <c r="Q15" s="5"/>
      <c r="R15" s="4" t="str">
        <f>IF(Q15="","",Q15*2)</f>
        <v/>
      </c>
      <c r="S15" s="5"/>
      <c r="T15" s="4" t="str">
        <f>IF(S15="","",S15*2)</f>
        <v/>
      </c>
      <c r="U15" s="5"/>
      <c r="V15" s="4" t="str">
        <f>IF(U15="","",U15*2)</f>
        <v/>
      </c>
      <c r="W15" s="5"/>
      <c r="X15" s="4" t="str">
        <f>IF(W15="","",W15*2)</f>
        <v/>
      </c>
      <c r="Y15" s="5"/>
      <c r="Z15" s="4" t="str">
        <f>IF(Y15="","",Y15*2)</f>
        <v/>
      </c>
      <c r="AA15" s="5"/>
      <c r="AB15" s="4" t="str">
        <f>IF(AA15="","",AA15*2)</f>
        <v/>
      </c>
      <c r="AC15" s="5"/>
      <c r="AD15" s="4" t="str">
        <f>IF(AC15="","",AC15*2)</f>
        <v/>
      </c>
      <c r="AE15" s="5">
        <v>3</v>
      </c>
      <c r="AF15" s="4">
        <f>IF(AE15="","",AE15*2)</f>
        <v>6</v>
      </c>
      <c r="AG15" s="5"/>
      <c r="AH15" s="4" t="str">
        <f>IF(AG15="","",AG15*2)</f>
        <v/>
      </c>
      <c r="AI15" s="5"/>
      <c r="AJ15" s="4" t="str">
        <f>IF(AI15="","",AI15*2)</f>
        <v/>
      </c>
      <c r="AK15" s="5"/>
      <c r="AL15" s="4" t="str">
        <f>IF(AK15="","",AK15*2)</f>
        <v/>
      </c>
      <c r="AM15" s="5"/>
      <c r="AN15" s="4" t="str">
        <f>IF(AM15="","",AM15*2)</f>
        <v/>
      </c>
      <c r="AO15" s="5"/>
      <c r="AP15" s="4" t="str">
        <f>IF(AO15="","",AO15*2)</f>
        <v/>
      </c>
      <c r="AQ15" s="6">
        <f>G15+I15+K15+M15+O15+Q15+S15+U15+W15+Y15+AA15+AC15+AE15+AG15+AI15+AK15+AM15+AO15</f>
        <v>3</v>
      </c>
    </row>
    <row r="16" spans="1:43" ht="33.75" customHeight="1">
      <c r="A16" s="14" t="s">
        <v>66</v>
      </c>
      <c r="B16" s="14" t="s">
        <v>67</v>
      </c>
      <c r="C16" s="54" t="s">
        <v>68</v>
      </c>
      <c r="D16" s="55" t="s">
        <v>69</v>
      </c>
      <c r="E16" s="55" t="s">
        <v>31</v>
      </c>
      <c r="F16" s="56" t="str">
        <f>IFERROR(IF(OR(D16="Adicionar",D16="Digite/Selecione o bairro"),"",VLOOKUP(D16,Gabarito!$A$1:$B$1006,2,0)),"Consulte a aba Gabarito")</f>
        <v>Central</v>
      </c>
      <c r="G16" s="5"/>
      <c r="H16" s="4" t="str">
        <f>IF(G16="","",G16*2)</f>
        <v/>
      </c>
      <c r="I16" s="5"/>
      <c r="J16" s="4" t="str">
        <f>IF(I16="","",I16*2)</f>
        <v/>
      </c>
      <c r="K16" s="5">
        <v>3</v>
      </c>
      <c r="L16" s="4">
        <f>IF(K16="","",K16*2)</f>
        <v>6</v>
      </c>
      <c r="M16" s="5"/>
      <c r="N16" s="4" t="str">
        <f>IF(M16="","",M16*2)</f>
        <v/>
      </c>
      <c r="O16" s="5"/>
      <c r="P16" s="4" t="str">
        <f>IF(O16="","",O16*2)</f>
        <v/>
      </c>
      <c r="Q16" s="5"/>
      <c r="R16" s="4" t="str">
        <f>IF(Q16="","",Q16*2)</f>
        <v/>
      </c>
      <c r="S16" s="5"/>
      <c r="T16" s="4" t="str">
        <f>IF(S16="","",S16*2)</f>
        <v/>
      </c>
      <c r="U16" s="5"/>
      <c r="V16" s="4" t="str">
        <f>IF(U16="","",U16*2)</f>
        <v/>
      </c>
      <c r="W16" s="5"/>
      <c r="X16" s="4" t="str">
        <f>IF(W16="","",W16*2)</f>
        <v/>
      </c>
      <c r="Y16" s="5"/>
      <c r="Z16" s="4" t="str">
        <f>IF(Y16="","",Y16*2)</f>
        <v/>
      </c>
      <c r="AA16" s="5"/>
      <c r="AB16" s="4" t="str">
        <f>IF(AA16="","",AA16*2)</f>
        <v/>
      </c>
      <c r="AC16" s="5"/>
      <c r="AD16" s="4" t="str">
        <f>IF(AC16="","",AC16*2)</f>
        <v/>
      </c>
      <c r="AE16" s="5"/>
      <c r="AF16" s="4" t="str">
        <f>IF(AE16="","",AE16*2)</f>
        <v/>
      </c>
      <c r="AG16" s="5"/>
      <c r="AH16" s="4" t="str">
        <f>IF(AG16="","",AG16*2)</f>
        <v/>
      </c>
      <c r="AI16" s="5"/>
      <c r="AJ16" s="4" t="str">
        <f>IF(AI16="","",AI16*2)</f>
        <v/>
      </c>
      <c r="AK16" s="5"/>
      <c r="AL16" s="4" t="str">
        <f>IF(AK16="","",AK16*2)</f>
        <v/>
      </c>
      <c r="AM16" s="5"/>
      <c r="AN16" s="4" t="str">
        <f>IF(AM16="","",AM16*2)</f>
        <v/>
      </c>
      <c r="AO16" s="5"/>
      <c r="AP16" s="4" t="str">
        <f>IF(AO16="","",AO16*2)</f>
        <v/>
      </c>
      <c r="AQ16" s="6">
        <f>G16+I16+K16+M16+O16+Q16+S16+U16+W16+Y16+AA16+AC16+AE16+AG16+AI16+AK16+AM16+AO16</f>
        <v>3</v>
      </c>
    </row>
    <row r="17" spans="1:43" ht="33.75" customHeight="1">
      <c r="A17" s="14" t="s">
        <v>66</v>
      </c>
      <c r="B17" s="15" t="s">
        <v>70</v>
      </c>
      <c r="C17" s="54" t="s">
        <v>71</v>
      </c>
      <c r="D17" s="55" t="s">
        <v>30</v>
      </c>
      <c r="E17" s="55" t="s">
        <v>31</v>
      </c>
      <c r="F17" s="56" t="str">
        <f>IFERROR(IF(OR(D17="Adicionar",D17="Digite/Selecione o bairro"),"",VLOOKUP(D17,Gabarito!$A$1:$B$1006,2,0)),"Consulte a aba Gabarito")</f>
        <v>Central</v>
      </c>
      <c r="G17" s="5"/>
      <c r="H17" s="4" t="str">
        <f>IF(G17="","",G17*2)</f>
        <v/>
      </c>
      <c r="I17" s="5"/>
      <c r="J17" s="4" t="str">
        <f>IF(I17="","",I17*2)</f>
        <v/>
      </c>
      <c r="K17" s="5">
        <v>1</v>
      </c>
      <c r="L17" s="4">
        <f>IF(K17="","",K17*2)</f>
        <v>2</v>
      </c>
      <c r="M17" s="5"/>
      <c r="N17" s="4" t="str">
        <f>IF(M17="","",M17*2)</f>
        <v/>
      </c>
      <c r="O17" s="5"/>
      <c r="P17" s="4" t="str">
        <f>IF(O17="","",O17*2)</f>
        <v/>
      </c>
      <c r="Q17" s="5"/>
      <c r="R17" s="4" t="str">
        <f>IF(Q17="","",Q17*2)</f>
        <v/>
      </c>
      <c r="S17" s="5"/>
      <c r="T17" s="4" t="str">
        <f>IF(S17="","",S17*2)</f>
        <v/>
      </c>
      <c r="U17" s="5"/>
      <c r="V17" s="4" t="str">
        <f>IF(U17="","",U17*2)</f>
        <v/>
      </c>
      <c r="W17" s="5"/>
      <c r="X17" s="4" t="str">
        <f>IF(W17="","",W17*2)</f>
        <v/>
      </c>
      <c r="Y17" s="5"/>
      <c r="Z17" s="4" t="str">
        <f>IF(Y17="","",Y17*2)</f>
        <v/>
      </c>
      <c r="AA17" s="5"/>
      <c r="AB17" s="4" t="str">
        <f>IF(AA17="","",AA17*2)</f>
        <v/>
      </c>
      <c r="AC17" s="5"/>
      <c r="AD17" s="4" t="str">
        <f>IF(AC17="","",AC17*2)</f>
        <v/>
      </c>
      <c r="AE17" s="5"/>
      <c r="AF17" s="4" t="str">
        <f>IF(AE17="","",AE17*2)</f>
        <v/>
      </c>
      <c r="AG17" s="5"/>
      <c r="AH17" s="4" t="str">
        <f>IF(AG17="","",AG17*2)</f>
        <v/>
      </c>
      <c r="AI17" s="5"/>
      <c r="AJ17" s="4" t="str">
        <f>IF(AI17="","",AI17*2)</f>
        <v/>
      </c>
      <c r="AK17" s="5"/>
      <c r="AL17" s="4" t="str">
        <f>IF(AK17="","",AK17*2)</f>
        <v/>
      </c>
      <c r="AM17" s="5"/>
      <c r="AN17" s="4" t="str">
        <f>IF(AM17="","",AM17*2)</f>
        <v/>
      </c>
      <c r="AO17" s="5"/>
      <c r="AP17" s="4" t="str">
        <f>IF(AO17="","",AO17*2)</f>
        <v/>
      </c>
      <c r="AQ17" s="6">
        <f>G17+I17+K17+M17+O17+Q17+S17+U17+W17+Y17+AA17+AC17+AE17+AG17+AI17+AK17+AM17+AO17</f>
        <v>1</v>
      </c>
    </row>
    <row r="18" spans="1:43" ht="33.75" customHeight="1">
      <c r="A18" s="14" t="s">
        <v>66</v>
      </c>
      <c r="B18" s="14" t="s">
        <v>72</v>
      </c>
      <c r="C18" s="54" t="s">
        <v>73</v>
      </c>
      <c r="D18" s="55" t="s">
        <v>74</v>
      </c>
      <c r="E18" s="55" t="s">
        <v>31</v>
      </c>
      <c r="F18" s="56" t="str">
        <f>IFERROR(IF(OR(D18="Adicionar",D18="Digite/Selecione o bairro"),"",VLOOKUP(D18,Gabarito!$A$1:$B$1006,2,0)),"Consulte a aba Gabarito")</f>
        <v>Central</v>
      </c>
      <c r="G18" s="5"/>
      <c r="H18" s="4" t="str">
        <f>IF(G18="","",G18*2)</f>
        <v/>
      </c>
      <c r="I18" s="5"/>
      <c r="J18" s="4" t="str">
        <f>IF(I18="","",I18*2)</f>
        <v/>
      </c>
      <c r="K18" s="5"/>
      <c r="L18" s="4" t="str">
        <f>IF(K18="","",K18*2)</f>
        <v/>
      </c>
      <c r="M18" s="5"/>
      <c r="N18" s="4" t="str">
        <f>IF(M18="","",M18*2)</f>
        <v/>
      </c>
      <c r="O18" s="5"/>
      <c r="P18" s="4" t="str">
        <f>IF(O18="","",O18*2)</f>
        <v/>
      </c>
      <c r="Q18" s="5"/>
      <c r="R18" s="4" t="str">
        <f>IF(Q18="","",Q18*2)</f>
        <v/>
      </c>
      <c r="S18" s="5"/>
      <c r="T18" s="4" t="str">
        <f>IF(S18="","",S18*2)</f>
        <v/>
      </c>
      <c r="U18" s="5"/>
      <c r="V18" s="4" t="str">
        <f>IF(U18="","",U18*2)</f>
        <v/>
      </c>
      <c r="W18" s="5"/>
      <c r="X18" s="4" t="str">
        <f>IF(W18="","",W18*2)</f>
        <v/>
      </c>
      <c r="Y18" s="5"/>
      <c r="Z18" s="4" t="str">
        <f>IF(Y18="","",Y18*2)</f>
        <v/>
      </c>
      <c r="AA18" s="5">
        <v>2</v>
      </c>
      <c r="AB18" s="4">
        <f>IF(AA18="","",AA18*2)</f>
        <v>4</v>
      </c>
      <c r="AC18" s="5"/>
      <c r="AD18" s="4" t="str">
        <f>IF(AC18="","",AC18*2)</f>
        <v/>
      </c>
      <c r="AE18" s="5">
        <v>1</v>
      </c>
      <c r="AF18" s="4">
        <f>IF(AE18="","",AE18*2)</f>
        <v>2</v>
      </c>
      <c r="AG18" s="5"/>
      <c r="AH18" s="4" t="str">
        <f>IF(AG18="","",AG18*2)</f>
        <v/>
      </c>
      <c r="AI18" s="5"/>
      <c r="AJ18" s="4" t="str">
        <f>IF(AI18="","",AI18*2)</f>
        <v/>
      </c>
      <c r="AK18" s="5"/>
      <c r="AL18" s="4" t="str">
        <f>IF(AK18="","",AK18*2)</f>
        <v/>
      </c>
      <c r="AM18" s="5"/>
      <c r="AN18" s="4" t="str">
        <f>IF(AM18="","",AM18*2)</f>
        <v/>
      </c>
      <c r="AO18" s="5"/>
      <c r="AP18" s="4" t="str">
        <f>IF(AO18="","",AO18*2)</f>
        <v/>
      </c>
      <c r="AQ18" s="6">
        <f>G18+I18+K18+M18+O18+Q18+S18+U18+W18+Y18+AA18+AC18+AE18+AG18+AI18+AK18+AM18+AO18</f>
        <v>3</v>
      </c>
    </row>
    <row r="19" spans="1:43" ht="33.75" customHeight="1">
      <c r="A19" s="14" t="s">
        <v>75</v>
      </c>
      <c r="B19" s="14" t="s">
        <v>76</v>
      </c>
      <c r="C19" s="54" t="s">
        <v>77</v>
      </c>
      <c r="D19" s="55" t="s">
        <v>34</v>
      </c>
      <c r="E19" s="55" t="s">
        <v>31</v>
      </c>
      <c r="F19" s="56" t="str">
        <f>IFERROR(IF(OR(D19="Adicionar",D19="Digite/Selecione o bairro"),"",VLOOKUP(D19,Gabarito!$A$1:$B$1006,2,0)),"Consulte a aba Gabarito")</f>
        <v>Central</v>
      </c>
      <c r="G19" s="5"/>
      <c r="H19" s="4" t="str">
        <f>IF(G19="","",G19*2)</f>
        <v/>
      </c>
      <c r="I19" s="5"/>
      <c r="J19" s="4" t="str">
        <f>IF(I19="","",I19*2)</f>
        <v/>
      </c>
      <c r="K19" s="5">
        <v>3</v>
      </c>
      <c r="L19" s="4">
        <f>IF(K19="","",K19*2)</f>
        <v>6</v>
      </c>
      <c r="M19" s="5"/>
      <c r="N19" s="4" t="str">
        <f>IF(M19="","",M19*2)</f>
        <v/>
      </c>
      <c r="O19" s="5"/>
      <c r="P19" s="4" t="str">
        <f>IF(O19="","",O19*2)</f>
        <v/>
      </c>
      <c r="Q19" s="5"/>
      <c r="R19" s="4" t="str">
        <f>IF(Q19="","",Q19*2)</f>
        <v/>
      </c>
      <c r="S19" s="5"/>
      <c r="T19" s="4" t="str">
        <f>IF(S19="","",S19*2)</f>
        <v/>
      </c>
      <c r="U19" s="5"/>
      <c r="V19" s="4" t="str">
        <f>IF(U19="","",U19*2)</f>
        <v/>
      </c>
      <c r="W19" s="5"/>
      <c r="X19" s="4" t="str">
        <f>IF(W19="","",W19*2)</f>
        <v/>
      </c>
      <c r="Y19" s="5"/>
      <c r="Z19" s="4" t="str">
        <f>IF(Y19="","",Y19*2)</f>
        <v/>
      </c>
      <c r="AA19" s="5"/>
      <c r="AB19" s="4" t="str">
        <f>IF(AA19="","",AA19*2)</f>
        <v/>
      </c>
      <c r="AC19" s="5"/>
      <c r="AD19" s="4" t="str">
        <f>IF(AC19="","",AC19*2)</f>
        <v/>
      </c>
      <c r="AE19" s="5"/>
      <c r="AF19" s="4" t="str">
        <f>IF(AE19="","",AE19*2)</f>
        <v/>
      </c>
      <c r="AG19" s="5"/>
      <c r="AH19" s="4" t="str">
        <f>IF(AG19="","",AG19*2)</f>
        <v/>
      </c>
      <c r="AI19" s="5"/>
      <c r="AJ19" s="4" t="str">
        <f>IF(AI19="","",AI19*2)</f>
        <v/>
      </c>
      <c r="AK19" s="5"/>
      <c r="AL19" s="4" t="str">
        <f>IF(AK19="","",AK19*2)</f>
        <v/>
      </c>
      <c r="AM19" s="5"/>
      <c r="AN19" s="4" t="str">
        <f>IF(AM19="","",AM19*2)</f>
        <v/>
      </c>
      <c r="AO19" s="5"/>
      <c r="AP19" s="4" t="str">
        <f>IF(AO19="","",AO19*2)</f>
        <v/>
      </c>
      <c r="AQ19" s="6">
        <f>G19+I19+K19+M19+O19+Q19+S19+U19+W19+Y19+AA19+AC19+AE19+AG19+AI19+AK19+AM19+AO19</f>
        <v>3</v>
      </c>
    </row>
    <row r="20" spans="1:43" ht="33.75" customHeight="1">
      <c r="A20" s="14" t="s">
        <v>75</v>
      </c>
      <c r="B20" s="14" t="s">
        <v>78</v>
      </c>
      <c r="C20" s="54" t="s">
        <v>79</v>
      </c>
      <c r="D20" s="55" t="s">
        <v>80</v>
      </c>
      <c r="E20" s="55" t="s">
        <v>31</v>
      </c>
      <c r="F20" s="56" t="str">
        <f>IFERROR(IF(OR(D20="Adicionar",D20="Digite/Selecione o bairro"),"",VLOOKUP(D20,Gabarito!$A$1:$B$1006,2,0)),"Consulte a aba Gabarito")</f>
        <v>Central</v>
      </c>
      <c r="G20" s="5"/>
      <c r="H20" s="4" t="str">
        <f>IF(G20="","",G20*2)</f>
        <v/>
      </c>
      <c r="I20" s="5"/>
      <c r="J20" s="4" t="str">
        <f>IF(I20="","",I20*2)</f>
        <v/>
      </c>
      <c r="K20" s="5"/>
      <c r="L20" s="4" t="str">
        <f>IF(K20="","",K20*2)</f>
        <v/>
      </c>
      <c r="M20" s="5">
        <v>2</v>
      </c>
      <c r="N20" s="4">
        <f>IF(M20="","",M20*2)</f>
        <v>4</v>
      </c>
      <c r="O20" s="5">
        <v>1</v>
      </c>
      <c r="P20" s="4">
        <f>IF(O20="","",O20*2)</f>
        <v>2</v>
      </c>
      <c r="Q20" s="5"/>
      <c r="R20" s="4" t="str">
        <f>IF(Q20="","",Q20*2)</f>
        <v/>
      </c>
      <c r="S20" s="5"/>
      <c r="T20" s="4" t="str">
        <f>IF(S20="","",S20*2)</f>
        <v/>
      </c>
      <c r="U20" s="5"/>
      <c r="V20" s="4" t="str">
        <f>IF(U20="","",U20*2)</f>
        <v/>
      </c>
      <c r="W20" s="5"/>
      <c r="X20" s="4" t="str">
        <f>IF(W20="","",W20*2)</f>
        <v/>
      </c>
      <c r="Y20" s="5"/>
      <c r="Z20" s="4" t="str">
        <f>IF(Y20="","",Y20*2)</f>
        <v/>
      </c>
      <c r="AA20" s="5"/>
      <c r="AB20" s="4" t="str">
        <f>IF(AA20="","",AA20*2)</f>
        <v/>
      </c>
      <c r="AC20" s="5"/>
      <c r="AD20" s="4" t="str">
        <f>IF(AC20="","",AC20*2)</f>
        <v/>
      </c>
      <c r="AE20" s="5"/>
      <c r="AF20" s="4" t="str">
        <f>IF(AE20="","",AE20*2)</f>
        <v/>
      </c>
      <c r="AG20" s="5"/>
      <c r="AH20" s="4" t="str">
        <f>IF(AG20="","",AG20*2)</f>
        <v/>
      </c>
      <c r="AI20" s="5"/>
      <c r="AJ20" s="4" t="str">
        <f>IF(AI20="","",AI20*2)</f>
        <v/>
      </c>
      <c r="AK20" s="5"/>
      <c r="AL20" s="4" t="str">
        <f>IF(AK20="","",AK20*2)</f>
        <v/>
      </c>
      <c r="AM20" s="5"/>
      <c r="AN20" s="4" t="str">
        <f>IF(AM20="","",AM20*2)</f>
        <v/>
      </c>
      <c r="AO20" s="5"/>
      <c r="AP20" s="4" t="str">
        <f>IF(AO20="","",AO20*2)</f>
        <v/>
      </c>
      <c r="AQ20" s="6">
        <f>G20+I20+K20+M20+O20+Q20+S20+U20+W20+Y20+AA20+AC20+AE20+AG20+AI20+AK20+AM20+AO20</f>
        <v>3</v>
      </c>
    </row>
    <row r="21" spans="1:43" ht="33.75" customHeight="1">
      <c r="A21" s="14" t="s">
        <v>75</v>
      </c>
      <c r="B21" s="14" t="s">
        <v>81</v>
      </c>
      <c r="C21" s="54" t="s">
        <v>82</v>
      </c>
      <c r="D21" s="55" t="s">
        <v>59</v>
      </c>
      <c r="E21" s="55" t="s">
        <v>31</v>
      </c>
      <c r="F21" s="56" t="str">
        <f>IFERROR(IF(OR(D21="Adicionar",D21="Digite/Selecione o bairro"),"",VLOOKUP(D21,Gabarito!$A$1:$B$1006,2,0)),"Consulte a aba Gabarito")</f>
        <v>Central</v>
      </c>
      <c r="G21" s="5"/>
      <c r="H21" s="4" t="str">
        <f>IF(G21="","",G21*2)</f>
        <v/>
      </c>
      <c r="I21" s="5"/>
      <c r="J21" s="4" t="str">
        <f>IF(I21="","",I21*2)</f>
        <v/>
      </c>
      <c r="K21" s="5"/>
      <c r="L21" s="4" t="str">
        <f>IF(K21="","",K21*2)</f>
        <v/>
      </c>
      <c r="M21" s="5"/>
      <c r="N21" s="4" t="str">
        <f>IF(M21="","",M21*2)</f>
        <v/>
      </c>
      <c r="O21" s="5"/>
      <c r="P21" s="4" t="str">
        <f>IF(O21="","",O21*2)</f>
        <v/>
      </c>
      <c r="Q21" s="5"/>
      <c r="R21" s="4" t="str">
        <f>IF(Q21="","",Q21*2)</f>
        <v/>
      </c>
      <c r="S21" s="5"/>
      <c r="T21" s="4" t="str">
        <f>IF(S21="","",S21*2)</f>
        <v/>
      </c>
      <c r="U21" s="5"/>
      <c r="V21" s="4" t="str">
        <f>IF(U21="","",U21*2)</f>
        <v/>
      </c>
      <c r="W21" s="5"/>
      <c r="X21" s="4" t="str">
        <f>IF(W21="","",W21*2)</f>
        <v/>
      </c>
      <c r="Y21" s="5">
        <v>1</v>
      </c>
      <c r="Z21" s="4">
        <f>IF(Y21="","",Y21*2)</f>
        <v>2</v>
      </c>
      <c r="AA21" s="5"/>
      <c r="AB21" s="4" t="str">
        <f>IF(AA21="","",AA21*2)</f>
        <v/>
      </c>
      <c r="AC21" s="5"/>
      <c r="AD21" s="4" t="str">
        <f>IF(AC21="","",AC21*2)</f>
        <v/>
      </c>
      <c r="AE21" s="5"/>
      <c r="AF21" s="4" t="str">
        <f>IF(AE21="","",AE21*2)</f>
        <v/>
      </c>
      <c r="AG21" s="5"/>
      <c r="AH21" s="4" t="str">
        <f>IF(AG21="","",AG21*2)</f>
        <v/>
      </c>
      <c r="AI21" s="5"/>
      <c r="AJ21" s="4" t="str">
        <f>IF(AI21="","",AI21*2)</f>
        <v/>
      </c>
      <c r="AK21" s="5"/>
      <c r="AL21" s="4" t="str">
        <f>IF(AK21="","",AK21*2)</f>
        <v/>
      </c>
      <c r="AM21" s="5"/>
      <c r="AN21" s="4" t="str">
        <f>IF(AM21="","",AM21*2)</f>
        <v/>
      </c>
      <c r="AO21" s="5"/>
      <c r="AP21" s="4" t="str">
        <f>IF(AO21="","",AO21*2)</f>
        <v/>
      </c>
      <c r="AQ21" s="6">
        <f>G21+I21+K21+M21+O21+Q21+S21+U21+W21+Y21+AA21+AC21+AE21+AG21+AI21+AK21+AM21+AO21</f>
        <v>1</v>
      </c>
    </row>
    <row r="22" spans="1:43" ht="33.75" customHeight="1">
      <c r="A22" s="14" t="s">
        <v>75</v>
      </c>
      <c r="B22" s="14" t="s">
        <v>83</v>
      </c>
      <c r="C22" s="54" t="s">
        <v>84</v>
      </c>
      <c r="D22" s="55" t="s">
        <v>85</v>
      </c>
      <c r="E22" s="55" t="s">
        <v>31</v>
      </c>
      <c r="F22" s="56" t="str">
        <f>IFERROR(IF(OR(D22="Adicionar",D22="Digite/Selecione o bairro"),"",VLOOKUP(D22,Gabarito!$A$1:$B$1006,2,0)),"Consulte a aba Gabarito")</f>
        <v>Central</v>
      </c>
      <c r="G22" s="5"/>
      <c r="H22" s="4" t="str">
        <f>IF(G22="","",G22*2)</f>
        <v/>
      </c>
      <c r="I22" s="5"/>
      <c r="J22" s="4" t="str">
        <f>IF(I22="","",I22*2)</f>
        <v/>
      </c>
      <c r="K22" s="5">
        <v>1</v>
      </c>
      <c r="L22" s="4">
        <f>IF(K22="","",K22*2)</f>
        <v>2</v>
      </c>
      <c r="M22" s="5"/>
      <c r="N22" s="4" t="str">
        <f>IF(M22="","",M22*2)</f>
        <v/>
      </c>
      <c r="O22" s="5"/>
      <c r="P22" s="4" t="str">
        <f>IF(O22="","",O22*2)</f>
        <v/>
      </c>
      <c r="Q22" s="5"/>
      <c r="R22" s="4" t="str">
        <f>IF(Q22="","",Q22*2)</f>
        <v/>
      </c>
      <c r="S22" s="5"/>
      <c r="T22" s="4" t="str">
        <f>IF(S22="","",S22*2)</f>
        <v/>
      </c>
      <c r="U22" s="5"/>
      <c r="V22" s="4" t="str">
        <f>IF(U22="","",U22*2)</f>
        <v/>
      </c>
      <c r="W22" s="5"/>
      <c r="X22" s="4" t="str">
        <f>IF(W22="","",W22*2)</f>
        <v/>
      </c>
      <c r="Y22" s="5"/>
      <c r="Z22" s="4" t="str">
        <f>IF(Y22="","",Y22*2)</f>
        <v/>
      </c>
      <c r="AA22" s="5">
        <v>1</v>
      </c>
      <c r="AB22" s="4">
        <f>IF(AA22="","",AA22*2)</f>
        <v>2</v>
      </c>
      <c r="AC22" s="5"/>
      <c r="AD22" s="4" t="str">
        <f>IF(AC22="","",AC22*2)</f>
        <v/>
      </c>
      <c r="AE22" s="5"/>
      <c r="AF22" s="4" t="str">
        <f>IF(AE22="","",AE22*2)</f>
        <v/>
      </c>
      <c r="AG22" s="5"/>
      <c r="AH22" s="4" t="str">
        <f>IF(AG22="","",AG22*2)</f>
        <v/>
      </c>
      <c r="AI22" s="5"/>
      <c r="AJ22" s="4" t="str">
        <f>IF(AI22="","",AI22*2)</f>
        <v/>
      </c>
      <c r="AK22" s="5"/>
      <c r="AL22" s="4" t="str">
        <f>IF(AK22="","",AK22*2)</f>
        <v/>
      </c>
      <c r="AM22" s="5"/>
      <c r="AN22" s="4" t="str">
        <f>IF(AM22="","",AM22*2)</f>
        <v/>
      </c>
      <c r="AO22" s="5"/>
      <c r="AP22" s="4" t="str">
        <f>IF(AO22="","",AO22*2)</f>
        <v/>
      </c>
      <c r="AQ22" s="6">
        <f>G22+I22+K22+M22+O22+Q22+S22+U22+W22+Y22+AA22+AC22+AE22+AG22+AI22+AK22+AM22+AO22</f>
        <v>2</v>
      </c>
    </row>
    <row r="23" spans="1:43" ht="33.75" customHeight="1">
      <c r="A23" s="14" t="s">
        <v>75</v>
      </c>
      <c r="B23" s="14" t="s">
        <v>86</v>
      </c>
      <c r="C23" s="54" t="s">
        <v>87</v>
      </c>
      <c r="D23" s="55" t="s">
        <v>59</v>
      </c>
      <c r="E23" s="55" t="s">
        <v>31</v>
      </c>
      <c r="F23" s="56" t="str">
        <f>IFERROR(IF(OR(D23="Adicionar",D23="Digite/Selecione o bairro"),"",VLOOKUP(D23,Gabarito!$A$1:$B$1006,2,0)),"Consulte a aba Gabarito")</f>
        <v>Central</v>
      </c>
      <c r="G23" s="5"/>
      <c r="H23" s="4" t="str">
        <f>IF(G23="","",G23*2)</f>
        <v/>
      </c>
      <c r="I23" s="5"/>
      <c r="J23" s="4" t="str">
        <f>IF(I23="","",I23*2)</f>
        <v/>
      </c>
      <c r="K23" s="5"/>
      <c r="L23" s="4" t="str">
        <f>IF(K23="","",K23*2)</f>
        <v/>
      </c>
      <c r="M23" s="5"/>
      <c r="N23" s="4" t="str">
        <f>IF(M23="","",M23*2)</f>
        <v/>
      </c>
      <c r="O23" s="5"/>
      <c r="P23" s="4" t="str">
        <f>IF(O23="","",O23*2)</f>
        <v/>
      </c>
      <c r="Q23" s="5"/>
      <c r="R23" s="4" t="str">
        <f>IF(Q23="","",Q23*2)</f>
        <v/>
      </c>
      <c r="S23" s="5"/>
      <c r="T23" s="4" t="str">
        <f>IF(S23="","",S23*2)</f>
        <v/>
      </c>
      <c r="U23" s="5"/>
      <c r="V23" s="4" t="str">
        <f>IF(U23="","",U23*2)</f>
        <v/>
      </c>
      <c r="W23" s="5"/>
      <c r="X23" s="4" t="str">
        <f>IF(W23="","",W23*2)</f>
        <v/>
      </c>
      <c r="Y23" s="5">
        <v>1</v>
      </c>
      <c r="Z23" s="4">
        <f>IF(Y23="","",Y23*2)</f>
        <v>2</v>
      </c>
      <c r="AA23" s="5"/>
      <c r="AB23" s="4" t="str">
        <f>IF(AA23="","",AA23*2)</f>
        <v/>
      </c>
      <c r="AC23" s="5"/>
      <c r="AD23" s="4" t="str">
        <f>IF(AC23="","",AC23*2)</f>
        <v/>
      </c>
      <c r="AE23" s="5"/>
      <c r="AF23" s="4" t="str">
        <f>IF(AE23="","",AE23*2)</f>
        <v/>
      </c>
      <c r="AG23" s="5"/>
      <c r="AH23" s="4" t="str">
        <f>IF(AG23="","",AG23*2)</f>
        <v/>
      </c>
      <c r="AI23" s="5"/>
      <c r="AJ23" s="4" t="str">
        <f>IF(AI23="","",AI23*2)</f>
        <v/>
      </c>
      <c r="AK23" s="5"/>
      <c r="AL23" s="4" t="str">
        <f>IF(AK23="","",AK23*2)</f>
        <v/>
      </c>
      <c r="AM23" s="5"/>
      <c r="AN23" s="4" t="str">
        <f>IF(AM23="","",AM23*2)</f>
        <v/>
      </c>
      <c r="AO23" s="5"/>
      <c r="AP23" s="4" t="str">
        <f>IF(AO23="","",AO23*2)</f>
        <v/>
      </c>
      <c r="AQ23" s="6">
        <f>G23+I23+K23+M23+O23+Q23+S23+U23+W23+Y23+AA23+AC23+AE23+AG23+AI23+AK23+AM23+AO23</f>
        <v>1</v>
      </c>
    </row>
    <row r="24" spans="1:43" ht="33.75" customHeight="1">
      <c r="A24" s="14" t="s">
        <v>75</v>
      </c>
      <c r="B24" s="14" t="s">
        <v>88</v>
      </c>
      <c r="C24" s="54" t="s">
        <v>89</v>
      </c>
      <c r="D24" s="55" t="s">
        <v>80</v>
      </c>
      <c r="E24" s="55" t="s">
        <v>31</v>
      </c>
      <c r="F24" s="56" t="str">
        <f>IFERROR(IF(OR(D24="Adicionar",D24="Digite/Selecione o bairro"),"",VLOOKUP(D24,Gabarito!$A$1:$B$1006,2,0)),"Consulte a aba Gabarito")</f>
        <v>Central</v>
      </c>
      <c r="G24" s="5"/>
      <c r="H24" s="4" t="str">
        <f>IF(G24="","",G24*2)</f>
        <v/>
      </c>
      <c r="I24" s="5"/>
      <c r="J24" s="4" t="str">
        <f>IF(I24="","",I24*2)</f>
        <v/>
      </c>
      <c r="K24" s="5"/>
      <c r="L24" s="4" t="str">
        <f>IF(K24="","",K24*2)</f>
        <v/>
      </c>
      <c r="M24" s="5"/>
      <c r="N24" s="4" t="str">
        <f>IF(M24="","",M24*2)</f>
        <v/>
      </c>
      <c r="O24" s="5"/>
      <c r="P24" s="4" t="str">
        <f>IF(O24="","",O24*2)</f>
        <v/>
      </c>
      <c r="Q24" s="5"/>
      <c r="R24" s="4" t="str">
        <f>IF(Q24="","",Q24*2)</f>
        <v/>
      </c>
      <c r="S24" s="5"/>
      <c r="T24" s="4" t="str">
        <f>IF(S24="","",S24*2)</f>
        <v/>
      </c>
      <c r="U24" s="5"/>
      <c r="V24" s="4" t="str">
        <f>IF(U24="","",U24*2)</f>
        <v/>
      </c>
      <c r="W24" s="5"/>
      <c r="X24" s="4" t="str">
        <f>IF(W24="","",W24*2)</f>
        <v/>
      </c>
      <c r="Y24" s="5">
        <v>4</v>
      </c>
      <c r="Z24" s="4">
        <f>IF(Y24="","",Y24*2)</f>
        <v>8</v>
      </c>
      <c r="AA24" s="5">
        <v>1</v>
      </c>
      <c r="AB24" s="4">
        <f>IF(AA24="","",AA24*2)</f>
        <v>2</v>
      </c>
      <c r="AC24" s="5"/>
      <c r="AD24" s="4" t="str">
        <f>IF(AC24="","",AC24*2)</f>
        <v/>
      </c>
      <c r="AE24" s="5"/>
      <c r="AF24" s="4" t="str">
        <f>IF(AE24="","",AE24*2)</f>
        <v/>
      </c>
      <c r="AG24" s="5"/>
      <c r="AH24" s="4" t="str">
        <f>IF(AG24="","",AG24*2)</f>
        <v/>
      </c>
      <c r="AI24" s="5"/>
      <c r="AJ24" s="4" t="str">
        <f>IF(AI24="","",AI24*2)</f>
        <v/>
      </c>
      <c r="AK24" s="5"/>
      <c r="AL24" s="4" t="str">
        <f>IF(AK24="","",AK24*2)</f>
        <v/>
      </c>
      <c r="AM24" s="5"/>
      <c r="AN24" s="4" t="str">
        <f>IF(AM24="","",AM24*2)</f>
        <v/>
      </c>
      <c r="AO24" s="5"/>
      <c r="AP24" s="4" t="str">
        <f>IF(AO24="","",AO24*2)</f>
        <v/>
      </c>
      <c r="AQ24" s="6">
        <f>G24+I24+K24+M24+O24+Q24+S24+U24+W24+Y24+AA24+AC24+AE24+AG24+AI24+AK24+AM24+AO24</f>
        <v>5</v>
      </c>
    </row>
    <row r="25" spans="1:43" ht="33.75" customHeight="1">
      <c r="A25" s="14" t="s">
        <v>75</v>
      </c>
      <c r="B25" s="14" t="s">
        <v>90</v>
      </c>
      <c r="C25" s="54" t="s">
        <v>91</v>
      </c>
      <c r="D25" s="55" t="s">
        <v>34</v>
      </c>
      <c r="E25" s="55" t="s">
        <v>31</v>
      </c>
      <c r="F25" s="56" t="str">
        <f>IFERROR(IF(OR(D25="Adicionar",D25="Digite/Selecione o bairro"),"",VLOOKUP(D25,Gabarito!$A$1:$B$1006,2,0)),"Consulte a aba Gabarito")</f>
        <v>Central</v>
      </c>
      <c r="G25" s="5"/>
      <c r="H25" s="4" t="str">
        <f>IF(G25="","",G25*2)</f>
        <v/>
      </c>
      <c r="I25" s="5"/>
      <c r="J25" s="4" t="str">
        <f>IF(I25="","",I25*2)</f>
        <v/>
      </c>
      <c r="K25" s="5"/>
      <c r="L25" s="4" t="str">
        <f>IF(K25="","",K25*2)</f>
        <v/>
      </c>
      <c r="M25" s="5"/>
      <c r="N25" s="4" t="str">
        <f>IF(M25="","",M25*2)</f>
        <v/>
      </c>
      <c r="O25" s="5"/>
      <c r="P25" s="4" t="str">
        <f>IF(O25="","",O25*2)</f>
        <v/>
      </c>
      <c r="Q25" s="5"/>
      <c r="R25" s="4" t="str">
        <f>IF(Q25="","",Q25*2)</f>
        <v/>
      </c>
      <c r="S25" s="5">
        <v>2</v>
      </c>
      <c r="T25" s="4">
        <f>IF(S25="","",S25*2)</f>
        <v>4</v>
      </c>
      <c r="U25" s="5"/>
      <c r="V25" s="4" t="str">
        <f>IF(U25="","",U25*2)</f>
        <v/>
      </c>
      <c r="W25" s="5"/>
      <c r="X25" s="4" t="str">
        <f>IF(W25="","",W25*2)</f>
        <v/>
      </c>
      <c r="Y25" s="5"/>
      <c r="Z25" s="4" t="str">
        <f>IF(Y25="","",Y25*2)</f>
        <v/>
      </c>
      <c r="AA25" s="5"/>
      <c r="AB25" s="4" t="str">
        <f>IF(AA25="","",AA25*2)</f>
        <v/>
      </c>
      <c r="AC25" s="5"/>
      <c r="AD25" s="4" t="str">
        <f>IF(AC25="","",AC25*2)</f>
        <v/>
      </c>
      <c r="AE25" s="5"/>
      <c r="AF25" s="4" t="str">
        <f>IF(AE25="","",AE25*2)</f>
        <v/>
      </c>
      <c r="AG25" s="5"/>
      <c r="AH25" s="4" t="str">
        <f>IF(AG25="","",AG25*2)</f>
        <v/>
      </c>
      <c r="AI25" s="5"/>
      <c r="AJ25" s="4" t="str">
        <f>IF(AI25="","",AI25*2)</f>
        <v/>
      </c>
      <c r="AK25" s="5"/>
      <c r="AL25" s="4" t="str">
        <f>IF(AK25="","",AK25*2)</f>
        <v/>
      </c>
      <c r="AM25" s="5"/>
      <c r="AN25" s="4" t="str">
        <f>IF(AM25="","",AM25*2)</f>
        <v/>
      </c>
      <c r="AO25" s="5"/>
      <c r="AP25" s="4" t="str">
        <f>IF(AO25="","",AO25*2)</f>
        <v/>
      </c>
      <c r="AQ25" s="6">
        <f>G25+I25+K25+M25+O25+Q25+S25+U25+W25+Y25+AA25+AC25+AE25+AG25+AI25+AK25+AM25+AO25</f>
        <v>2</v>
      </c>
    </row>
    <row r="26" spans="1:43" ht="33.75" customHeight="1">
      <c r="A26" s="14" t="s">
        <v>75</v>
      </c>
      <c r="B26" s="14" t="s">
        <v>92</v>
      </c>
      <c r="C26" s="54" t="s">
        <v>93</v>
      </c>
      <c r="D26" s="55" t="s">
        <v>37</v>
      </c>
      <c r="E26" s="55" t="s">
        <v>31</v>
      </c>
      <c r="F26" s="56" t="str">
        <f>IFERROR(IF(OR(D26="Adicionar",D26="Digite/Selecione o bairro"),"",VLOOKUP(D26,Gabarito!$A$1:$B$1006,2,0)),"Consulte a aba Gabarito")</f>
        <v>Central</v>
      </c>
      <c r="G26" s="5"/>
      <c r="H26" s="4" t="str">
        <f>IF(G26="","",G26*2)</f>
        <v/>
      </c>
      <c r="I26" s="5"/>
      <c r="J26" s="4" t="str">
        <f>IF(I26="","",I26*2)</f>
        <v/>
      </c>
      <c r="K26" s="5"/>
      <c r="L26" s="4" t="str">
        <f>IF(K26="","",K26*2)</f>
        <v/>
      </c>
      <c r="M26" s="5"/>
      <c r="N26" s="4" t="str">
        <f>IF(M26="","",M26*2)</f>
        <v/>
      </c>
      <c r="O26" s="5"/>
      <c r="P26" s="4" t="str">
        <f>IF(O26="","",O26*2)</f>
        <v/>
      </c>
      <c r="Q26" s="5"/>
      <c r="R26" s="4" t="str">
        <f>IF(Q26="","",Q26*2)</f>
        <v/>
      </c>
      <c r="S26" s="5"/>
      <c r="T26" s="4" t="str">
        <f>IF(S26="","",S26*2)</f>
        <v/>
      </c>
      <c r="U26" s="5"/>
      <c r="V26" s="4" t="str">
        <f>IF(U26="","",U26*2)</f>
        <v/>
      </c>
      <c r="W26" s="5"/>
      <c r="X26" s="4" t="str">
        <f>IF(W26="","",W26*2)</f>
        <v/>
      </c>
      <c r="Y26" s="5"/>
      <c r="Z26" s="4" t="str">
        <f>IF(Y26="","",Y26*2)</f>
        <v/>
      </c>
      <c r="AA26" s="5"/>
      <c r="AB26" s="4" t="str">
        <f>IF(AA26="","",AA26*2)</f>
        <v/>
      </c>
      <c r="AC26" s="5">
        <v>2</v>
      </c>
      <c r="AD26" s="4">
        <f>IF(AC26="","",AC26*2)</f>
        <v>4</v>
      </c>
      <c r="AE26" s="5"/>
      <c r="AF26" s="4" t="str">
        <f>IF(AE26="","",AE26*2)</f>
        <v/>
      </c>
      <c r="AG26" s="5"/>
      <c r="AH26" s="4" t="str">
        <f>IF(AG26="","",AG26*2)</f>
        <v/>
      </c>
      <c r="AI26" s="5"/>
      <c r="AJ26" s="4" t="str">
        <f>IF(AI26="","",AI26*2)</f>
        <v/>
      </c>
      <c r="AK26" s="5"/>
      <c r="AL26" s="4" t="str">
        <f>IF(AK26="","",AK26*2)</f>
        <v/>
      </c>
      <c r="AM26" s="5"/>
      <c r="AN26" s="4" t="str">
        <f>IF(AM26="","",AM26*2)</f>
        <v/>
      </c>
      <c r="AO26" s="5"/>
      <c r="AP26" s="4" t="str">
        <f>IF(AO26="","",AO26*2)</f>
        <v/>
      </c>
      <c r="AQ26" s="6">
        <f>G26+I26+K26+M26+O26+Q26+S26+U26+W26+Y26+AA26+AC26+AE26+AG26+AI26+AK26+AM26+AO26</f>
        <v>2</v>
      </c>
    </row>
    <row r="27" spans="1:43" ht="33.75" customHeight="1">
      <c r="A27" s="14" t="s">
        <v>75</v>
      </c>
      <c r="B27" s="14" t="s">
        <v>94</v>
      </c>
      <c r="C27" s="54" t="s">
        <v>95</v>
      </c>
      <c r="D27" s="55" t="s">
        <v>80</v>
      </c>
      <c r="E27" s="55" t="s">
        <v>31</v>
      </c>
      <c r="F27" s="56" t="str">
        <f>IFERROR(IF(OR(D27="Adicionar",D27="Digite/Selecione o bairro"),"",VLOOKUP(D27,Gabarito!$A$1:$B$1006,2,0)),"Consulte a aba Gabarito")</f>
        <v>Central</v>
      </c>
      <c r="G27" s="5"/>
      <c r="H27" s="4" t="str">
        <f>IF(G27="","",G27*2)</f>
        <v/>
      </c>
      <c r="I27" s="5"/>
      <c r="J27" s="4" t="str">
        <f>IF(I27="","",I27*2)</f>
        <v/>
      </c>
      <c r="K27" s="5"/>
      <c r="L27" s="4" t="str">
        <f>IF(K27="","",K27*2)</f>
        <v/>
      </c>
      <c r="M27" s="5"/>
      <c r="N27" s="4" t="str">
        <f>IF(M27="","",M27*2)</f>
        <v/>
      </c>
      <c r="O27" s="5"/>
      <c r="P27" s="4" t="str">
        <f>IF(O27="","",O27*2)</f>
        <v/>
      </c>
      <c r="Q27" s="5"/>
      <c r="R27" s="4" t="str">
        <f>IF(Q27="","",Q27*2)</f>
        <v/>
      </c>
      <c r="S27" s="5"/>
      <c r="T27" s="4" t="str">
        <f>IF(S27="","",S27*2)</f>
        <v/>
      </c>
      <c r="U27" s="5"/>
      <c r="V27" s="4" t="str">
        <f>IF(U27="","",U27*2)</f>
        <v/>
      </c>
      <c r="W27" s="5"/>
      <c r="X27" s="4" t="str">
        <f>IF(W27="","",W27*2)</f>
        <v/>
      </c>
      <c r="Y27" s="5">
        <v>2</v>
      </c>
      <c r="Z27" s="4">
        <f>IF(Y27="","",Y27*2)</f>
        <v>4</v>
      </c>
      <c r="AA27" s="5"/>
      <c r="AB27" s="4" t="str">
        <f>IF(AA27="","",AA27*2)</f>
        <v/>
      </c>
      <c r="AC27" s="5"/>
      <c r="AD27" s="4" t="str">
        <f>IF(AC27="","",AC27*2)</f>
        <v/>
      </c>
      <c r="AE27" s="5"/>
      <c r="AF27" s="4" t="str">
        <f>IF(AE27="","",AE27*2)</f>
        <v/>
      </c>
      <c r="AG27" s="5"/>
      <c r="AH27" s="4" t="str">
        <f>IF(AG27="","",AG27*2)</f>
        <v/>
      </c>
      <c r="AI27" s="5"/>
      <c r="AJ27" s="4" t="str">
        <f>IF(AI27="","",AI27*2)</f>
        <v/>
      </c>
      <c r="AK27" s="5"/>
      <c r="AL27" s="4" t="str">
        <f>IF(AK27="","",AK27*2)</f>
        <v/>
      </c>
      <c r="AM27" s="5"/>
      <c r="AN27" s="4" t="str">
        <f>IF(AM27="","",AM27*2)</f>
        <v/>
      </c>
      <c r="AO27" s="5"/>
      <c r="AP27" s="4" t="str">
        <f>IF(AO27="","",AO27*2)</f>
        <v/>
      </c>
      <c r="AQ27" s="6">
        <f>G27+I27+K27+M27+O27+Q27+S27+U27+W27+Y27+AA27+AC27+AE27+AG27+AI27+AK27+AM27+AO27</f>
        <v>2</v>
      </c>
    </row>
    <row r="28" spans="1:43" ht="33.75" customHeight="1">
      <c r="A28" s="14" t="s">
        <v>75</v>
      </c>
      <c r="B28" s="15" t="s">
        <v>96</v>
      </c>
      <c r="C28" s="54" t="s">
        <v>97</v>
      </c>
      <c r="D28" s="55" t="s">
        <v>85</v>
      </c>
      <c r="E28" s="55" t="s">
        <v>31</v>
      </c>
      <c r="F28" s="56" t="str">
        <f>IFERROR(IF(OR(D28="Adicionar",D28="Digite/Selecione o bairro"),"",VLOOKUP(D28,Gabarito!$A$1:$B$1006,2,0)),"Consulte a aba Gabarito")</f>
        <v>Central</v>
      </c>
      <c r="G28" s="5"/>
      <c r="H28" s="4" t="str">
        <f>IF(G28="","",G28*2)</f>
        <v/>
      </c>
      <c r="I28" s="5"/>
      <c r="J28" s="4" t="str">
        <f>IF(I28="","",I28*2)</f>
        <v/>
      </c>
      <c r="K28" s="5"/>
      <c r="L28" s="4" t="str">
        <f>IF(K28="","",K28*2)</f>
        <v/>
      </c>
      <c r="M28" s="5"/>
      <c r="N28" s="4" t="str">
        <f>IF(M28="","",M28*2)</f>
        <v/>
      </c>
      <c r="O28" s="5"/>
      <c r="P28" s="4" t="str">
        <f>IF(O28="","",O28*2)</f>
        <v/>
      </c>
      <c r="Q28" s="5"/>
      <c r="R28" s="4" t="str">
        <f>IF(Q28="","",Q28*2)</f>
        <v/>
      </c>
      <c r="S28" s="5"/>
      <c r="T28" s="4" t="str">
        <f>IF(S28="","",S28*2)</f>
        <v/>
      </c>
      <c r="U28" s="5"/>
      <c r="V28" s="4" t="str">
        <f>IF(U28="","",U28*2)</f>
        <v/>
      </c>
      <c r="W28" s="5"/>
      <c r="X28" s="4" t="str">
        <f>IF(W28="","",W28*2)</f>
        <v/>
      </c>
      <c r="Y28" s="5"/>
      <c r="Z28" s="4" t="str">
        <f>IF(Y28="","",Y28*2)</f>
        <v/>
      </c>
      <c r="AA28" s="5"/>
      <c r="AB28" s="4" t="str">
        <f>IF(AA28="","",AA28*2)</f>
        <v/>
      </c>
      <c r="AC28" s="5"/>
      <c r="AD28" s="4" t="str">
        <f>IF(AC28="","",AC28*2)</f>
        <v/>
      </c>
      <c r="AE28" s="5">
        <v>1</v>
      </c>
      <c r="AF28" s="4">
        <f>IF(AE28="","",AE28*2)</f>
        <v>2</v>
      </c>
      <c r="AG28" s="5"/>
      <c r="AH28" s="4" t="str">
        <f>IF(AG28="","",AG28*2)</f>
        <v/>
      </c>
      <c r="AI28" s="5"/>
      <c r="AJ28" s="4" t="str">
        <f>IF(AI28="","",AI28*2)</f>
        <v/>
      </c>
      <c r="AK28" s="5"/>
      <c r="AL28" s="4" t="str">
        <f>IF(AK28="","",AK28*2)</f>
        <v/>
      </c>
      <c r="AM28" s="5"/>
      <c r="AN28" s="4" t="str">
        <f>IF(AM28="","",AM28*2)</f>
        <v/>
      </c>
      <c r="AO28" s="5"/>
      <c r="AP28" s="4" t="str">
        <f>IF(AO28="","",AO28*2)</f>
        <v/>
      </c>
      <c r="AQ28" s="6">
        <f>G28+I28+K28+M28+O28+Q28+S28+U28+W28+Y28+AA28+AC28+AE28+AG28+AI28+AK28+AM28+AO28</f>
        <v>1</v>
      </c>
    </row>
    <row r="29" spans="1:43" ht="33.75" customHeight="1">
      <c r="A29" s="14" t="s">
        <v>75</v>
      </c>
      <c r="B29" s="14" t="s">
        <v>98</v>
      </c>
      <c r="C29" s="54" t="s">
        <v>99</v>
      </c>
      <c r="D29" s="55" t="s">
        <v>59</v>
      </c>
      <c r="E29" s="55" t="s">
        <v>31</v>
      </c>
      <c r="F29" s="56" t="str">
        <f>IFERROR(IF(OR(D29="Adicionar",D29="Digite/Selecione o bairro"),"",VLOOKUP(D29,Gabarito!$A$1:$B$1006,2,0)),"Consulte a aba Gabarito")</f>
        <v>Central</v>
      </c>
      <c r="G29" s="5"/>
      <c r="H29" s="4" t="str">
        <f>IF(G29="","",G29*2)</f>
        <v/>
      </c>
      <c r="I29" s="5"/>
      <c r="J29" s="4" t="str">
        <f>IF(I29="","",I29*2)</f>
        <v/>
      </c>
      <c r="K29" s="5"/>
      <c r="L29" s="4" t="str">
        <f>IF(K29="","",K29*2)</f>
        <v/>
      </c>
      <c r="M29" s="5"/>
      <c r="N29" s="4" t="str">
        <f>IF(M29="","",M29*2)</f>
        <v/>
      </c>
      <c r="O29" s="5"/>
      <c r="P29" s="4" t="str">
        <f>IF(O29="","",O29*2)</f>
        <v/>
      </c>
      <c r="Q29" s="5"/>
      <c r="R29" s="4" t="str">
        <f>IF(Q29="","",Q29*2)</f>
        <v/>
      </c>
      <c r="S29" s="5"/>
      <c r="T29" s="4" t="str">
        <f>IF(S29="","",S29*2)</f>
        <v/>
      </c>
      <c r="U29" s="5"/>
      <c r="V29" s="4" t="str">
        <f>IF(U29="","",U29*2)</f>
        <v/>
      </c>
      <c r="W29" s="5"/>
      <c r="X29" s="4" t="str">
        <f>IF(W29="","",W29*2)</f>
        <v/>
      </c>
      <c r="Y29" s="5"/>
      <c r="Z29" s="4" t="str">
        <f>IF(Y29="","",Y29*2)</f>
        <v/>
      </c>
      <c r="AA29" s="5">
        <v>1</v>
      </c>
      <c r="AB29" s="4">
        <f>IF(AA29="","",AA29*2)</f>
        <v>2</v>
      </c>
      <c r="AC29" s="5"/>
      <c r="AD29" s="4" t="str">
        <f>IF(AC29="","",AC29*2)</f>
        <v/>
      </c>
      <c r="AE29" s="5"/>
      <c r="AF29" s="4" t="str">
        <f>IF(AE29="","",AE29*2)</f>
        <v/>
      </c>
      <c r="AG29" s="5"/>
      <c r="AH29" s="4" t="str">
        <f>IF(AG29="","",AG29*2)</f>
        <v/>
      </c>
      <c r="AI29" s="5"/>
      <c r="AJ29" s="4" t="str">
        <f>IF(AI29="","",AI29*2)</f>
        <v/>
      </c>
      <c r="AK29" s="5"/>
      <c r="AL29" s="4" t="str">
        <f>IF(AK29="","",AK29*2)</f>
        <v/>
      </c>
      <c r="AM29" s="5"/>
      <c r="AN29" s="4" t="str">
        <f>IF(AM29="","",AM29*2)</f>
        <v/>
      </c>
      <c r="AO29" s="5"/>
      <c r="AP29" s="4" t="str">
        <f>IF(AO29="","",AO29*2)</f>
        <v/>
      </c>
      <c r="AQ29" s="6">
        <f>G29+I29+K29+M29+O29+Q29+S29+U29+W29+Y29+AA29+AC29+AE29+AG29+AI29+AK29+AM29+AO29</f>
        <v>1</v>
      </c>
    </row>
    <row r="30" spans="1:43" ht="33.75" customHeight="1">
      <c r="A30" s="14" t="s">
        <v>75</v>
      </c>
      <c r="B30" s="14" t="s">
        <v>100</v>
      </c>
      <c r="C30" s="54" t="s">
        <v>101</v>
      </c>
      <c r="D30" s="55" t="s">
        <v>85</v>
      </c>
      <c r="E30" s="55" t="s">
        <v>31</v>
      </c>
      <c r="F30" s="56" t="str">
        <f>IFERROR(IF(OR(D30="Adicionar",D30="Digite/Selecione o bairro"),"",VLOOKUP(D30,Gabarito!$A$1:$B$1006,2,0)),"Consulte a aba Gabarito")</f>
        <v>Central</v>
      </c>
      <c r="G30" s="5"/>
      <c r="H30" s="4" t="str">
        <f>IF(G30="","",G30*2)</f>
        <v/>
      </c>
      <c r="I30" s="5"/>
      <c r="J30" s="4" t="str">
        <f>IF(I30="","",I30*2)</f>
        <v/>
      </c>
      <c r="K30" s="5"/>
      <c r="L30" s="4" t="str">
        <f>IF(K30="","",K30*2)</f>
        <v/>
      </c>
      <c r="M30" s="5"/>
      <c r="N30" s="4" t="str">
        <f>IF(M30="","",M30*2)</f>
        <v/>
      </c>
      <c r="O30" s="5"/>
      <c r="P30" s="4" t="str">
        <f>IF(O30="","",O30*2)</f>
        <v/>
      </c>
      <c r="Q30" s="5"/>
      <c r="R30" s="4" t="str">
        <f>IF(Q30="","",Q30*2)</f>
        <v/>
      </c>
      <c r="S30" s="5"/>
      <c r="T30" s="4" t="str">
        <f>IF(S30="","",S30*2)</f>
        <v/>
      </c>
      <c r="U30" s="5"/>
      <c r="V30" s="4" t="str">
        <f>IF(U30="","",U30*2)</f>
        <v/>
      </c>
      <c r="W30" s="5"/>
      <c r="X30" s="4" t="str">
        <f>IF(W30="","",W30*2)</f>
        <v/>
      </c>
      <c r="Y30" s="5"/>
      <c r="Z30" s="4" t="str">
        <f>IF(Y30="","",Y30*2)</f>
        <v/>
      </c>
      <c r="AA30" s="5"/>
      <c r="AB30" s="4" t="str">
        <f>IF(AA30="","",AA30*2)</f>
        <v/>
      </c>
      <c r="AC30" s="5"/>
      <c r="AD30" s="4" t="str">
        <f>IF(AC30="","",AC30*2)</f>
        <v/>
      </c>
      <c r="AE30" s="5">
        <v>2</v>
      </c>
      <c r="AF30" s="4">
        <f>IF(AE30="","",AE30*2)</f>
        <v>4</v>
      </c>
      <c r="AG30" s="5"/>
      <c r="AH30" s="4" t="str">
        <f>IF(AG30="","",AG30*2)</f>
        <v/>
      </c>
      <c r="AI30" s="5"/>
      <c r="AJ30" s="4" t="str">
        <f>IF(AI30="","",AI30*2)</f>
        <v/>
      </c>
      <c r="AK30" s="5"/>
      <c r="AL30" s="4" t="str">
        <f>IF(AK30="","",AK30*2)</f>
        <v/>
      </c>
      <c r="AM30" s="5"/>
      <c r="AN30" s="4" t="str">
        <f>IF(AM30="","",AM30*2)</f>
        <v/>
      </c>
      <c r="AO30" s="5"/>
      <c r="AP30" s="4" t="str">
        <f>IF(AO30="","",AO30*2)</f>
        <v/>
      </c>
      <c r="AQ30" s="6">
        <f>G30+I30+K30+M30+O30+Q30+S30+U30+W30+Y30+AA30+AC30+AE30+AG30+AI30+AK30+AM30+AO30</f>
        <v>2</v>
      </c>
    </row>
    <row r="31" spans="1:43" ht="33.75" customHeight="1">
      <c r="A31" s="14" t="s">
        <v>75</v>
      </c>
      <c r="B31" s="14" t="s">
        <v>102</v>
      </c>
      <c r="C31" s="54" t="s">
        <v>103</v>
      </c>
      <c r="D31" s="55" t="s">
        <v>34</v>
      </c>
      <c r="E31" s="55" t="s">
        <v>31</v>
      </c>
      <c r="F31" s="56" t="str">
        <f>IFERROR(IF(OR(D31="Adicionar",D31="Digite/Selecione o bairro"),"",VLOOKUP(D31,Gabarito!$A$1:$B$1006,2,0)),"Consulte a aba Gabarito")</f>
        <v>Central</v>
      </c>
      <c r="G31" s="5"/>
      <c r="H31" s="4" t="str">
        <f>IF(G31="","",G31*2)</f>
        <v/>
      </c>
      <c r="I31" s="5"/>
      <c r="J31" s="4" t="str">
        <f>IF(I31="","",I31*2)</f>
        <v/>
      </c>
      <c r="K31" s="5">
        <v>6</v>
      </c>
      <c r="L31" s="4">
        <f>IF(K31="","",K31*2)</f>
        <v>12</v>
      </c>
      <c r="M31" s="5"/>
      <c r="N31" s="4" t="str">
        <f>IF(M31="","",M31*2)</f>
        <v/>
      </c>
      <c r="O31" s="5"/>
      <c r="P31" s="4" t="str">
        <f>IF(O31="","",O31*2)</f>
        <v/>
      </c>
      <c r="Q31" s="5"/>
      <c r="R31" s="4" t="str">
        <f>IF(Q31="","",Q31*2)</f>
        <v/>
      </c>
      <c r="S31" s="5"/>
      <c r="T31" s="4" t="str">
        <f>IF(S31="","",S31*2)</f>
        <v/>
      </c>
      <c r="U31" s="5"/>
      <c r="V31" s="4" t="str">
        <f>IF(U31="","",U31*2)</f>
        <v/>
      </c>
      <c r="W31" s="5"/>
      <c r="X31" s="4" t="str">
        <f>IF(W31="","",W31*2)</f>
        <v/>
      </c>
      <c r="Y31" s="5"/>
      <c r="Z31" s="4" t="str">
        <f>IF(Y31="","",Y31*2)</f>
        <v/>
      </c>
      <c r="AA31" s="5"/>
      <c r="AB31" s="4" t="str">
        <f>IF(AA31="","",AA31*2)</f>
        <v/>
      </c>
      <c r="AC31" s="5"/>
      <c r="AD31" s="4" t="str">
        <f>IF(AC31="","",AC31*2)</f>
        <v/>
      </c>
      <c r="AE31" s="5"/>
      <c r="AF31" s="4" t="str">
        <f>IF(AE31="","",AE31*2)</f>
        <v/>
      </c>
      <c r="AG31" s="5"/>
      <c r="AH31" s="4" t="str">
        <f>IF(AG31="","",AG31*2)</f>
        <v/>
      </c>
      <c r="AI31" s="5"/>
      <c r="AJ31" s="4" t="str">
        <f>IF(AI31="","",AI31*2)</f>
        <v/>
      </c>
      <c r="AK31" s="5"/>
      <c r="AL31" s="4" t="str">
        <f>IF(AK31="","",AK31*2)</f>
        <v/>
      </c>
      <c r="AM31" s="5"/>
      <c r="AN31" s="4" t="str">
        <f>IF(AM31="","",AM31*2)</f>
        <v/>
      </c>
      <c r="AO31" s="5"/>
      <c r="AP31" s="4" t="str">
        <f>IF(AO31="","",AO31*2)</f>
        <v/>
      </c>
      <c r="AQ31" s="6">
        <f>G31+I31+K31+M31+O31+Q31+S31+U31+W31+Y31+AA31+AC31+AE31+AG31+AI31+AK31+AM31+AO31</f>
        <v>6</v>
      </c>
    </row>
    <row r="32" spans="1:43" ht="33.75" customHeight="1">
      <c r="A32" s="14" t="s">
        <v>75</v>
      </c>
      <c r="B32" s="14" t="s">
        <v>104</v>
      </c>
      <c r="C32" s="54" t="s">
        <v>105</v>
      </c>
      <c r="D32" s="55" t="s">
        <v>51</v>
      </c>
      <c r="E32" s="55" t="s">
        <v>31</v>
      </c>
      <c r="F32" s="56" t="str">
        <f>IFERROR(IF(OR(D32="Adicionar",D32="Digite/Selecione o bairro"),"",VLOOKUP(D32,Gabarito!$A$1:$B$1006,2,0)),"Consulte a aba Gabarito")</f>
        <v>Central</v>
      </c>
      <c r="G32" s="5"/>
      <c r="H32" s="4" t="str">
        <f>IF(G32="","",G32*2)</f>
        <v/>
      </c>
      <c r="I32" s="5"/>
      <c r="J32" s="4" t="str">
        <f>IF(I32="","",I32*2)</f>
        <v/>
      </c>
      <c r="K32" s="5">
        <v>3</v>
      </c>
      <c r="L32" s="4">
        <f>IF(K32="","",K32*2)</f>
        <v>6</v>
      </c>
      <c r="M32" s="5"/>
      <c r="N32" s="4" t="str">
        <f>IF(M32="","",M32*2)</f>
        <v/>
      </c>
      <c r="O32" s="5"/>
      <c r="P32" s="4" t="str">
        <f>IF(O32="","",O32*2)</f>
        <v/>
      </c>
      <c r="Q32" s="5"/>
      <c r="R32" s="4" t="str">
        <f>IF(Q32="","",Q32*2)</f>
        <v/>
      </c>
      <c r="S32" s="5"/>
      <c r="T32" s="4" t="str">
        <f>IF(S32="","",S32*2)</f>
        <v/>
      </c>
      <c r="U32" s="5"/>
      <c r="V32" s="4" t="str">
        <f>IF(U32="","",U32*2)</f>
        <v/>
      </c>
      <c r="W32" s="5"/>
      <c r="X32" s="4" t="str">
        <f>IF(W32="","",W32*2)</f>
        <v/>
      </c>
      <c r="Y32" s="5"/>
      <c r="Z32" s="4" t="str">
        <f>IF(Y32="","",Y32*2)</f>
        <v/>
      </c>
      <c r="AA32" s="5"/>
      <c r="AB32" s="4" t="str">
        <f>IF(AA32="","",AA32*2)</f>
        <v/>
      </c>
      <c r="AC32" s="5"/>
      <c r="AD32" s="4" t="str">
        <f>IF(AC32="","",AC32*2)</f>
        <v/>
      </c>
      <c r="AE32" s="5"/>
      <c r="AF32" s="4" t="str">
        <f>IF(AE32="","",AE32*2)</f>
        <v/>
      </c>
      <c r="AG32" s="5"/>
      <c r="AH32" s="4" t="str">
        <f>IF(AG32="","",AG32*2)</f>
        <v/>
      </c>
      <c r="AI32" s="5"/>
      <c r="AJ32" s="4" t="str">
        <f>IF(AI32="","",AI32*2)</f>
        <v/>
      </c>
      <c r="AK32" s="5">
        <v>4</v>
      </c>
      <c r="AL32" s="4">
        <f>IF(AK32="","",AK32*2)</f>
        <v>8</v>
      </c>
      <c r="AM32" s="5"/>
      <c r="AN32" s="4" t="str">
        <f>IF(AM32="","",AM32*2)</f>
        <v/>
      </c>
      <c r="AO32" s="5"/>
      <c r="AP32" s="4" t="str">
        <f>IF(AO32="","",AO32*2)</f>
        <v/>
      </c>
      <c r="AQ32" s="6">
        <f>G32+I32+K32+M32+O32+Q32+S32+U32+W32+Y32+AA32+AC32+AE32+AG32+AI32+AK32+AM32+AO32</f>
        <v>7</v>
      </c>
    </row>
    <row r="33" spans="1:43" ht="33.75" customHeight="1">
      <c r="A33" s="14" t="s">
        <v>75</v>
      </c>
      <c r="B33" s="14" t="s">
        <v>106</v>
      </c>
      <c r="C33" s="54" t="s">
        <v>107</v>
      </c>
      <c r="D33" s="55" t="s">
        <v>59</v>
      </c>
      <c r="E33" s="55" t="s">
        <v>31</v>
      </c>
      <c r="F33" s="56" t="str">
        <f>IFERROR(IF(OR(D33="Adicionar",D33="Digite/Selecione o bairro"),"",VLOOKUP(D33,Gabarito!$A$1:$B$1006,2,0)),"Consulte a aba Gabarito")</f>
        <v>Central</v>
      </c>
      <c r="G33" s="5"/>
      <c r="H33" s="4" t="str">
        <f>IF(G33="","",G33*2)</f>
        <v/>
      </c>
      <c r="I33" s="5"/>
      <c r="J33" s="4" t="str">
        <f>IF(I33="","",I33*2)</f>
        <v/>
      </c>
      <c r="K33" s="5">
        <v>5</v>
      </c>
      <c r="L33" s="4">
        <f>IF(K33="","",K33*2)</f>
        <v>10</v>
      </c>
      <c r="M33" s="5"/>
      <c r="N33" s="4" t="str">
        <f>IF(M33="","",M33*2)</f>
        <v/>
      </c>
      <c r="O33" s="5"/>
      <c r="P33" s="4" t="str">
        <f>IF(O33="","",O33*2)</f>
        <v/>
      </c>
      <c r="Q33" s="5"/>
      <c r="R33" s="4" t="str">
        <f>IF(Q33="","",Q33*2)</f>
        <v/>
      </c>
      <c r="S33" s="5"/>
      <c r="T33" s="4" t="str">
        <f>IF(S33="","",S33*2)</f>
        <v/>
      </c>
      <c r="U33" s="5"/>
      <c r="V33" s="4" t="str">
        <f>IF(U33="","",U33*2)</f>
        <v/>
      </c>
      <c r="W33" s="5">
        <v>1</v>
      </c>
      <c r="X33" s="4">
        <f>IF(W33="","",W33*2)</f>
        <v>2</v>
      </c>
      <c r="Y33" s="5"/>
      <c r="Z33" s="4" t="str">
        <f>IF(Y33="","",Y33*2)</f>
        <v/>
      </c>
      <c r="AA33" s="5"/>
      <c r="AB33" s="4" t="str">
        <f>IF(AA33="","",AA33*2)</f>
        <v/>
      </c>
      <c r="AC33" s="5"/>
      <c r="AD33" s="4" t="str">
        <f>IF(AC33="","",AC33*2)</f>
        <v/>
      </c>
      <c r="AE33" s="5"/>
      <c r="AF33" s="4" t="str">
        <f>IF(AE33="","",AE33*2)</f>
        <v/>
      </c>
      <c r="AG33" s="5"/>
      <c r="AH33" s="4" t="str">
        <f>IF(AG33="","",AG33*2)</f>
        <v/>
      </c>
      <c r="AI33" s="5"/>
      <c r="AJ33" s="4" t="str">
        <f>IF(AI33="","",AI33*2)</f>
        <v/>
      </c>
      <c r="AK33" s="5"/>
      <c r="AL33" s="4" t="str">
        <f>IF(AK33="","",AK33*2)</f>
        <v/>
      </c>
      <c r="AM33" s="5"/>
      <c r="AN33" s="4" t="str">
        <f>IF(AM33="","",AM33*2)</f>
        <v/>
      </c>
      <c r="AO33" s="5"/>
      <c r="AP33" s="4" t="str">
        <f>IF(AO33="","",AO33*2)</f>
        <v/>
      </c>
      <c r="AQ33" s="6">
        <f>G33+I33+K33+M33+O33+Q33+S33+U33+W33+Y33+AA33+AC33+AE33+AG33+AI33+AK33+AM33+AO33</f>
        <v>6</v>
      </c>
    </row>
    <row r="34" spans="1:43" ht="33.75" customHeight="1">
      <c r="A34" s="14" t="s">
        <v>75</v>
      </c>
      <c r="B34" s="14" t="s">
        <v>108</v>
      </c>
      <c r="C34" s="54" t="s">
        <v>109</v>
      </c>
      <c r="D34" s="55" t="s">
        <v>74</v>
      </c>
      <c r="E34" s="55" t="s">
        <v>31</v>
      </c>
      <c r="F34" s="56" t="str">
        <f>IFERROR(IF(OR(D34="Adicionar",D34="Digite/Selecione o bairro"),"",VLOOKUP(D34,Gabarito!$A$1:$B$1006,2,0)),"Consulte a aba Gabarito")</f>
        <v>Central</v>
      </c>
      <c r="G34" s="5"/>
      <c r="H34" s="4" t="str">
        <f>IF(G34="","",G34*2)</f>
        <v/>
      </c>
      <c r="I34" s="5">
        <v>3</v>
      </c>
      <c r="J34" s="4">
        <f>IF(I34="","",I34*2)</f>
        <v>6</v>
      </c>
      <c r="K34" s="5">
        <v>1</v>
      </c>
      <c r="L34" s="4">
        <f>IF(K34="","",K34*2)</f>
        <v>2</v>
      </c>
      <c r="M34" s="5"/>
      <c r="N34" s="4" t="str">
        <f>IF(M34="","",M34*2)</f>
        <v/>
      </c>
      <c r="O34" s="5"/>
      <c r="P34" s="4" t="str">
        <f>IF(O34="","",O34*2)</f>
        <v/>
      </c>
      <c r="Q34" s="5"/>
      <c r="R34" s="4" t="str">
        <f>IF(Q34="","",Q34*2)</f>
        <v/>
      </c>
      <c r="S34" s="5"/>
      <c r="T34" s="4" t="str">
        <f>IF(S34="","",S34*2)</f>
        <v/>
      </c>
      <c r="U34" s="5"/>
      <c r="V34" s="4" t="str">
        <f>IF(U34="","",U34*2)</f>
        <v/>
      </c>
      <c r="W34" s="5"/>
      <c r="X34" s="4" t="str">
        <f>IF(W34="","",W34*2)</f>
        <v/>
      </c>
      <c r="Y34" s="5"/>
      <c r="Z34" s="4" t="str">
        <f>IF(Y34="","",Y34*2)</f>
        <v/>
      </c>
      <c r="AA34" s="5"/>
      <c r="AB34" s="4" t="str">
        <f>IF(AA34="","",AA34*2)</f>
        <v/>
      </c>
      <c r="AC34" s="5"/>
      <c r="AD34" s="4" t="str">
        <f>IF(AC34="","",AC34*2)</f>
        <v/>
      </c>
      <c r="AE34" s="5"/>
      <c r="AF34" s="4" t="str">
        <f>IF(AE34="","",AE34*2)</f>
        <v/>
      </c>
      <c r="AG34" s="5"/>
      <c r="AH34" s="4" t="str">
        <f>IF(AG34="","",AG34*2)</f>
        <v/>
      </c>
      <c r="AI34" s="5"/>
      <c r="AJ34" s="4" t="str">
        <f>IF(AI34="","",AI34*2)</f>
        <v/>
      </c>
      <c r="AK34" s="5"/>
      <c r="AL34" s="4" t="str">
        <f>IF(AK34="","",AK34*2)</f>
        <v/>
      </c>
      <c r="AM34" s="5"/>
      <c r="AN34" s="4" t="str">
        <f>IF(AM34="","",AM34*2)</f>
        <v/>
      </c>
      <c r="AO34" s="5"/>
      <c r="AP34" s="4" t="str">
        <f>IF(AO34="","",AO34*2)</f>
        <v/>
      </c>
      <c r="AQ34" s="6">
        <f>G34+I34+K34+M34+O34+Q34+S34+U34+W34+Y34+AA34+AC34+AE34+AG34+AI34+AK34+AM34+AO34</f>
        <v>4</v>
      </c>
    </row>
    <row r="35" spans="1:43" ht="33.75" customHeight="1">
      <c r="A35" s="14" t="s">
        <v>75</v>
      </c>
      <c r="B35" s="14" t="s">
        <v>110</v>
      </c>
      <c r="C35" s="54" t="s">
        <v>111</v>
      </c>
      <c r="D35" s="55" t="s">
        <v>85</v>
      </c>
      <c r="E35" s="55" t="s">
        <v>31</v>
      </c>
      <c r="F35" s="56" t="str">
        <f>IFERROR(IF(OR(D35="Adicionar",D35="Digite/Selecione o bairro"),"",VLOOKUP(D35,Gabarito!$A$1:$B$1006,2,0)),"Consulte a aba Gabarito")</f>
        <v>Central</v>
      </c>
      <c r="G35" s="5"/>
      <c r="H35" s="4" t="str">
        <f>IF(G35="","",G35*2)</f>
        <v/>
      </c>
      <c r="I35" s="5"/>
      <c r="J35" s="4" t="str">
        <f>IF(I35="","",I35*2)</f>
        <v/>
      </c>
      <c r="K35" s="5"/>
      <c r="L35" s="4" t="str">
        <f>IF(K35="","",K35*2)</f>
        <v/>
      </c>
      <c r="M35" s="5"/>
      <c r="N35" s="4" t="str">
        <f>IF(M35="","",M35*2)</f>
        <v/>
      </c>
      <c r="O35" s="5"/>
      <c r="P35" s="4" t="str">
        <f>IF(O35="","",O35*2)</f>
        <v/>
      </c>
      <c r="Q35" s="5"/>
      <c r="R35" s="4" t="str">
        <f>IF(Q35="","",Q35*2)</f>
        <v/>
      </c>
      <c r="S35" s="5">
        <v>1</v>
      </c>
      <c r="T35" s="4">
        <f>IF(S35="","",S35*2)</f>
        <v>2</v>
      </c>
      <c r="U35" s="5"/>
      <c r="V35" s="4" t="str">
        <f>IF(U35="","",U35*2)</f>
        <v/>
      </c>
      <c r="W35" s="5"/>
      <c r="X35" s="4" t="str">
        <f>IF(W35="","",W35*2)</f>
        <v/>
      </c>
      <c r="Y35" s="5">
        <v>1</v>
      </c>
      <c r="Z35" s="4">
        <f>IF(Y35="","",Y35*2)</f>
        <v>2</v>
      </c>
      <c r="AA35" s="5"/>
      <c r="AB35" s="4" t="str">
        <f>IF(AA35="","",AA35*2)</f>
        <v/>
      </c>
      <c r="AC35" s="5"/>
      <c r="AD35" s="4" t="str">
        <f>IF(AC35="","",AC35*2)</f>
        <v/>
      </c>
      <c r="AE35" s="5"/>
      <c r="AF35" s="4" t="str">
        <f>IF(AE35="","",AE35*2)</f>
        <v/>
      </c>
      <c r="AG35" s="5"/>
      <c r="AH35" s="4" t="str">
        <f>IF(AG35="","",AG35*2)</f>
        <v/>
      </c>
      <c r="AI35" s="5"/>
      <c r="AJ35" s="4" t="str">
        <f>IF(AI35="","",AI35*2)</f>
        <v/>
      </c>
      <c r="AK35" s="5"/>
      <c r="AL35" s="4" t="str">
        <f>IF(AK35="","",AK35*2)</f>
        <v/>
      </c>
      <c r="AM35" s="5"/>
      <c r="AN35" s="4" t="str">
        <f>IF(AM35="","",AM35*2)</f>
        <v/>
      </c>
      <c r="AO35" s="5"/>
      <c r="AP35" s="4" t="str">
        <f>IF(AO35="","",AO35*2)</f>
        <v/>
      </c>
      <c r="AQ35" s="6">
        <f>G35+I35+K35+M35+O35+Q35+S35+U35+W35+Y35+AA35+AC35+AE35+AG35+AI35+AK35+AM35+AO35</f>
        <v>2</v>
      </c>
    </row>
    <row r="36" spans="1:43" ht="33.75" customHeight="1">
      <c r="A36" s="14" t="s">
        <v>75</v>
      </c>
      <c r="B36" s="14" t="s">
        <v>112</v>
      </c>
      <c r="C36" s="54" t="s">
        <v>113</v>
      </c>
      <c r="D36" s="55" t="s">
        <v>114</v>
      </c>
      <c r="E36" s="55" t="s">
        <v>31</v>
      </c>
      <c r="F36" s="56" t="str">
        <f>IFERROR(IF(OR(D36="Adicionar",D36="Digite/Selecione o bairro"),"",VLOOKUP(D36,Gabarito!$A$1:$B$1006,2,0)),"Consulte a aba Gabarito")</f>
        <v>Central</v>
      </c>
      <c r="G36" s="5"/>
      <c r="H36" s="4" t="str">
        <f>IF(G36="","",G36*2)</f>
        <v/>
      </c>
      <c r="I36" s="5"/>
      <c r="J36" s="4" t="str">
        <f>IF(I36="","",I36*2)</f>
        <v/>
      </c>
      <c r="K36" s="5">
        <v>4</v>
      </c>
      <c r="L36" s="4">
        <f>IF(K36="","",K36*2)</f>
        <v>8</v>
      </c>
      <c r="M36" s="5"/>
      <c r="N36" s="4" t="str">
        <f>IF(M36="","",M36*2)</f>
        <v/>
      </c>
      <c r="O36" s="5"/>
      <c r="P36" s="4" t="str">
        <f>IF(O36="","",O36*2)</f>
        <v/>
      </c>
      <c r="Q36" s="5"/>
      <c r="R36" s="4" t="str">
        <f>IF(Q36="","",Q36*2)</f>
        <v/>
      </c>
      <c r="S36" s="5"/>
      <c r="T36" s="4" t="str">
        <f>IF(S36="","",S36*2)</f>
        <v/>
      </c>
      <c r="U36" s="5"/>
      <c r="V36" s="4" t="str">
        <f>IF(U36="","",U36*2)</f>
        <v/>
      </c>
      <c r="W36" s="5"/>
      <c r="X36" s="4" t="str">
        <f>IF(W36="","",W36*2)</f>
        <v/>
      </c>
      <c r="Y36" s="5"/>
      <c r="Z36" s="4" t="str">
        <f>IF(Y36="","",Y36*2)</f>
        <v/>
      </c>
      <c r="AA36" s="5"/>
      <c r="AB36" s="4" t="str">
        <f>IF(AA36="","",AA36*2)</f>
        <v/>
      </c>
      <c r="AC36" s="5"/>
      <c r="AD36" s="4" t="str">
        <f>IF(AC36="","",AC36*2)</f>
        <v/>
      </c>
      <c r="AE36" s="5"/>
      <c r="AF36" s="4" t="str">
        <f>IF(AE36="","",AE36*2)</f>
        <v/>
      </c>
      <c r="AG36" s="5"/>
      <c r="AH36" s="4" t="str">
        <f>IF(AG36="","",AG36*2)</f>
        <v/>
      </c>
      <c r="AI36" s="5"/>
      <c r="AJ36" s="4" t="str">
        <f>IF(AI36="","",AI36*2)</f>
        <v/>
      </c>
      <c r="AK36" s="5"/>
      <c r="AL36" s="4" t="str">
        <f>IF(AK36="","",AK36*2)</f>
        <v/>
      </c>
      <c r="AM36" s="5"/>
      <c r="AN36" s="4" t="str">
        <f>IF(AM36="","",AM36*2)</f>
        <v/>
      </c>
      <c r="AO36" s="5"/>
      <c r="AP36" s="4" t="str">
        <f>IF(AO36="","",AO36*2)</f>
        <v/>
      </c>
      <c r="AQ36" s="6">
        <f>G36+I36+K36+M36+O36+Q36+S36+U36+W36+Y36+AA36+AC36+AE36+AG36+AI36+AK36+AM36+AO36</f>
        <v>4</v>
      </c>
    </row>
    <row r="37" spans="1:43" ht="33.75" customHeight="1">
      <c r="A37" s="14" t="s">
        <v>75</v>
      </c>
      <c r="B37" s="14" t="s">
        <v>115</v>
      </c>
      <c r="C37" s="54" t="s">
        <v>116</v>
      </c>
      <c r="D37" s="55" t="s">
        <v>74</v>
      </c>
      <c r="E37" s="55" t="s">
        <v>31</v>
      </c>
      <c r="F37" s="56" t="str">
        <f>IFERROR(IF(OR(D37="Adicionar",D37="Digite/Selecione o bairro"),"",VLOOKUP(D37,Gabarito!$A$1:$B$1006,2,0)),"Consulte a aba Gabarito")</f>
        <v>Central</v>
      </c>
      <c r="G37" s="5"/>
      <c r="H37" s="4" t="str">
        <f>IF(G37="","",G37*2)</f>
        <v/>
      </c>
      <c r="I37" s="5">
        <v>1</v>
      </c>
      <c r="J37" s="4">
        <f>IF(I37="","",I37*2)</f>
        <v>2</v>
      </c>
      <c r="K37" s="5">
        <v>3</v>
      </c>
      <c r="L37" s="4">
        <f>IF(K37="","",K37*2)</f>
        <v>6</v>
      </c>
      <c r="M37" s="5"/>
      <c r="N37" s="4" t="str">
        <f>IF(M37="","",M37*2)</f>
        <v/>
      </c>
      <c r="O37" s="5"/>
      <c r="P37" s="4" t="str">
        <f>IF(O37="","",O37*2)</f>
        <v/>
      </c>
      <c r="Q37" s="5"/>
      <c r="R37" s="4" t="str">
        <f>IF(Q37="","",Q37*2)</f>
        <v/>
      </c>
      <c r="S37" s="5"/>
      <c r="T37" s="4" t="str">
        <f>IF(S37="","",S37*2)</f>
        <v/>
      </c>
      <c r="U37" s="5"/>
      <c r="V37" s="4" t="str">
        <f>IF(U37="","",U37*2)</f>
        <v/>
      </c>
      <c r="W37" s="5"/>
      <c r="X37" s="4" t="str">
        <f>IF(W37="","",W37*2)</f>
        <v/>
      </c>
      <c r="Y37" s="5"/>
      <c r="Z37" s="4" t="str">
        <f>IF(Y37="","",Y37*2)</f>
        <v/>
      </c>
      <c r="AA37" s="5"/>
      <c r="AB37" s="4" t="str">
        <f>IF(AA37="","",AA37*2)</f>
        <v/>
      </c>
      <c r="AC37" s="5"/>
      <c r="AD37" s="4" t="str">
        <f>IF(AC37="","",AC37*2)</f>
        <v/>
      </c>
      <c r="AE37" s="5"/>
      <c r="AF37" s="4" t="str">
        <f>IF(AE37="","",AE37*2)</f>
        <v/>
      </c>
      <c r="AG37" s="5"/>
      <c r="AH37" s="4" t="str">
        <f>IF(AG37="","",AG37*2)</f>
        <v/>
      </c>
      <c r="AI37" s="5"/>
      <c r="AJ37" s="4" t="str">
        <f>IF(AI37="","",AI37*2)</f>
        <v/>
      </c>
      <c r="AK37" s="5"/>
      <c r="AL37" s="4" t="str">
        <f>IF(AK37="","",AK37*2)</f>
        <v/>
      </c>
      <c r="AM37" s="5"/>
      <c r="AN37" s="4" t="str">
        <f>IF(AM37="","",AM37*2)</f>
        <v/>
      </c>
      <c r="AO37" s="5"/>
      <c r="AP37" s="4" t="str">
        <f>IF(AO37="","",AO37*2)</f>
        <v/>
      </c>
      <c r="AQ37" s="6">
        <f>G37+I37+K37+M37+O37+Q37+S37+U37+W37+Y37+AA37+AC37+AE37+AG37+AI37+AK37+AM37+AO37</f>
        <v>4</v>
      </c>
    </row>
    <row r="38" spans="1:43" ht="33.75" customHeight="1">
      <c r="A38" s="14" t="s">
        <v>75</v>
      </c>
      <c r="B38" s="15" t="s">
        <v>117</v>
      </c>
      <c r="C38" s="54" t="s">
        <v>118</v>
      </c>
      <c r="D38" s="55" t="s">
        <v>30</v>
      </c>
      <c r="E38" s="55" t="s">
        <v>31</v>
      </c>
      <c r="F38" s="56" t="str">
        <f>IFERROR(IF(OR(D38="Adicionar",D38="Digite/Selecione o bairro"),"",VLOOKUP(D38,Gabarito!$A$1:$B$1006,2,0)),"Consulte a aba Gabarito")</f>
        <v>Central</v>
      </c>
      <c r="G38" s="5"/>
      <c r="H38" s="4" t="str">
        <f>IF(G38="","",G38*2)</f>
        <v/>
      </c>
      <c r="I38" s="5"/>
      <c r="J38" s="4" t="str">
        <f>IF(I38="","",I38*2)</f>
        <v/>
      </c>
      <c r="K38" s="5"/>
      <c r="L38" s="4" t="str">
        <f>IF(K38="","",K38*2)</f>
        <v/>
      </c>
      <c r="M38" s="5"/>
      <c r="N38" s="4" t="str">
        <f>IF(M38="","",M38*2)</f>
        <v/>
      </c>
      <c r="O38" s="5">
        <v>3</v>
      </c>
      <c r="P38" s="4">
        <f>IF(O38="","",O38*2)</f>
        <v>6</v>
      </c>
      <c r="Q38" s="5"/>
      <c r="R38" s="4" t="str">
        <f>IF(Q38="","",Q38*2)</f>
        <v/>
      </c>
      <c r="S38" s="5"/>
      <c r="T38" s="4" t="str">
        <f>IF(S38="","",S38*2)</f>
        <v/>
      </c>
      <c r="U38" s="5"/>
      <c r="V38" s="4" t="str">
        <f>IF(U38="","",U38*2)</f>
        <v/>
      </c>
      <c r="W38" s="5"/>
      <c r="X38" s="4" t="str">
        <f>IF(W38="","",W38*2)</f>
        <v/>
      </c>
      <c r="Y38" s="5"/>
      <c r="Z38" s="4" t="str">
        <f>IF(Y38="","",Y38*2)</f>
        <v/>
      </c>
      <c r="AA38" s="5"/>
      <c r="AB38" s="4" t="str">
        <f>IF(AA38="","",AA38*2)</f>
        <v/>
      </c>
      <c r="AC38" s="5"/>
      <c r="AD38" s="4" t="str">
        <f>IF(AC38="","",AC38*2)</f>
        <v/>
      </c>
      <c r="AE38" s="5"/>
      <c r="AF38" s="4" t="str">
        <f>IF(AE38="","",AE38*2)</f>
        <v/>
      </c>
      <c r="AG38" s="5"/>
      <c r="AH38" s="4" t="str">
        <f>IF(AG38="","",AG38*2)</f>
        <v/>
      </c>
      <c r="AI38" s="5"/>
      <c r="AJ38" s="4" t="str">
        <f>IF(AI38="","",AI38*2)</f>
        <v/>
      </c>
      <c r="AK38" s="5"/>
      <c r="AL38" s="4" t="str">
        <f>IF(AK38="","",AK38*2)</f>
        <v/>
      </c>
      <c r="AM38" s="5"/>
      <c r="AN38" s="4" t="str">
        <f>IF(AM38="","",AM38*2)</f>
        <v/>
      </c>
      <c r="AO38" s="5"/>
      <c r="AP38" s="4" t="str">
        <f>IF(AO38="","",AO38*2)</f>
        <v/>
      </c>
      <c r="AQ38" s="6">
        <f>G38+I38+K38+M38+O38+Q38+S38+U38+W38+Y38+AA38+AC38+AE38+AG38+AI38+AK38+AM38+AO38</f>
        <v>3</v>
      </c>
    </row>
    <row r="39" spans="1:43" ht="33.75" customHeight="1">
      <c r="A39" s="14" t="s">
        <v>119</v>
      </c>
      <c r="B39" s="15" t="s">
        <v>120</v>
      </c>
      <c r="C39" s="54" t="s">
        <v>121</v>
      </c>
      <c r="D39" s="55" t="s">
        <v>55</v>
      </c>
      <c r="E39" s="55" t="s">
        <v>31</v>
      </c>
      <c r="F39" s="56" t="str">
        <f>IFERROR(IF(OR(D39="Adicionar",D39="Digite/Selecione o bairro"),"",VLOOKUP(D39,Gabarito!$A$1:$B$1006,2,0)),"Consulte a aba Gabarito")</f>
        <v>Central</v>
      </c>
      <c r="G39" s="5"/>
      <c r="H39" s="4" t="str">
        <f>IF(G39="","",G39*2)</f>
        <v/>
      </c>
      <c r="I39" s="5"/>
      <c r="J39" s="4" t="str">
        <f>IF(I39="","",I39*2)</f>
        <v/>
      </c>
      <c r="K39" s="5">
        <v>5</v>
      </c>
      <c r="L39" s="4">
        <f>IF(K39="","",K39*2)</f>
        <v>10</v>
      </c>
      <c r="M39" s="5"/>
      <c r="N39" s="4" t="str">
        <f>IF(M39="","",M39*2)</f>
        <v/>
      </c>
      <c r="O39" s="5"/>
      <c r="P39" s="4" t="str">
        <f>IF(O39="","",O39*2)</f>
        <v/>
      </c>
      <c r="Q39" s="5"/>
      <c r="R39" s="4" t="str">
        <f>IF(Q39="","",Q39*2)</f>
        <v/>
      </c>
      <c r="S39" s="5"/>
      <c r="T39" s="4" t="str">
        <f>IF(S39="","",S39*2)</f>
        <v/>
      </c>
      <c r="U39" s="5"/>
      <c r="V39" s="4" t="str">
        <f>IF(U39="","",U39*2)</f>
        <v/>
      </c>
      <c r="W39" s="5"/>
      <c r="X39" s="4" t="str">
        <f>IF(W39="","",W39*2)</f>
        <v/>
      </c>
      <c r="Y39" s="5"/>
      <c r="Z39" s="4" t="str">
        <f>IF(Y39="","",Y39*2)</f>
        <v/>
      </c>
      <c r="AA39" s="5"/>
      <c r="AB39" s="4" t="str">
        <f>IF(AA39="","",AA39*2)</f>
        <v/>
      </c>
      <c r="AC39" s="5"/>
      <c r="AD39" s="4" t="str">
        <f>IF(AC39="","",AC39*2)</f>
        <v/>
      </c>
      <c r="AE39" s="5"/>
      <c r="AF39" s="4" t="str">
        <f>IF(AE39="","",AE39*2)</f>
        <v/>
      </c>
      <c r="AG39" s="5"/>
      <c r="AH39" s="4" t="str">
        <f>IF(AG39="","",AG39*2)</f>
        <v/>
      </c>
      <c r="AI39" s="5"/>
      <c r="AJ39" s="4" t="str">
        <f>IF(AI39="","",AI39*2)</f>
        <v/>
      </c>
      <c r="AK39" s="5"/>
      <c r="AL39" s="4" t="str">
        <f>IF(AK39="","",AK39*2)</f>
        <v/>
      </c>
      <c r="AM39" s="5"/>
      <c r="AN39" s="4" t="str">
        <f>IF(AM39="","",AM39*2)</f>
        <v/>
      </c>
      <c r="AO39" s="5"/>
      <c r="AP39" s="4" t="str">
        <f>IF(AO39="","",AO39*2)</f>
        <v/>
      </c>
      <c r="AQ39" s="6">
        <f>G39+I39+K39+M39+O39+Q39+S39+U39+W39+Y39+AA39+AC39+AE39+AG39+AI39+AK39+AM39+AO39</f>
        <v>5</v>
      </c>
    </row>
    <row r="40" spans="1:43" ht="33.75" customHeight="1">
      <c r="A40" s="14" t="s">
        <v>119</v>
      </c>
      <c r="B40" s="15" t="s">
        <v>122</v>
      </c>
      <c r="C40" s="54" t="s">
        <v>123</v>
      </c>
      <c r="D40" s="55" t="s">
        <v>124</v>
      </c>
      <c r="E40" s="55" t="s">
        <v>31</v>
      </c>
      <c r="F40" s="56" t="str">
        <f>IFERROR(IF(OR(D40="Adicionar",D40="Digite/Selecione o bairro"),"",VLOOKUP(D40,Gabarito!$A$1:$B$1006,2,0)),"Consulte a aba Gabarito")</f>
        <v>Central</v>
      </c>
      <c r="G40" s="5"/>
      <c r="H40" s="4" t="str">
        <f>IF(G40="","",G40*2)</f>
        <v/>
      </c>
      <c r="I40" s="5"/>
      <c r="J40" s="4" t="str">
        <f>IF(I40="","",I40*2)</f>
        <v/>
      </c>
      <c r="K40" s="5">
        <v>7</v>
      </c>
      <c r="L40" s="4">
        <f>IF(K40="","",K40*2)</f>
        <v>14</v>
      </c>
      <c r="M40" s="5"/>
      <c r="N40" s="4" t="str">
        <f>IF(M40="","",M40*2)</f>
        <v/>
      </c>
      <c r="O40" s="5"/>
      <c r="P40" s="4" t="str">
        <f>IF(O40="","",O40*2)</f>
        <v/>
      </c>
      <c r="Q40" s="5"/>
      <c r="R40" s="4" t="str">
        <f>IF(Q40="","",Q40*2)</f>
        <v/>
      </c>
      <c r="S40" s="5"/>
      <c r="T40" s="4" t="str">
        <f>IF(S40="","",S40*2)</f>
        <v/>
      </c>
      <c r="U40" s="5"/>
      <c r="V40" s="4" t="str">
        <f>IF(U40="","",U40*2)</f>
        <v/>
      </c>
      <c r="W40" s="5"/>
      <c r="X40" s="4" t="str">
        <f>IF(W40="","",W40*2)</f>
        <v/>
      </c>
      <c r="Y40" s="5"/>
      <c r="Z40" s="4" t="str">
        <f>IF(Y40="","",Y40*2)</f>
        <v/>
      </c>
      <c r="AA40" s="5"/>
      <c r="AB40" s="4" t="str">
        <f>IF(AA40="","",AA40*2)</f>
        <v/>
      </c>
      <c r="AC40" s="5"/>
      <c r="AD40" s="4" t="str">
        <f>IF(AC40="","",AC40*2)</f>
        <v/>
      </c>
      <c r="AE40" s="5"/>
      <c r="AF40" s="4" t="str">
        <f>IF(AE40="","",AE40*2)</f>
        <v/>
      </c>
      <c r="AG40" s="5"/>
      <c r="AH40" s="4" t="str">
        <f>IF(AG40="","",AG40*2)</f>
        <v/>
      </c>
      <c r="AI40" s="5"/>
      <c r="AJ40" s="4" t="str">
        <f>IF(AI40="","",AI40*2)</f>
        <v/>
      </c>
      <c r="AK40" s="5"/>
      <c r="AL40" s="4" t="str">
        <f>IF(AK40="","",AK40*2)</f>
        <v/>
      </c>
      <c r="AM40" s="5"/>
      <c r="AN40" s="4" t="str">
        <f>IF(AM40="","",AM40*2)</f>
        <v/>
      </c>
      <c r="AO40" s="5"/>
      <c r="AP40" s="4" t="str">
        <f>IF(AO40="","",AO40*2)</f>
        <v/>
      </c>
      <c r="AQ40" s="6">
        <f>G40+I40+K40+M40+O40+Q40+S40+U40+W40+Y40+AA40+AC40+AE40+AG40+AI40+AK40+AM40+AO40</f>
        <v>7</v>
      </c>
    </row>
    <row r="41" spans="1:43" ht="33.75" customHeight="1">
      <c r="A41" s="14" t="s">
        <v>119</v>
      </c>
      <c r="B41" s="15" t="s">
        <v>125</v>
      </c>
      <c r="C41" s="54" t="s">
        <v>126</v>
      </c>
      <c r="D41" s="55" t="s">
        <v>30</v>
      </c>
      <c r="E41" s="55" t="s">
        <v>31</v>
      </c>
      <c r="F41" s="56" t="str">
        <f>IFERROR(IF(OR(D41="Adicionar",D41="Digite/Selecione o bairro"),"",VLOOKUP(D41,Gabarito!$A$1:$B$1006,2,0)),"Consulte a aba Gabarito")</f>
        <v>Central</v>
      </c>
      <c r="G41" s="5"/>
      <c r="H41" s="4" t="str">
        <f>IF(G41="","",G41*2)</f>
        <v/>
      </c>
      <c r="I41" s="5"/>
      <c r="J41" s="4" t="str">
        <f>IF(I41="","",I41*2)</f>
        <v/>
      </c>
      <c r="K41" s="5"/>
      <c r="L41" s="4" t="str">
        <f>IF(K41="","",K41*2)</f>
        <v/>
      </c>
      <c r="M41" s="5"/>
      <c r="N41" s="4" t="str">
        <f>IF(M41="","",M41*2)</f>
        <v/>
      </c>
      <c r="O41" s="5"/>
      <c r="P41" s="4" t="str">
        <f>IF(O41="","",O41*2)</f>
        <v/>
      </c>
      <c r="Q41" s="5"/>
      <c r="R41" s="4" t="str">
        <f>IF(Q41="","",Q41*2)</f>
        <v/>
      </c>
      <c r="S41" s="5"/>
      <c r="T41" s="4" t="str">
        <f>IF(S41="","",S41*2)</f>
        <v/>
      </c>
      <c r="U41" s="5"/>
      <c r="V41" s="4" t="str">
        <f>IF(U41="","",U41*2)</f>
        <v/>
      </c>
      <c r="W41" s="5"/>
      <c r="X41" s="4" t="str">
        <f>IF(W41="","",W41*2)</f>
        <v/>
      </c>
      <c r="Y41" s="5"/>
      <c r="Z41" s="4" t="str">
        <f>IF(Y41="","",Y41*2)</f>
        <v/>
      </c>
      <c r="AA41" s="5">
        <v>1</v>
      </c>
      <c r="AB41" s="4">
        <f>IF(AA41="","",AA41*2)</f>
        <v>2</v>
      </c>
      <c r="AC41" s="5"/>
      <c r="AD41" s="4" t="str">
        <f>IF(AC41="","",AC41*2)</f>
        <v/>
      </c>
      <c r="AE41" s="5">
        <v>1</v>
      </c>
      <c r="AF41" s="4">
        <f>IF(AE41="","",AE41*2)</f>
        <v>2</v>
      </c>
      <c r="AG41" s="5"/>
      <c r="AH41" s="4" t="str">
        <f>IF(AG41="","",AG41*2)</f>
        <v/>
      </c>
      <c r="AI41" s="5"/>
      <c r="AJ41" s="4" t="str">
        <f>IF(AI41="","",AI41*2)</f>
        <v/>
      </c>
      <c r="AK41" s="5"/>
      <c r="AL41" s="4" t="str">
        <f>IF(AK41="","",AK41*2)</f>
        <v/>
      </c>
      <c r="AM41" s="5"/>
      <c r="AN41" s="4" t="str">
        <f>IF(AM41="","",AM41*2)</f>
        <v/>
      </c>
      <c r="AO41" s="5"/>
      <c r="AP41" s="4" t="str">
        <f>IF(AO41="","",AO41*2)</f>
        <v/>
      </c>
      <c r="AQ41" s="6">
        <f>G41+I41+K41+M41+O41+Q41+S41+U41+W41+Y41+AA41+AC41+AE41+AG41+AI41+AK41+AM41+AO41</f>
        <v>2</v>
      </c>
    </row>
    <row r="42" spans="1:43" ht="33.75" customHeight="1">
      <c r="A42" s="14" t="s">
        <v>127</v>
      </c>
      <c r="B42" s="15" t="s">
        <v>128</v>
      </c>
      <c r="C42" s="54" t="s">
        <v>129</v>
      </c>
      <c r="D42" s="55" t="s">
        <v>85</v>
      </c>
      <c r="E42" s="55" t="s">
        <v>31</v>
      </c>
      <c r="F42" s="56" t="str">
        <f>IFERROR(IF(OR(D42="Adicionar",D42="Digite/Selecione o bairro"),"",VLOOKUP(D42,Gabarito!$A$1:$B$1006,2,0)),"Consulte a aba Gabarito")</f>
        <v>Central</v>
      </c>
      <c r="G42" s="5"/>
      <c r="H42" s="4" t="str">
        <f>IF(G42="","",G42*2)</f>
        <v/>
      </c>
      <c r="I42" s="5"/>
      <c r="J42" s="4" t="str">
        <f>IF(I42="","",I42*2)</f>
        <v/>
      </c>
      <c r="K42" s="5"/>
      <c r="L42" s="4" t="str">
        <f>IF(K42="","",K42*2)</f>
        <v/>
      </c>
      <c r="M42" s="5"/>
      <c r="N42" s="4" t="str">
        <f>IF(M42="","",M42*2)</f>
        <v/>
      </c>
      <c r="O42" s="5">
        <v>5</v>
      </c>
      <c r="P42" s="4">
        <f>IF(O42="","",O42*2)</f>
        <v>10</v>
      </c>
      <c r="Q42" s="5"/>
      <c r="R42" s="4" t="str">
        <f>IF(Q42="","",Q42*2)</f>
        <v/>
      </c>
      <c r="S42" s="5"/>
      <c r="T42" s="4" t="str">
        <f>IF(S42="","",S42*2)</f>
        <v/>
      </c>
      <c r="U42" s="5"/>
      <c r="V42" s="4" t="str">
        <f>IF(U42="","",U42*2)</f>
        <v/>
      </c>
      <c r="W42" s="5"/>
      <c r="X42" s="4" t="str">
        <f>IF(W42="","",W42*2)</f>
        <v/>
      </c>
      <c r="Y42" s="5">
        <v>1</v>
      </c>
      <c r="Z42" s="4">
        <f>IF(Y42="","",Y42*2)</f>
        <v>2</v>
      </c>
      <c r="AA42" s="5"/>
      <c r="AB42" s="4" t="str">
        <f>IF(AA42="","",AA42*2)</f>
        <v/>
      </c>
      <c r="AC42" s="5"/>
      <c r="AD42" s="4" t="str">
        <f>IF(AC42="","",AC42*2)</f>
        <v/>
      </c>
      <c r="AE42" s="5"/>
      <c r="AF42" s="4" t="str">
        <f>IF(AE42="","",AE42*2)</f>
        <v/>
      </c>
      <c r="AG42" s="5"/>
      <c r="AH42" s="4" t="str">
        <f>IF(AG42="","",AG42*2)</f>
        <v/>
      </c>
      <c r="AI42" s="5"/>
      <c r="AJ42" s="4" t="str">
        <f>IF(AI42="","",AI42*2)</f>
        <v/>
      </c>
      <c r="AK42" s="5"/>
      <c r="AL42" s="4" t="str">
        <f>IF(AK42="","",AK42*2)</f>
        <v/>
      </c>
      <c r="AM42" s="5"/>
      <c r="AN42" s="4" t="str">
        <f>IF(AM42="","",AM42*2)</f>
        <v/>
      </c>
      <c r="AO42" s="5"/>
      <c r="AP42" s="4" t="str">
        <f>IF(AO42="","",AO42*2)</f>
        <v/>
      </c>
      <c r="AQ42" s="6">
        <f>G42+I42+K42+M42+O42+Q42+S42+U42+W42+Y42+AA42+AC42+AE42+AG42+AI42+AK42+AM42+AO42</f>
        <v>6</v>
      </c>
    </row>
    <row r="43" spans="1:43" ht="33.75" customHeight="1">
      <c r="A43" s="14" t="s">
        <v>130</v>
      </c>
      <c r="B43" s="15" t="s">
        <v>131</v>
      </c>
      <c r="C43" s="54" t="s">
        <v>132</v>
      </c>
      <c r="D43" s="55" t="s">
        <v>80</v>
      </c>
      <c r="E43" s="55" t="s">
        <v>31</v>
      </c>
      <c r="F43" s="56" t="str">
        <f>IFERROR(IF(OR(D43="Adicionar",D43="Digite/Selecione o bairro"),"",VLOOKUP(D43,Gabarito!$A$1:$B$1006,2,0)),"Consulte a aba Gabarito")</f>
        <v>Central</v>
      </c>
      <c r="G43" s="5"/>
      <c r="H43" s="4" t="str">
        <f>IF(G43="","",G43*2)</f>
        <v/>
      </c>
      <c r="I43" s="5"/>
      <c r="J43" s="4" t="str">
        <f>IF(I43="","",I43*2)</f>
        <v/>
      </c>
      <c r="K43" s="5">
        <v>2</v>
      </c>
      <c r="L43" s="4">
        <f>IF(K43="","",K43*2)</f>
        <v>4</v>
      </c>
      <c r="M43" s="5"/>
      <c r="N43" s="4" t="str">
        <f>IF(M43="","",M43*2)</f>
        <v/>
      </c>
      <c r="O43" s="5"/>
      <c r="P43" s="4" t="str">
        <f>IF(O43="","",O43*2)</f>
        <v/>
      </c>
      <c r="Q43" s="5"/>
      <c r="R43" s="4" t="str">
        <f>IF(Q43="","",Q43*2)</f>
        <v/>
      </c>
      <c r="S43" s="5"/>
      <c r="T43" s="4" t="str">
        <f>IF(S43="","",S43*2)</f>
        <v/>
      </c>
      <c r="U43" s="5"/>
      <c r="V43" s="4" t="str">
        <f>IF(U43="","",U43*2)</f>
        <v/>
      </c>
      <c r="W43" s="5"/>
      <c r="X43" s="4" t="str">
        <f>IF(W43="","",W43*2)</f>
        <v/>
      </c>
      <c r="Y43" s="5"/>
      <c r="Z43" s="4" t="str">
        <f>IF(Y43="","",Y43*2)</f>
        <v/>
      </c>
      <c r="AA43" s="5"/>
      <c r="AB43" s="4" t="str">
        <f>IF(AA43="","",AA43*2)</f>
        <v/>
      </c>
      <c r="AC43" s="5"/>
      <c r="AD43" s="4" t="str">
        <f>IF(AC43="","",AC43*2)</f>
        <v/>
      </c>
      <c r="AE43" s="5"/>
      <c r="AF43" s="4" t="str">
        <f>IF(AE43="","",AE43*2)</f>
        <v/>
      </c>
      <c r="AG43" s="5"/>
      <c r="AH43" s="4" t="str">
        <f>IF(AG43="","",AG43*2)</f>
        <v/>
      </c>
      <c r="AI43" s="5"/>
      <c r="AJ43" s="4" t="str">
        <f>IF(AI43="","",AI43*2)</f>
        <v/>
      </c>
      <c r="AK43" s="5"/>
      <c r="AL43" s="4" t="str">
        <f>IF(AK43="","",AK43*2)</f>
        <v/>
      </c>
      <c r="AM43" s="5"/>
      <c r="AN43" s="4" t="str">
        <f>IF(AM43="","",AM43*2)</f>
        <v/>
      </c>
      <c r="AO43" s="5"/>
      <c r="AP43" s="4" t="str">
        <f>IF(AO43="","",AO43*2)</f>
        <v/>
      </c>
      <c r="AQ43" s="6">
        <f>G43+I43+K43+M43+O43+Q43+S43+U43+W43+Y43+AA43+AC43+AE43+AG43+AI43+AK43+AM43+AO43</f>
        <v>2</v>
      </c>
    </row>
    <row r="44" spans="1:43" ht="33.75" customHeight="1">
      <c r="A44" s="14" t="s">
        <v>130</v>
      </c>
      <c r="B44" s="15" t="s">
        <v>133</v>
      </c>
      <c r="C44" s="54" t="s">
        <v>134</v>
      </c>
      <c r="D44" s="55" t="s">
        <v>135</v>
      </c>
      <c r="E44" s="55" t="s">
        <v>31</v>
      </c>
      <c r="F44" s="56" t="str">
        <f>IFERROR(IF(OR(D44="Adicionar",D44="Digite/Selecione o bairro"),"",VLOOKUP(D44,Gabarito!$A$1:$B$1006,2,0)),"Consulte a aba Gabarito")</f>
        <v>Central</v>
      </c>
      <c r="G44" s="5"/>
      <c r="H44" s="4" t="str">
        <f>IF(G44="","",G44*2)</f>
        <v/>
      </c>
      <c r="I44" s="5"/>
      <c r="J44" s="4" t="str">
        <f>IF(I44="","",I44*2)</f>
        <v/>
      </c>
      <c r="K44" s="5"/>
      <c r="L44" s="4" t="str">
        <f>IF(K44="","",K44*2)</f>
        <v/>
      </c>
      <c r="M44" s="5"/>
      <c r="N44" s="4" t="str">
        <f>IF(M44="","",M44*2)</f>
        <v/>
      </c>
      <c r="O44" s="5"/>
      <c r="P44" s="4" t="str">
        <f>IF(O44="","",O44*2)</f>
        <v/>
      </c>
      <c r="Q44" s="5"/>
      <c r="R44" s="4" t="str">
        <f>IF(Q44="","",Q44*2)</f>
        <v/>
      </c>
      <c r="S44" s="5"/>
      <c r="T44" s="4" t="str">
        <f>IF(S44="","",S44*2)</f>
        <v/>
      </c>
      <c r="U44" s="5"/>
      <c r="V44" s="4" t="str">
        <f>IF(U44="","",U44*2)</f>
        <v/>
      </c>
      <c r="W44" s="5"/>
      <c r="X44" s="4" t="str">
        <f>IF(W44="","",W44*2)</f>
        <v/>
      </c>
      <c r="Y44" s="5"/>
      <c r="Z44" s="4" t="str">
        <f>IF(Y44="","",Y44*2)</f>
        <v/>
      </c>
      <c r="AA44" s="5">
        <v>1</v>
      </c>
      <c r="AB44" s="4">
        <f>IF(AA44="","",AA44*2)</f>
        <v>2</v>
      </c>
      <c r="AC44" s="5"/>
      <c r="AD44" s="4" t="str">
        <f>IF(AC44="","",AC44*2)</f>
        <v/>
      </c>
      <c r="AE44" s="5"/>
      <c r="AF44" s="4" t="str">
        <f>IF(AE44="","",AE44*2)</f>
        <v/>
      </c>
      <c r="AG44" s="5"/>
      <c r="AH44" s="4" t="str">
        <f>IF(AG44="","",AG44*2)</f>
        <v/>
      </c>
      <c r="AI44" s="5"/>
      <c r="AJ44" s="4" t="str">
        <f>IF(AI44="","",AI44*2)</f>
        <v/>
      </c>
      <c r="AK44" s="5"/>
      <c r="AL44" s="4" t="str">
        <f>IF(AK44="","",AK44*2)</f>
        <v/>
      </c>
      <c r="AM44" s="5"/>
      <c r="AN44" s="4" t="str">
        <f>IF(AM44="","",AM44*2)</f>
        <v/>
      </c>
      <c r="AO44" s="5"/>
      <c r="AP44" s="4" t="str">
        <f>IF(AO44="","",AO44*2)</f>
        <v/>
      </c>
      <c r="AQ44" s="6">
        <f>G44+I44+K44+M44+O44+Q44+S44+U44+W44+Y44+AA44+AC44+AE44+AG44+AI44+AK44+AM44+AO44</f>
        <v>1</v>
      </c>
    </row>
    <row r="45" spans="1:43" ht="33.75" customHeight="1">
      <c r="A45" s="14" t="s">
        <v>130</v>
      </c>
      <c r="B45" s="15" t="s">
        <v>136</v>
      </c>
      <c r="C45" s="54" t="s">
        <v>137</v>
      </c>
      <c r="D45" s="55" t="s">
        <v>135</v>
      </c>
      <c r="E45" s="55" t="s">
        <v>31</v>
      </c>
      <c r="F45" s="56" t="str">
        <f>IFERROR(IF(OR(D45="Adicionar",D45="Digite/Selecione o bairro"),"",VLOOKUP(D45,Gabarito!$A$1:$B$1006,2,0)),"Consulte a aba Gabarito")</f>
        <v>Central</v>
      </c>
      <c r="G45" s="5"/>
      <c r="H45" s="4" t="str">
        <f>IF(G45="","",G45*2)</f>
        <v/>
      </c>
      <c r="I45" s="5">
        <v>5</v>
      </c>
      <c r="J45" s="4">
        <f>IF(I45="","",I45*2)</f>
        <v>10</v>
      </c>
      <c r="K45" s="5">
        <v>2</v>
      </c>
      <c r="L45" s="4">
        <f>IF(K45="","",K45*2)</f>
        <v>4</v>
      </c>
      <c r="M45" s="5">
        <v>2</v>
      </c>
      <c r="N45" s="4">
        <f>IF(M45="","",M45*2)</f>
        <v>4</v>
      </c>
      <c r="O45" s="5"/>
      <c r="P45" s="4" t="str">
        <f>IF(O45="","",O45*2)</f>
        <v/>
      </c>
      <c r="Q45" s="5"/>
      <c r="R45" s="4" t="str">
        <f>IF(Q45="","",Q45*2)</f>
        <v/>
      </c>
      <c r="S45" s="5"/>
      <c r="T45" s="4" t="str">
        <f>IF(S45="","",S45*2)</f>
        <v/>
      </c>
      <c r="U45" s="5"/>
      <c r="V45" s="4" t="str">
        <f>IF(U45="","",U45*2)</f>
        <v/>
      </c>
      <c r="W45" s="5"/>
      <c r="X45" s="4" t="str">
        <f>IF(W45="","",W45*2)</f>
        <v/>
      </c>
      <c r="Y45" s="5"/>
      <c r="Z45" s="4" t="str">
        <f>IF(Y45="","",Y45*2)</f>
        <v/>
      </c>
      <c r="AA45" s="5"/>
      <c r="AB45" s="4" t="str">
        <f>IF(AA45="","",AA45*2)</f>
        <v/>
      </c>
      <c r="AC45" s="5"/>
      <c r="AD45" s="4" t="str">
        <f>IF(AC45="","",AC45*2)</f>
        <v/>
      </c>
      <c r="AE45" s="5"/>
      <c r="AF45" s="4" t="str">
        <f>IF(AE45="","",AE45*2)</f>
        <v/>
      </c>
      <c r="AG45" s="5"/>
      <c r="AH45" s="4" t="str">
        <f>IF(AG45="","",AG45*2)</f>
        <v/>
      </c>
      <c r="AI45" s="5"/>
      <c r="AJ45" s="4" t="str">
        <f>IF(AI45="","",AI45*2)</f>
        <v/>
      </c>
      <c r="AK45" s="5"/>
      <c r="AL45" s="4" t="str">
        <f>IF(AK45="","",AK45*2)</f>
        <v/>
      </c>
      <c r="AM45" s="5"/>
      <c r="AN45" s="4" t="str">
        <f>IF(AM45="","",AM45*2)</f>
        <v/>
      </c>
      <c r="AO45" s="5"/>
      <c r="AP45" s="4" t="str">
        <f>IF(AO45="","",AO45*2)</f>
        <v/>
      </c>
      <c r="AQ45" s="6">
        <f>G45+I45+K45+M45+O45+Q45+S45+U45+W45+Y45+AA45+AC45+AE45+AG45+AI45+AK45+AM45+AO45</f>
        <v>9</v>
      </c>
    </row>
    <row r="46" spans="1:43" ht="33.75" customHeight="1">
      <c r="A46" s="14" t="s">
        <v>130</v>
      </c>
      <c r="B46" s="15" t="s">
        <v>138</v>
      </c>
      <c r="C46" s="54" t="s">
        <v>139</v>
      </c>
      <c r="D46" s="55" t="s">
        <v>80</v>
      </c>
      <c r="E46" s="55" t="s">
        <v>31</v>
      </c>
      <c r="F46" s="56" t="str">
        <f>IFERROR(IF(OR(D46="Adicionar",D46="Digite/Selecione o bairro"),"",VLOOKUP(D46,Gabarito!$A$1:$B$1006,2,0)),"Consulte a aba Gabarito")</f>
        <v>Central</v>
      </c>
      <c r="G46" s="5"/>
      <c r="H46" s="4" t="str">
        <f>IF(G46="","",G46*2)</f>
        <v/>
      </c>
      <c r="I46" s="5">
        <v>6</v>
      </c>
      <c r="J46" s="4">
        <f>IF(I46="","",I46*2)</f>
        <v>12</v>
      </c>
      <c r="K46" s="5"/>
      <c r="L46" s="4" t="str">
        <f>IF(K46="","",K46*2)</f>
        <v/>
      </c>
      <c r="M46" s="5"/>
      <c r="N46" s="4" t="str">
        <f>IF(M46="","",M46*2)</f>
        <v/>
      </c>
      <c r="O46" s="5"/>
      <c r="P46" s="4" t="str">
        <f>IF(O46="","",O46*2)</f>
        <v/>
      </c>
      <c r="Q46" s="5"/>
      <c r="R46" s="4" t="str">
        <f>IF(Q46="","",Q46*2)</f>
        <v/>
      </c>
      <c r="S46" s="5"/>
      <c r="T46" s="4" t="str">
        <f>IF(S46="","",S46*2)</f>
        <v/>
      </c>
      <c r="U46" s="5"/>
      <c r="V46" s="4" t="str">
        <f>IF(U46="","",U46*2)</f>
        <v/>
      </c>
      <c r="W46" s="5"/>
      <c r="X46" s="4" t="str">
        <f>IF(W46="","",W46*2)</f>
        <v/>
      </c>
      <c r="Y46" s="5"/>
      <c r="Z46" s="4" t="str">
        <f>IF(Y46="","",Y46*2)</f>
        <v/>
      </c>
      <c r="AA46" s="5"/>
      <c r="AB46" s="4" t="str">
        <f>IF(AA46="","",AA46*2)</f>
        <v/>
      </c>
      <c r="AC46" s="5"/>
      <c r="AD46" s="4" t="str">
        <f>IF(AC46="","",AC46*2)</f>
        <v/>
      </c>
      <c r="AE46" s="5"/>
      <c r="AF46" s="4" t="str">
        <f>IF(AE46="","",AE46*2)</f>
        <v/>
      </c>
      <c r="AG46" s="5"/>
      <c r="AH46" s="4" t="str">
        <f>IF(AG46="","",AG46*2)</f>
        <v/>
      </c>
      <c r="AI46" s="5"/>
      <c r="AJ46" s="4" t="str">
        <f>IF(AI46="","",AI46*2)</f>
        <v/>
      </c>
      <c r="AK46" s="5"/>
      <c r="AL46" s="4" t="str">
        <f>IF(AK46="","",AK46*2)</f>
        <v/>
      </c>
      <c r="AM46" s="5"/>
      <c r="AN46" s="4" t="str">
        <f>IF(AM46="","",AM46*2)</f>
        <v/>
      </c>
      <c r="AO46" s="5"/>
      <c r="AP46" s="4" t="str">
        <f>IF(AO46="","",AO46*2)</f>
        <v/>
      </c>
      <c r="AQ46" s="6">
        <f>G46+I46+K46+M46+O46+Q46+S46+U46+W46+Y46+AA46+AC46+AE46+AG46+AI46+AK46+AM46+AO46</f>
        <v>6</v>
      </c>
    </row>
    <row r="47" spans="1:43" ht="33.75" customHeight="1">
      <c r="A47" s="14" t="s">
        <v>130</v>
      </c>
      <c r="B47" s="15" t="s">
        <v>140</v>
      </c>
      <c r="C47" s="54" t="s">
        <v>141</v>
      </c>
      <c r="D47" s="55" t="s">
        <v>85</v>
      </c>
      <c r="E47" s="55" t="s">
        <v>31</v>
      </c>
      <c r="F47" s="56" t="str">
        <f>IFERROR(IF(OR(D47="Adicionar",D47="Digite/Selecione o bairro"),"",VLOOKUP(D47,Gabarito!$A$1:$B$1006,2,0)),"Consulte a aba Gabarito")</f>
        <v>Central</v>
      </c>
      <c r="G47" s="5"/>
      <c r="H47" s="4" t="str">
        <f>IF(G47="","",G47*2)</f>
        <v/>
      </c>
      <c r="I47" s="5"/>
      <c r="J47" s="4" t="str">
        <f>IF(I47="","",I47*2)</f>
        <v/>
      </c>
      <c r="K47" s="5"/>
      <c r="L47" s="4" t="str">
        <f>IF(K47="","",K47*2)</f>
        <v/>
      </c>
      <c r="M47" s="5"/>
      <c r="N47" s="4" t="str">
        <f>IF(M47="","",M47*2)</f>
        <v/>
      </c>
      <c r="O47" s="5"/>
      <c r="P47" s="4" t="str">
        <f>IF(O47="","",O47*2)</f>
        <v/>
      </c>
      <c r="Q47" s="5"/>
      <c r="R47" s="4" t="str">
        <f>IF(Q47="","",Q47*2)</f>
        <v/>
      </c>
      <c r="S47" s="5"/>
      <c r="T47" s="4" t="str">
        <f>IF(S47="","",S47*2)</f>
        <v/>
      </c>
      <c r="U47" s="5"/>
      <c r="V47" s="4" t="str">
        <f>IF(U47="","",U47*2)</f>
        <v/>
      </c>
      <c r="W47" s="5"/>
      <c r="X47" s="4" t="str">
        <f>IF(W47="","",W47*2)</f>
        <v/>
      </c>
      <c r="Y47" s="5"/>
      <c r="Z47" s="4" t="str">
        <f>IF(Y47="","",Y47*2)</f>
        <v/>
      </c>
      <c r="AA47" s="5">
        <v>1</v>
      </c>
      <c r="AB47" s="4">
        <f>IF(AA47="","",AA47*2)</f>
        <v>2</v>
      </c>
      <c r="AC47" s="5"/>
      <c r="AD47" s="4" t="str">
        <f>IF(AC47="","",AC47*2)</f>
        <v/>
      </c>
      <c r="AE47" s="5"/>
      <c r="AF47" s="4" t="str">
        <f>IF(AE47="","",AE47*2)</f>
        <v/>
      </c>
      <c r="AG47" s="5"/>
      <c r="AH47" s="4" t="str">
        <f>IF(AG47="","",AG47*2)</f>
        <v/>
      </c>
      <c r="AI47" s="5"/>
      <c r="AJ47" s="4" t="str">
        <f>IF(AI47="","",AI47*2)</f>
        <v/>
      </c>
      <c r="AK47" s="5"/>
      <c r="AL47" s="4" t="str">
        <f>IF(AK47="","",AK47*2)</f>
        <v/>
      </c>
      <c r="AM47" s="5"/>
      <c r="AN47" s="4" t="str">
        <f>IF(AM47="","",AM47*2)</f>
        <v/>
      </c>
      <c r="AO47" s="5"/>
      <c r="AP47" s="4" t="str">
        <f>IF(AO47="","",AO47*2)</f>
        <v/>
      </c>
      <c r="AQ47" s="6">
        <f>G47+I47+K47+M47+O47+Q47+S47+U47+W47+Y47+AA47+AC47+AE47+AG47+AI47+AK47+AM47+AO47</f>
        <v>1</v>
      </c>
    </row>
    <row r="48" spans="1:43" ht="33.75" customHeight="1">
      <c r="A48" s="14" t="s">
        <v>130</v>
      </c>
      <c r="B48" s="15" t="s">
        <v>142</v>
      </c>
      <c r="C48" s="54" t="s">
        <v>143</v>
      </c>
      <c r="D48" s="55" t="s">
        <v>74</v>
      </c>
      <c r="E48" s="55" t="s">
        <v>31</v>
      </c>
      <c r="F48" s="56" t="str">
        <f>IFERROR(IF(OR(D48="Adicionar",D48="Digite/Selecione o bairro"),"",VLOOKUP(D48,Gabarito!$A$1:$B$1006,2,0)),"Consulte a aba Gabarito")</f>
        <v>Central</v>
      </c>
      <c r="G48" s="5"/>
      <c r="H48" s="4" t="str">
        <f>IF(G48="","",G48*2)</f>
        <v/>
      </c>
      <c r="I48" s="5"/>
      <c r="J48" s="4" t="str">
        <f>IF(I48="","",I48*2)</f>
        <v/>
      </c>
      <c r="K48" s="5"/>
      <c r="L48" s="4" t="str">
        <f>IF(K48="","",K48*2)</f>
        <v/>
      </c>
      <c r="M48" s="5">
        <v>9</v>
      </c>
      <c r="N48" s="4">
        <f>IF(M48="","",M48*2)</f>
        <v>18</v>
      </c>
      <c r="O48" s="5"/>
      <c r="P48" s="4" t="str">
        <f>IF(O48="","",O48*2)</f>
        <v/>
      </c>
      <c r="Q48" s="5"/>
      <c r="R48" s="4" t="str">
        <f>IF(Q48="","",Q48*2)</f>
        <v/>
      </c>
      <c r="S48" s="5"/>
      <c r="T48" s="4" t="str">
        <f>IF(S48="","",S48*2)</f>
        <v/>
      </c>
      <c r="U48" s="5"/>
      <c r="V48" s="4" t="str">
        <f>IF(U48="","",U48*2)</f>
        <v/>
      </c>
      <c r="W48" s="5"/>
      <c r="X48" s="4" t="str">
        <f>IF(W48="","",W48*2)</f>
        <v/>
      </c>
      <c r="Y48" s="5"/>
      <c r="Z48" s="4" t="str">
        <f>IF(Y48="","",Y48*2)</f>
        <v/>
      </c>
      <c r="AA48" s="5">
        <v>1</v>
      </c>
      <c r="AB48" s="4">
        <f>IF(AA48="","",AA48*2)</f>
        <v>2</v>
      </c>
      <c r="AC48" s="5"/>
      <c r="AD48" s="4" t="str">
        <f>IF(AC48="","",AC48*2)</f>
        <v/>
      </c>
      <c r="AE48" s="5"/>
      <c r="AF48" s="4" t="str">
        <f>IF(AE48="","",AE48*2)</f>
        <v/>
      </c>
      <c r="AG48" s="5"/>
      <c r="AH48" s="4" t="str">
        <f>IF(AG48="","",AG48*2)</f>
        <v/>
      </c>
      <c r="AI48" s="5"/>
      <c r="AJ48" s="4" t="str">
        <f>IF(AI48="","",AI48*2)</f>
        <v/>
      </c>
      <c r="AK48" s="5"/>
      <c r="AL48" s="4" t="str">
        <f>IF(AK48="","",AK48*2)</f>
        <v/>
      </c>
      <c r="AM48" s="5"/>
      <c r="AN48" s="4" t="str">
        <f>IF(AM48="","",AM48*2)</f>
        <v/>
      </c>
      <c r="AO48" s="5"/>
      <c r="AP48" s="4" t="str">
        <f>IF(AO48="","",AO48*2)</f>
        <v/>
      </c>
      <c r="AQ48" s="6">
        <f>G48+I48+K48+M48+O48+Q48+S48+U48+W48+Y48+AA48+AC48+AE48+AG48+AI48+AK48+AM48+AO48</f>
        <v>10</v>
      </c>
    </row>
    <row r="49" spans="1:43" ht="33.75" customHeight="1">
      <c r="A49" s="14" t="s">
        <v>144</v>
      </c>
      <c r="B49" s="15" t="s">
        <v>145</v>
      </c>
      <c r="C49" s="54" t="s">
        <v>146</v>
      </c>
      <c r="D49" s="55" t="s">
        <v>30</v>
      </c>
      <c r="E49" s="55" t="s">
        <v>31</v>
      </c>
      <c r="F49" s="56" t="str">
        <f>IFERROR(IF(OR(D49="Adicionar",D49="Digite/Selecione o bairro"),"",VLOOKUP(D49,Gabarito!$A$1:$B$1006,2,0)),"Consulte a aba Gabarito")</f>
        <v>Central</v>
      </c>
      <c r="G49" s="5"/>
      <c r="H49" s="4" t="str">
        <f>IF(G49="","",G49*2)</f>
        <v/>
      </c>
      <c r="I49" s="5"/>
      <c r="J49" s="4" t="str">
        <f>IF(I49="","",I49*2)</f>
        <v/>
      </c>
      <c r="K49" s="5">
        <v>7</v>
      </c>
      <c r="L49" s="4">
        <f>IF(K49="","",K49*2)</f>
        <v>14</v>
      </c>
      <c r="M49" s="5"/>
      <c r="N49" s="4" t="str">
        <f>IF(M49="","",M49*2)</f>
        <v/>
      </c>
      <c r="O49" s="5"/>
      <c r="P49" s="4" t="str">
        <f>IF(O49="","",O49*2)</f>
        <v/>
      </c>
      <c r="Q49" s="5"/>
      <c r="R49" s="4" t="str">
        <f>IF(Q49="","",Q49*2)</f>
        <v/>
      </c>
      <c r="S49" s="5">
        <v>3</v>
      </c>
      <c r="T49" s="4">
        <f>IF(S49="","",S49*2)</f>
        <v>6</v>
      </c>
      <c r="U49" s="5"/>
      <c r="V49" s="4" t="str">
        <f>IF(U49="","",U49*2)</f>
        <v/>
      </c>
      <c r="W49" s="5"/>
      <c r="X49" s="4" t="str">
        <f>IF(W49="","",W49*2)</f>
        <v/>
      </c>
      <c r="Y49" s="5">
        <v>3</v>
      </c>
      <c r="Z49" s="4">
        <f>IF(Y49="","",Y49*2)</f>
        <v>6</v>
      </c>
      <c r="AA49" s="5"/>
      <c r="AB49" s="4" t="str">
        <f>IF(AA49="","",AA49*2)</f>
        <v/>
      </c>
      <c r="AC49" s="5"/>
      <c r="AD49" s="4" t="str">
        <f>IF(AC49="","",AC49*2)</f>
        <v/>
      </c>
      <c r="AE49" s="5"/>
      <c r="AF49" s="4" t="str">
        <f>IF(AE49="","",AE49*2)</f>
        <v/>
      </c>
      <c r="AG49" s="5"/>
      <c r="AH49" s="4" t="str">
        <f>IF(AG49="","",AG49*2)</f>
        <v/>
      </c>
      <c r="AI49" s="5"/>
      <c r="AJ49" s="4" t="str">
        <f>IF(AI49="","",AI49*2)</f>
        <v/>
      </c>
      <c r="AK49" s="5"/>
      <c r="AL49" s="4" t="str">
        <f>IF(AK49="","",AK49*2)</f>
        <v/>
      </c>
      <c r="AM49" s="5"/>
      <c r="AN49" s="4" t="str">
        <f>IF(AM49="","",AM49*2)</f>
        <v/>
      </c>
      <c r="AO49" s="5"/>
      <c r="AP49" s="4" t="str">
        <f>IF(AO49="","",AO49*2)</f>
        <v/>
      </c>
      <c r="AQ49" s="6">
        <f>G49+I49+K49+M49+O49+Q49+S49+U49+W49+Y49+AA49+AC49+AE49+AG49+AI49+AK49+AM49+AO49</f>
        <v>13</v>
      </c>
    </row>
    <row r="50" spans="1:43" ht="33.75" customHeight="1">
      <c r="A50" s="14" t="s">
        <v>147</v>
      </c>
      <c r="B50" s="15" t="s">
        <v>148</v>
      </c>
      <c r="C50" s="54" t="s">
        <v>149</v>
      </c>
      <c r="D50" s="55" t="s">
        <v>37</v>
      </c>
      <c r="E50" s="55" t="s">
        <v>31</v>
      </c>
      <c r="F50" s="56" t="str">
        <f>IFERROR(IF(OR(D50="Adicionar",D50="Digite/Selecione o bairro"),"",VLOOKUP(D50,Gabarito!$A$1:$B$1006,2,0)),"Consulte a aba Gabarito")</f>
        <v>Central</v>
      </c>
      <c r="G50" s="5"/>
      <c r="H50" s="4" t="str">
        <f>IF(G50="","",G50*2)</f>
        <v/>
      </c>
      <c r="I50" s="5"/>
      <c r="J50" s="4" t="str">
        <f>IF(I50="","",I50*2)</f>
        <v/>
      </c>
      <c r="K50" s="5">
        <v>11</v>
      </c>
      <c r="L50" s="4">
        <f>IF(K50="","",K50*2)</f>
        <v>22</v>
      </c>
      <c r="M50" s="5"/>
      <c r="N50" s="4" t="str">
        <f>IF(M50="","",M50*2)</f>
        <v/>
      </c>
      <c r="O50" s="5"/>
      <c r="P50" s="4" t="str">
        <f>IF(O50="","",O50*2)</f>
        <v/>
      </c>
      <c r="Q50" s="5"/>
      <c r="R50" s="4" t="str">
        <f>IF(Q50="","",Q50*2)</f>
        <v/>
      </c>
      <c r="S50" s="5"/>
      <c r="T50" s="4" t="str">
        <f>IF(S50="","",S50*2)</f>
        <v/>
      </c>
      <c r="U50" s="5"/>
      <c r="V50" s="4" t="str">
        <f>IF(U50="","",U50*2)</f>
        <v/>
      </c>
      <c r="W50" s="5"/>
      <c r="X50" s="4" t="str">
        <f>IF(W50="","",W50*2)</f>
        <v/>
      </c>
      <c r="Y50" s="5"/>
      <c r="Z50" s="4" t="str">
        <f>IF(Y50="","",Y50*2)</f>
        <v/>
      </c>
      <c r="AA50" s="5"/>
      <c r="AB50" s="4" t="str">
        <f>IF(AA50="","",AA50*2)</f>
        <v/>
      </c>
      <c r="AC50" s="5"/>
      <c r="AD50" s="4" t="str">
        <f>IF(AC50="","",AC50*2)</f>
        <v/>
      </c>
      <c r="AE50" s="5"/>
      <c r="AF50" s="4" t="str">
        <f>IF(AE50="","",AE50*2)</f>
        <v/>
      </c>
      <c r="AG50" s="5"/>
      <c r="AH50" s="4" t="str">
        <f>IF(AG50="","",AG50*2)</f>
        <v/>
      </c>
      <c r="AI50" s="5"/>
      <c r="AJ50" s="4" t="str">
        <f>IF(AI50="","",AI50*2)</f>
        <v/>
      </c>
      <c r="AK50" s="5"/>
      <c r="AL50" s="4" t="str">
        <f>IF(AK50="","",AK50*2)</f>
        <v/>
      </c>
      <c r="AM50" s="5"/>
      <c r="AN50" s="4" t="str">
        <f>IF(AM50="","",AM50*2)</f>
        <v/>
      </c>
      <c r="AO50" s="5"/>
      <c r="AP50" s="4" t="str">
        <f>IF(AO50="","",AO50*2)</f>
        <v/>
      </c>
      <c r="AQ50" s="6">
        <f>G50+I50+K50+M50+O50+Q50+S50+U50+W50+Y50+AA50+AC50+AE50+AG50+AI50+AK50+AM50+AO50</f>
        <v>11</v>
      </c>
    </row>
    <row r="51" spans="1:43" ht="33.75" customHeight="1">
      <c r="A51" s="14" t="s">
        <v>147</v>
      </c>
      <c r="B51" s="15" t="s">
        <v>148</v>
      </c>
      <c r="C51" s="54" t="s">
        <v>150</v>
      </c>
      <c r="D51" s="55" t="s">
        <v>37</v>
      </c>
      <c r="E51" s="55" t="s">
        <v>31</v>
      </c>
      <c r="F51" s="56" t="str">
        <f>IFERROR(IF(OR(D51="Adicionar",D51="Digite/Selecione o bairro"),"",VLOOKUP(D51,Gabarito!$A$1:$B$1006,2,0)),"Consulte a aba Gabarito")</f>
        <v>Central</v>
      </c>
      <c r="G51" s="5"/>
      <c r="H51" s="4" t="str">
        <f>IF(G51="","",G51*2)</f>
        <v/>
      </c>
      <c r="I51" s="5"/>
      <c r="J51" s="4" t="str">
        <f>IF(I51="","",I51*2)</f>
        <v/>
      </c>
      <c r="K51" s="5">
        <v>1</v>
      </c>
      <c r="L51" s="4">
        <f>IF(K51="","",K51*2)</f>
        <v>2</v>
      </c>
      <c r="M51" s="5"/>
      <c r="N51" s="4" t="str">
        <f>IF(M51="","",M51*2)</f>
        <v/>
      </c>
      <c r="O51" s="5"/>
      <c r="P51" s="4" t="str">
        <f>IF(O51="","",O51*2)</f>
        <v/>
      </c>
      <c r="Q51" s="5"/>
      <c r="R51" s="4" t="str">
        <f>IF(Q51="","",Q51*2)</f>
        <v/>
      </c>
      <c r="S51" s="5"/>
      <c r="T51" s="4" t="str">
        <f>IF(S51="","",S51*2)</f>
        <v/>
      </c>
      <c r="U51" s="5"/>
      <c r="V51" s="4" t="str">
        <f>IF(U51="","",U51*2)</f>
        <v/>
      </c>
      <c r="W51" s="5"/>
      <c r="X51" s="4" t="str">
        <f>IF(W51="","",W51*2)</f>
        <v/>
      </c>
      <c r="Y51" s="5"/>
      <c r="Z51" s="4" t="str">
        <f>IF(Y51="","",Y51*2)</f>
        <v/>
      </c>
      <c r="AA51" s="5"/>
      <c r="AB51" s="4" t="str">
        <f>IF(AA51="","",AA51*2)</f>
        <v/>
      </c>
      <c r="AC51" s="5"/>
      <c r="AD51" s="4" t="str">
        <f>IF(AC51="","",AC51*2)</f>
        <v/>
      </c>
      <c r="AE51" s="5"/>
      <c r="AF51" s="4" t="str">
        <f>IF(AE51="","",AE51*2)</f>
        <v/>
      </c>
      <c r="AG51" s="5"/>
      <c r="AH51" s="4" t="str">
        <f>IF(AG51="","",AG51*2)</f>
        <v/>
      </c>
      <c r="AI51" s="5"/>
      <c r="AJ51" s="4" t="str">
        <f>IF(AI51="","",AI51*2)</f>
        <v/>
      </c>
      <c r="AK51" s="5"/>
      <c r="AL51" s="4" t="str">
        <f>IF(AK51="","",AK51*2)</f>
        <v/>
      </c>
      <c r="AM51" s="5"/>
      <c r="AN51" s="4" t="str">
        <f>IF(AM51="","",AM51*2)</f>
        <v/>
      </c>
      <c r="AO51" s="5"/>
      <c r="AP51" s="4" t="str">
        <f>IF(AO51="","",AO51*2)</f>
        <v/>
      </c>
      <c r="AQ51" s="6">
        <f>G51+I51+K51+M51+O51+Q51+S51+U51+W51+Y51+AA51+AC51+AE51+AG51+AI51+AK51+AM51+AO51</f>
        <v>1</v>
      </c>
    </row>
    <row r="52" spans="1:43" ht="33.75" customHeight="1">
      <c r="A52" s="14" t="s">
        <v>147</v>
      </c>
      <c r="B52" s="15" t="s">
        <v>148</v>
      </c>
      <c r="C52" s="54" t="s">
        <v>151</v>
      </c>
      <c r="D52" s="55" t="s">
        <v>30</v>
      </c>
      <c r="E52" s="55" t="s">
        <v>31</v>
      </c>
      <c r="F52" s="56" t="str">
        <f>IFERROR(IF(OR(D52="Adicionar",D52="Digite/Selecione o bairro"),"",VLOOKUP(D52,Gabarito!$A$1:$B$1006,2,0)),"Consulte a aba Gabarito")</f>
        <v>Central</v>
      </c>
      <c r="G52" s="5"/>
      <c r="H52" s="4" t="str">
        <f>IF(G52="","",G52*2)</f>
        <v/>
      </c>
      <c r="I52" s="5"/>
      <c r="J52" s="4" t="str">
        <f>IF(I52="","",I52*2)</f>
        <v/>
      </c>
      <c r="K52" s="5">
        <v>1</v>
      </c>
      <c r="L52" s="4">
        <f>IF(K52="","",K52*2)</f>
        <v>2</v>
      </c>
      <c r="M52" s="5"/>
      <c r="N52" s="4" t="str">
        <f>IF(M52="","",M52*2)</f>
        <v/>
      </c>
      <c r="O52" s="5"/>
      <c r="P52" s="4" t="str">
        <f>IF(O52="","",O52*2)</f>
        <v/>
      </c>
      <c r="Q52" s="5"/>
      <c r="R52" s="4" t="str">
        <f>IF(Q52="","",Q52*2)</f>
        <v/>
      </c>
      <c r="S52" s="5"/>
      <c r="T52" s="4" t="str">
        <f>IF(S52="","",S52*2)</f>
        <v/>
      </c>
      <c r="U52" s="5"/>
      <c r="V52" s="4" t="str">
        <f>IF(U52="","",U52*2)</f>
        <v/>
      </c>
      <c r="W52" s="5"/>
      <c r="X52" s="4" t="str">
        <f>IF(W52="","",W52*2)</f>
        <v/>
      </c>
      <c r="Y52" s="5"/>
      <c r="Z52" s="4" t="str">
        <f>IF(Y52="","",Y52*2)</f>
        <v/>
      </c>
      <c r="AA52" s="5"/>
      <c r="AB52" s="4" t="str">
        <f>IF(AA52="","",AA52*2)</f>
        <v/>
      </c>
      <c r="AC52" s="5"/>
      <c r="AD52" s="4" t="str">
        <f>IF(AC52="","",AC52*2)</f>
        <v/>
      </c>
      <c r="AE52" s="5"/>
      <c r="AF52" s="4" t="str">
        <f>IF(AE52="","",AE52*2)</f>
        <v/>
      </c>
      <c r="AG52" s="5"/>
      <c r="AH52" s="4" t="str">
        <f>IF(AG52="","",AG52*2)</f>
        <v/>
      </c>
      <c r="AI52" s="5"/>
      <c r="AJ52" s="4" t="str">
        <f>IF(AI52="","",AI52*2)</f>
        <v/>
      </c>
      <c r="AK52" s="5"/>
      <c r="AL52" s="4" t="str">
        <f>IF(AK52="","",AK52*2)</f>
        <v/>
      </c>
      <c r="AM52" s="5"/>
      <c r="AN52" s="4" t="str">
        <f>IF(AM52="","",AM52*2)</f>
        <v/>
      </c>
      <c r="AO52" s="5"/>
      <c r="AP52" s="4" t="str">
        <f>IF(AO52="","",AO52*2)</f>
        <v/>
      </c>
      <c r="AQ52" s="6">
        <f>G52+I52+K52+M52+O52+Q52+S52+U52+W52+Y52+AA52+AC52+AE52+AG52+AI52+AK52+AM52+AO52</f>
        <v>1</v>
      </c>
    </row>
    <row r="53" spans="1:43" ht="33.75" customHeight="1">
      <c r="A53" s="14" t="s">
        <v>147</v>
      </c>
      <c r="B53" s="15" t="s">
        <v>148</v>
      </c>
      <c r="C53" s="54" t="s">
        <v>152</v>
      </c>
      <c r="D53" s="55" t="s">
        <v>30</v>
      </c>
      <c r="E53" s="55" t="s">
        <v>31</v>
      </c>
      <c r="F53" s="56" t="str">
        <f>IFERROR(IF(OR(D53="Adicionar",D53="Digite/Selecione o bairro"),"",VLOOKUP(D53,Gabarito!$A$1:$B$1006,2,0)),"Consulte a aba Gabarito")</f>
        <v>Central</v>
      </c>
      <c r="G53" s="5"/>
      <c r="H53" s="4" t="str">
        <f>IF(G53="","",G53*2)</f>
        <v/>
      </c>
      <c r="I53" s="5"/>
      <c r="J53" s="4" t="str">
        <f>IF(I53="","",I53*2)</f>
        <v/>
      </c>
      <c r="K53" s="5"/>
      <c r="L53" s="4" t="str">
        <f>IF(K53="","",K53*2)</f>
        <v/>
      </c>
      <c r="M53" s="5"/>
      <c r="N53" s="4" t="str">
        <f>IF(M53="","",M53*2)</f>
        <v/>
      </c>
      <c r="O53" s="5">
        <v>3</v>
      </c>
      <c r="P53" s="4">
        <f>IF(O53="","",O53*2)</f>
        <v>6</v>
      </c>
      <c r="Q53" s="5"/>
      <c r="R53" s="4" t="str">
        <f>IF(Q53="","",Q53*2)</f>
        <v/>
      </c>
      <c r="S53" s="5"/>
      <c r="T53" s="4" t="str">
        <f>IF(S53="","",S53*2)</f>
        <v/>
      </c>
      <c r="U53" s="5"/>
      <c r="V53" s="4" t="str">
        <f>IF(U53="","",U53*2)</f>
        <v/>
      </c>
      <c r="W53" s="5"/>
      <c r="X53" s="4" t="str">
        <f>IF(W53="","",W53*2)</f>
        <v/>
      </c>
      <c r="Y53" s="5"/>
      <c r="Z53" s="4" t="str">
        <f>IF(Y53="","",Y53*2)</f>
        <v/>
      </c>
      <c r="AA53" s="5">
        <v>3</v>
      </c>
      <c r="AB53" s="4">
        <f>IF(AA53="","",AA53*2)</f>
        <v>6</v>
      </c>
      <c r="AC53" s="5"/>
      <c r="AD53" s="4" t="str">
        <f>IF(AC53="","",AC53*2)</f>
        <v/>
      </c>
      <c r="AE53" s="5"/>
      <c r="AF53" s="4" t="str">
        <f>IF(AE53="","",AE53*2)</f>
        <v/>
      </c>
      <c r="AG53" s="5"/>
      <c r="AH53" s="4" t="str">
        <f>IF(AG53="","",AG53*2)</f>
        <v/>
      </c>
      <c r="AI53" s="5"/>
      <c r="AJ53" s="4" t="str">
        <f>IF(AI53="","",AI53*2)</f>
        <v/>
      </c>
      <c r="AK53" s="5"/>
      <c r="AL53" s="4" t="str">
        <f>IF(AK53="","",AK53*2)</f>
        <v/>
      </c>
      <c r="AM53" s="5"/>
      <c r="AN53" s="4" t="str">
        <f>IF(AM53="","",AM53*2)</f>
        <v/>
      </c>
      <c r="AO53" s="5"/>
      <c r="AP53" s="4" t="str">
        <f>IF(AO53="","",AO53*2)</f>
        <v/>
      </c>
      <c r="AQ53" s="6">
        <f>G53+I53+K53+M53+O53+Q53+S53+U53+W53+Y53+AA53+AC53+AE53+AG53+AI53+AK53+AM53+AO53</f>
        <v>6</v>
      </c>
    </row>
    <row r="54" spans="1:43" ht="33.75" customHeight="1">
      <c r="A54" s="14" t="s">
        <v>147</v>
      </c>
      <c r="B54" s="15" t="s">
        <v>148</v>
      </c>
      <c r="C54" s="54" t="s">
        <v>153</v>
      </c>
      <c r="D54" s="55" t="s">
        <v>59</v>
      </c>
      <c r="E54" s="55" t="s">
        <v>31</v>
      </c>
      <c r="F54" s="56" t="str">
        <f>IFERROR(IF(OR(D54="Adicionar",D54="Digite/Selecione o bairro"),"",VLOOKUP(D54,Gabarito!$A$1:$B$1006,2,0)),"Consulte a aba Gabarito")</f>
        <v>Central</v>
      </c>
      <c r="G54" s="5"/>
      <c r="H54" s="4" t="str">
        <f>IF(G54="","",G54*2)</f>
        <v/>
      </c>
      <c r="I54" s="5"/>
      <c r="J54" s="4" t="str">
        <f>IF(I54="","",I54*2)</f>
        <v/>
      </c>
      <c r="K54" s="5">
        <v>1</v>
      </c>
      <c r="L54" s="4">
        <f>IF(K54="","",K54*2)</f>
        <v>2</v>
      </c>
      <c r="M54" s="5"/>
      <c r="N54" s="4" t="str">
        <f>IF(M54="","",M54*2)</f>
        <v/>
      </c>
      <c r="O54" s="5"/>
      <c r="P54" s="4" t="str">
        <f>IF(O54="","",O54*2)</f>
        <v/>
      </c>
      <c r="Q54" s="5"/>
      <c r="R54" s="4" t="str">
        <f>IF(Q54="","",Q54*2)</f>
        <v/>
      </c>
      <c r="S54" s="5"/>
      <c r="T54" s="4" t="str">
        <f>IF(S54="","",S54*2)</f>
        <v/>
      </c>
      <c r="U54" s="5"/>
      <c r="V54" s="4" t="str">
        <f>IF(U54="","",U54*2)</f>
        <v/>
      </c>
      <c r="W54" s="5"/>
      <c r="X54" s="4" t="str">
        <f>IF(W54="","",W54*2)</f>
        <v/>
      </c>
      <c r="Y54" s="5"/>
      <c r="Z54" s="4" t="str">
        <f>IF(Y54="","",Y54*2)</f>
        <v/>
      </c>
      <c r="AA54" s="5"/>
      <c r="AB54" s="4" t="str">
        <f>IF(AA54="","",AA54*2)</f>
        <v/>
      </c>
      <c r="AC54" s="5"/>
      <c r="AD54" s="4" t="str">
        <f>IF(AC54="","",AC54*2)</f>
        <v/>
      </c>
      <c r="AE54" s="5"/>
      <c r="AF54" s="4" t="str">
        <f>IF(AE54="","",AE54*2)</f>
        <v/>
      </c>
      <c r="AG54" s="5"/>
      <c r="AH54" s="4" t="str">
        <f>IF(AG54="","",AG54*2)</f>
        <v/>
      </c>
      <c r="AI54" s="5"/>
      <c r="AJ54" s="4" t="str">
        <f>IF(AI54="","",AI54*2)</f>
        <v/>
      </c>
      <c r="AK54" s="5"/>
      <c r="AL54" s="4" t="str">
        <f>IF(AK54="","",AK54*2)</f>
        <v/>
      </c>
      <c r="AM54" s="5"/>
      <c r="AN54" s="4" t="str">
        <f>IF(AM54="","",AM54*2)</f>
        <v/>
      </c>
      <c r="AO54" s="5"/>
      <c r="AP54" s="4" t="str">
        <f>IF(AO54="","",AO54*2)</f>
        <v/>
      </c>
      <c r="AQ54" s="6">
        <f>G54+I54+K54+M54+O54+Q54+S54+U54+W54+Y54+AA54+AC54+AE54+AG54+AI54+AK54+AM54+AO54</f>
        <v>1</v>
      </c>
    </row>
    <row r="55" spans="1:43" ht="33.75" customHeight="1">
      <c r="A55" s="14" t="s">
        <v>147</v>
      </c>
      <c r="B55" s="15" t="s">
        <v>148</v>
      </c>
      <c r="C55" s="54" t="s">
        <v>154</v>
      </c>
      <c r="D55" s="55" t="s">
        <v>30</v>
      </c>
      <c r="E55" s="55" t="s">
        <v>31</v>
      </c>
      <c r="F55" s="56" t="str">
        <f>IFERROR(IF(OR(D55="Adicionar",D55="Digite/Selecione o bairro"),"",VLOOKUP(D55,Gabarito!$A$1:$B$1006,2,0)),"Consulte a aba Gabarito")</f>
        <v>Central</v>
      </c>
      <c r="G55" s="5">
        <v>1</v>
      </c>
      <c r="H55" s="4">
        <f>IF(G55="","",G55*2)</f>
        <v>2</v>
      </c>
      <c r="I55" s="5">
        <v>2</v>
      </c>
      <c r="J55" s="4">
        <f>IF(I55="","",I55*2)</f>
        <v>4</v>
      </c>
      <c r="K55" s="5"/>
      <c r="L55" s="4" t="str">
        <f>IF(K55="","",K55*2)</f>
        <v/>
      </c>
      <c r="M55" s="5"/>
      <c r="N55" s="4" t="str">
        <f>IF(M55="","",M55*2)</f>
        <v/>
      </c>
      <c r="O55" s="5"/>
      <c r="P55" s="4" t="str">
        <f>IF(O55="","",O55*2)</f>
        <v/>
      </c>
      <c r="Q55" s="5"/>
      <c r="R55" s="4" t="str">
        <f>IF(Q55="","",Q55*2)</f>
        <v/>
      </c>
      <c r="S55" s="5"/>
      <c r="T55" s="4" t="str">
        <f>IF(S55="","",S55*2)</f>
        <v/>
      </c>
      <c r="U55" s="5"/>
      <c r="V55" s="4" t="str">
        <f>IF(U55="","",U55*2)</f>
        <v/>
      </c>
      <c r="W55" s="5"/>
      <c r="X55" s="4" t="str">
        <f>IF(W55="","",W55*2)</f>
        <v/>
      </c>
      <c r="Y55" s="5"/>
      <c r="Z55" s="4" t="str">
        <f>IF(Y55="","",Y55*2)</f>
        <v/>
      </c>
      <c r="AA55" s="5"/>
      <c r="AB55" s="4" t="str">
        <f>IF(AA55="","",AA55*2)</f>
        <v/>
      </c>
      <c r="AC55" s="5"/>
      <c r="AD55" s="4" t="str">
        <f>IF(AC55="","",AC55*2)</f>
        <v/>
      </c>
      <c r="AE55" s="5"/>
      <c r="AF55" s="4" t="str">
        <f>IF(AE55="","",AE55*2)</f>
        <v/>
      </c>
      <c r="AG55" s="5"/>
      <c r="AH55" s="4" t="str">
        <f>IF(AG55="","",AG55*2)</f>
        <v/>
      </c>
      <c r="AI55" s="5"/>
      <c r="AJ55" s="4" t="str">
        <f>IF(AI55="","",AI55*2)</f>
        <v/>
      </c>
      <c r="AK55" s="5"/>
      <c r="AL55" s="4" t="str">
        <f>IF(AK55="","",AK55*2)</f>
        <v/>
      </c>
      <c r="AM55" s="5"/>
      <c r="AN55" s="4" t="str">
        <f>IF(AM55="","",AM55*2)</f>
        <v/>
      </c>
      <c r="AO55" s="5"/>
      <c r="AP55" s="4" t="str">
        <f>IF(AO55="","",AO55*2)</f>
        <v/>
      </c>
      <c r="AQ55" s="6">
        <f>G55+I55+K55+M55+O55+Q55+S55+U55+W55+Y55+AA55+AC55+AE55+AG55+AI55+AK55+AM55+AO55</f>
        <v>3</v>
      </c>
    </row>
    <row r="56" spans="1:43" ht="33.75" customHeight="1">
      <c r="A56" s="14" t="s">
        <v>147</v>
      </c>
      <c r="B56" s="15" t="s">
        <v>148</v>
      </c>
      <c r="C56" s="54" t="s">
        <v>155</v>
      </c>
      <c r="D56" s="55" t="s">
        <v>37</v>
      </c>
      <c r="E56" s="55" t="s">
        <v>31</v>
      </c>
      <c r="F56" s="56" t="str">
        <f>IFERROR(IF(OR(D56="Adicionar",D56="Digite/Selecione o bairro"),"",VLOOKUP(D56,Gabarito!$A$1:$B$1006,2,0)),"Consulte a aba Gabarito")</f>
        <v>Central</v>
      </c>
      <c r="G56" s="5">
        <v>1</v>
      </c>
      <c r="H56" s="4">
        <f>IF(G56="","",G56*2)</f>
        <v>2</v>
      </c>
      <c r="I56" s="5"/>
      <c r="J56" s="4" t="str">
        <f>IF(I56="","",I56*2)</f>
        <v/>
      </c>
      <c r="K56" s="5"/>
      <c r="L56" s="4" t="str">
        <f>IF(K56="","",K56*2)</f>
        <v/>
      </c>
      <c r="M56" s="5"/>
      <c r="N56" s="4" t="str">
        <f>IF(M56="","",M56*2)</f>
        <v/>
      </c>
      <c r="O56" s="5"/>
      <c r="P56" s="4" t="str">
        <f>IF(O56="","",O56*2)</f>
        <v/>
      </c>
      <c r="Q56" s="5"/>
      <c r="R56" s="4" t="str">
        <f>IF(Q56="","",Q56*2)</f>
        <v/>
      </c>
      <c r="S56" s="5"/>
      <c r="T56" s="4" t="str">
        <f>IF(S56="","",S56*2)</f>
        <v/>
      </c>
      <c r="U56" s="5"/>
      <c r="V56" s="4" t="str">
        <f>IF(U56="","",U56*2)</f>
        <v/>
      </c>
      <c r="W56" s="5"/>
      <c r="X56" s="4" t="str">
        <f>IF(W56="","",W56*2)</f>
        <v/>
      </c>
      <c r="Y56" s="5"/>
      <c r="Z56" s="4" t="str">
        <f>IF(Y56="","",Y56*2)</f>
        <v/>
      </c>
      <c r="AA56" s="5"/>
      <c r="AB56" s="4" t="str">
        <f>IF(AA56="","",AA56*2)</f>
        <v/>
      </c>
      <c r="AC56" s="5"/>
      <c r="AD56" s="4" t="str">
        <f>IF(AC56="","",AC56*2)</f>
        <v/>
      </c>
      <c r="AE56" s="5"/>
      <c r="AF56" s="4" t="str">
        <f>IF(AE56="","",AE56*2)</f>
        <v/>
      </c>
      <c r="AG56" s="5"/>
      <c r="AH56" s="4" t="str">
        <f>IF(AG56="","",AG56*2)</f>
        <v/>
      </c>
      <c r="AI56" s="5"/>
      <c r="AJ56" s="4" t="str">
        <f>IF(AI56="","",AI56*2)</f>
        <v/>
      </c>
      <c r="AK56" s="5"/>
      <c r="AL56" s="4" t="str">
        <f>IF(AK56="","",AK56*2)</f>
        <v/>
      </c>
      <c r="AM56" s="5"/>
      <c r="AN56" s="4" t="str">
        <f>IF(AM56="","",AM56*2)</f>
        <v/>
      </c>
      <c r="AO56" s="5"/>
      <c r="AP56" s="4" t="str">
        <f>IF(AO56="","",AO56*2)</f>
        <v/>
      </c>
      <c r="AQ56" s="6">
        <f>G56+I56+K56+M56+O56+Q56+S56+U56+W56+Y56+AA56+AC56+AE56+AG56+AI56+AK56+AM56+AO56</f>
        <v>1</v>
      </c>
    </row>
    <row r="57" spans="1:43" ht="33.75" customHeight="1">
      <c r="A57" s="14" t="s">
        <v>156</v>
      </c>
      <c r="B57" s="15" t="s">
        <v>157</v>
      </c>
      <c r="C57" s="54" t="s">
        <v>158</v>
      </c>
      <c r="D57" s="55" t="s">
        <v>80</v>
      </c>
      <c r="E57" s="55" t="s">
        <v>31</v>
      </c>
      <c r="F57" s="56" t="str">
        <f>IFERROR(IF(OR(D57="Adicionar",D57="Digite/Selecione o bairro"),"",VLOOKUP(D57,Gabarito!$A$1:$B$1006,2,0)),"Consulte a aba Gabarito")</f>
        <v>Central</v>
      </c>
      <c r="G57" s="5"/>
      <c r="H57" s="4" t="str">
        <f>IF(G57="","",G57*2)</f>
        <v/>
      </c>
      <c r="I57" s="5"/>
      <c r="J57" s="4" t="str">
        <f>IF(I57="","",I57*2)</f>
        <v/>
      </c>
      <c r="K57" s="5">
        <v>8</v>
      </c>
      <c r="L57" s="4">
        <f>IF(K57="","",K57*2)</f>
        <v>16</v>
      </c>
      <c r="M57" s="5"/>
      <c r="N57" s="4" t="str">
        <f>IF(M57="","",M57*2)</f>
        <v/>
      </c>
      <c r="O57" s="5"/>
      <c r="P57" s="4" t="str">
        <f>IF(O57="","",O57*2)</f>
        <v/>
      </c>
      <c r="Q57" s="5"/>
      <c r="R57" s="4" t="str">
        <f>IF(Q57="","",Q57*2)</f>
        <v/>
      </c>
      <c r="S57" s="5"/>
      <c r="T57" s="4" t="str">
        <f>IF(S57="","",S57*2)</f>
        <v/>
      </c>
      <c r="U57" s="5"/>
      <c r="V57" s="4" t="str">
        <f>IF(U57="","",U57*2)</f>
        <v/>
      </c>
      <c r="W57" s="5"/>
      <c r="X57" s="4" t="str">
        <f>IF(W57="","",W57*2)</f>
        <v/>
      </c>
      <c r="Y57" s="5"/>
      <c r="Z57" s="4" t="str">
        <f>IF(Y57="","",Y57*2)</f>
        <v/>
      </c>
      <c r="AA57" s="5"/>
      <c r="AB57" s="4" t="str">
        <f>IF(AA57="","",AA57*2)</f>
        <v/>
      </c>
      <c r="AC57" s="5"/>
      <c r="AD57" s="4" t="str">
        <f>IF(AC57="","",AC57*2)</f>
        <v/>
      </c>
      <c r="AE57" s="5"/>
      <c r="AF57" s="4" t="str">
        <f>IF(AE57="","",AE57*2)</f>
        <v/>
      </c>
      <c r="AG57" s="5"/>
      <c r="AH57" s="4" t="str">
        <f>IF(AG57="","",AG57*2)</f>
        <v/>
      </c>
      <c r="AI57" s="5"/>
      <c r="AJ57" s="4" t="str">
        <f>IF(AI57="","",AI57*2)</f>
        <v/>
      </c>
      <c r="AK57" s="5"/>
      <c r="AL57" s="4" t="str">
        <f>IF(AK57="","",AK57*2)</f>
        <v/>
      </c>
      <c r="AM57" s="5"/>
      <c r="AN57" s="4" t="str">
        <f>IF(AM57="","",AM57*2)</f>
        <v/>
      </c>
      <c r="AO57" s="5"/>
      <c r="AP57" s="4" t="str">
        <f>IF(AO57="","",AO57*2)</f>
        <v/>
      </c>
      <c r="AQ57" s="6">
        <f>G57+I57+K57+M57+O57+Q57+S57+U57+W57+Y57+AA57+AC57+AE57+AG57+AI57+AK57+AM57+AO57</f>
        <v>8</v>
      </c>
    </row>
    <row r="58" spans="1:43" ht="33.75" customHeight="1">
      <c r="A58" s="14" t="s">
        <v>156</v>
      </c>
      <c r="B58" s="15" t="s">
        <v>159</v>
      </c>
      <c r="C58" s="54" t="s">
        <v>160</v>
      </c>
      <c r="D58" s="55" t="s">
        <v>34</v>
      </c>
      <c r="E58" s="55" t="s">
        <v>31</v>
      </c>
      <c r="F58" s="56" t="str">
        <f>IFERROR(IF(OR(D58="Adicionar",D58="Digite/Selecione o bairro"),"",VLOOKUP(D58,Gabarito!$A$1:$B$1006,2,0)),"Consulte a aba Gabarito")</f>
        <v>Central</v>
      </c>
      <c r="G58" s="5"/>
      <c r="H58" s="4" t="str">
        <f>IF(G58="","",G58*2)</f>
        <v/>
      </c>
      <c r="I58" s="5"/>
      <c r="J58" s="4" t="str">
        <f>IF(I58="","",I58*2)</f>
        <v/>
      </c>
      <c r="K58" s="5">
        <v>4</v>
      </c>
      <c r="L58" s="4">
        <f>IF(K58="","",K58*2)</f>
        <v>8</v>
      </c>
      <c r="M58" s="5"/>
      <c r="N58" s="4" t="str">
        <f>IF(M58="","",M58*2)</f>
        <v/>
      </c>
      <c r="O58" s="5"/>
      <c r="P58" s="4" t="str">
        <f>IF(O58="","",O58*2)</f>
        <v/>
      </c>
      <c r="Q58" s="5"/>
      <c r="R58" s="4" t="str">
        <f>IF(Q58="","",Q58*2)</f>
        <v/>
      </c>
      <c r="S58" s="5"/>
      <c r="T58" s="4" t="str">
        <f>IF(S58="","",S58*2)</f>
        <v/>
      </c>
      <c r="U58" s="5"/>
      <c r="V58" s="4" t="str">
        <f>IF(U58="","",U58*2)</f>
        <v/>
      </c>
      <c r="W58" s="5"/>
      <c r="X58" s="4" t="str">
        <f>IF(W58="","",W58*2)</f>
        <v/>
      </c>
      <c r="Y58" s="5"/>
      <c r="Z58" s="4" t="str">
        <f>IF(Y58="","",Y58*2)</f>
        <v/>
      </c>
      <c r="AA58" s="5"/>
      <c r="AB58" s="4" t="str">
        <f>IF(AA58="","",AA58*2)</f>
        <v/>
      </c>
      <c r="AC58" s="5"/>
      <c r="AD58" s="4" t="str">
        <f>IF(AC58="","",AC58*2)</f>
        <v/>
      </c>
      <c r="AE58" s="5"/>
      <c r="AF58" s="4" t="str">
        <f>IF(AE58="","",AE58*2)</f>
        <v/>
      </c>
      <c r="AG58" s="5"/>
      <c r="AH58" s="4" t="str">
        <f>IF(AG58="","",AG58*2)</f>
        <v/>
      </c>
      <c r="AI58" s="5"/>
      <c r="AJ58" s="4" t="str">
        <f>IF(AI58="","",AI58*2)</f>
        <v/>
      </c>
      <c r="AK58" s="5"/>
      <c r="AL58" s="4" t="str">
        <f>IF(AK58="","",AK58*2)</f>
        <v/>
      </c>
      <c r="AM58" s="5"/>
      <c r="AN58" s="4" t="str">
        <f>IF(AM58="","",AM58*2)</f>
        <v/>
      </c>
      <c r="AO58" s="5"/>
      <c r="AP58" s="4" t="str">
        <f>IF(AO58="","",AO58*2)</f>
        <v/>
      </c>
      <c r="AQ58" s="6">
        <f>G58+I58+K58+M58+O58+Q58+S58+U58+W58+Y58+AA58+AC58+AE58+AG58+AI58+AK58+AM58+AO58</f>
        <v>4</v>
      </c>
    </row>
    <row r="59" spans="1:43" ht="33.75" customHeight="1">
      <c r="A59" s="14" t="s">
        <v>156</v>
      </c>
      <c r="B59" s="15" t="s">
        <v>161</v>
      </c>
      <c r="C59" s="54" t="s">
        <v>162</v>
      </c>
      <c r="D59" s="55" t="s">
        <v>114</v>
      </c>
      <c r="E59" s="55" t="s">
        <v>31</v>
      </c>
      <c r="F59" s="56" t="str">
        <f>IFERROR(IF(OR(D59="Adicionar",D59="Digite/Selecione o bairro"),"",VLOOKUP(D59,Gabarito!$A$1:$B$1006,2,0)),"Consulte a aba Gabarito")</f>
        <v>Central</v>
      </c>
      <c r="G59" s="5"/>
      <c r="H59" s="4" t="str">
        <f>IF(G59="","",G59*2)</f>
        <v/>
      </c>
      <c r="I59" s="5"/>
      <c r="J59" s="4" t="str">
        <f>IF(I59="","",I59*2)</f>
        <v/>
      </c>
      <c r="K59" s="5"/>
      <c r="L59" s="4" t="str">
        <f>IF(K59="","",K59*2)</f>
        <v/>
      </c>
      <c r="M59" s="5"/>
      <c r="N59" s="4" t="str">
        <f>IF(M59="","",M59*2)</f>
        <v/>
      </c>
      <c r="O59" s="5"/>
      <c r="P59" s="4" t="str">
        <f>IF(O59="","",O59*2)</f>
        <v/>
      </c>
      <c r="Q59" s="5"/>
      <c r="R59" s="4" t="str">
        <f>IF(Q59="","",Q59*2)</f>
        <v/>
      </c>
      <c r="S59" s="5"/>
      <c r="T59" s="4" t="str">
        <f>IF(S59="","",S59*2)</f>
        <v/>
      </c>
      <c r="U59" s="5">
        <v>1</v>
      </c>
      <c r="V59" s="4">
        <f>IF(U59="","",U59*2)</f>
        <v>2</v>
      </c>
      <c r="W59" s="5"/>
      <c r="X59" s="4" t="str">
        <f>IF(W59="","",W59*2)</f>
        <v/>
      </c>
      <c r="Y59" s="5"/>
      <c r="Z59" s="4" t="str">
        <f>IF(Y59="","",Y59*2)</f>
        <v/>
      </c>
      <c r="AA59" s="5"/>
      <c r="AB59" s="4" t="str">
        <f>IF(AA59="","",AA59*2)</f>
        <v/>
      </c>
      <c r="AC59" s="5"/>
      <c r="AD59" s="4" t="str">
        <f>IF(AC59="","",AC59*2)</f>
        <v/>
      </c>
      <c r="AE59" s="5"/>
      <c r="AF59" s="4" t="str">
        <f>IF(AE59="","",AE59*2)</f>
        <v/>
      </c>
      <c r="AG59" s="5"/>
      <c r="AH59" s="4" t="str">
        <f>IF(AG59="","",AG59*2)</f>
        <v/>
      </c>
      <c r="AI59" s="5"/>
      <c r="AJ59" s="4" t="str">
        <f>IF(AI59="","",AI59*2)</f>
        <v/>
      </c>
      <c r="AK59" s="5"/>
      <c r="AL59" s="4" t="str">
        <f>IF(AK59="","",AK59*2)</f>
        <v/>
      </c>
      <c r="AM59" s="5"/>
      <c r="AN59" s="4" t="str">
        <f>IF(AM59="","",AM59*2)</f>
        <v/>
      </c>
      <c r="AO59" s="5"/>
      <c r="AP59" s="4" t="str">
        <f>IF(AO59="","",AO59*2)</f>
        <v/>
      </c>
      <c r="AQ59" s="6">
        <f>G59+I59+K59+M59+O59+Q59+S59+U59+W59+Y59+AA59+AC59+AE59+AG59+AI59+AK59+AM59+AO59</f>
        <v>1</v>
      </c>
    </row>
    <row r="60" spans="1:43" ht="33.75" customHeight="1">
      <c r="A60" s="14" t="s">
        <v>156</v>
      </c>
      <c r="B60" s="15" t="s">
        <v>163</v>
      </c>
      <c r="C60" s="54" t="s">
        <v>164</v>
      </c>
      <c r="D60" s="55" t="s">
        <v>85</v>
      </c>
      <c r="E60" s="55" t="s">
        <v>31</v>
      </c>
      <c r="F60" s="56" t="str">
        <f>IFERROR(IF(OR(D60="Adicionar",D60="Digite/Selecione o bairro"),"",VLOOKUP(D60,Gabarito!$A$1:$B$1006,2,0)),"Consulte a aba Gabarito")</f>
        <v>Central</v>
      </c>
      <c r="G60" s="5"/>
      <c r="H60" s="4" t="str">
        <f>IF(G60="","",G60*2)</f>
        <v/>
      </c>
      <c r="I60" s="5">
        <v>3</v>
      </c>
      <c r="J60" s="4">
        <f>IF(I60="","",I60*2)</f>
        <v>6</v>
      </c>
      <c r="K60" s="5">
        <v>1</v>
      </c>
      <c r="L60" s="4">
        <f>IF(K60="","",K60*2)</f>
        <v>2</v>
      </c>
      <c r="M60" s="5"/>
      <c r="N60" s="4" t="str">
        <f>IF(M60="","",M60*2)</f>
        <v/>
      </c>
      <c r="O60" s="5"/>
      <c r="P60" s="4" t="str">
        <f>IF(O60="","",O60*2)</f>
        <v/>
      </c>
      <c r="Q60" s="5"/>
      <c r="R60" s="4" t="str">
        <f>IF(Q60="","",Q60*2)</f>
        <v/>
      </c>
      <c r="S60" s="5"/>
      <c r="T60" s="4" t="str">
        <f>IF(S60="","",S60*2)</f>
        <v/>
      </c>
      <c r="U60" s="5">
        <v>1</v>
      </c>
      <c r="V60" s="4">
        <f>IF(U60="","",U60*2)</f>
        <v>2</v>
      </c>
      <c r="W60" s="5"/>
      <c r="X60" s="4" t="str">
        <f>IF(W60="","",W60*2)</f>
        <v/>
      </c>
      <c r="Y60" s="5"/>
      <c r="Z60" s="4" t="str">
        <f>IF(Y60="","",Y60*2)</f>
        <v/>
      </c>
      <c r="AA60" s="5"/>
      <c r="AB60" s="4" t="str">
        <f>IF(AA60="","",AA60*2)</f>
        <v/>
      </c>
      <c r="AC60" s="5"/>
      <c r="AD60" s="4" t="str">
        <f>IF(AC60="","",AC60*2)</f>
        <v/>
      </c>
      <c r="AE60" s="5"/>
      <c r="AF60" s="4" t="str">
        <f>IF(AE60="","",AE60*2)</f>
        <v/>
      </c>
      <c r="AG60" s="5"/>
      <c r="AH60" s="4" t="str">
        <f>IF(AG60="","",AG60*2)</f>
        <v/>
      </c>
      <c r="AI60" s="5"/>
      <c r="AJ60" s="4" t="str">
        <f>IF(AI60="","",AI60*2)</f>
        <v/>
      </c>
      <c r="AK60" s="5"/>
      <c r="AL60" s="4" t="str">
        <f>IF(AK60="","",AK60*2)</f>
        <v/>
      </c>
      <c r="AM60" s="5"/>
      <c r="AN60" s="4" t="str">
        <f>IF(AM60="","",AM60*2)</f>
        <v/>
      </c>
      <c r="AO60" s="5"/>
      <c r="AP60" s="4" t="str">
        <f>IF(AO60="","",AO60*2)</f>
        <v/>
      </c>
      <c r="AQ60" s="6">
        <f>G60+I60+K60+M60+O60+Q60+S60+U60+W60+Y60+AA60+AC60+AE60+AG60+AI60+AK60+AM60+AO60</f>
        <v>5</v>
      </c>
    </row>
    <row r="61" spans="1:43" ht="33.75" customHeight="1">
      <c r="A61" s="14" t="s">
        <v>156</v>
      </c>
      <c r="B61" s="15" t="s">
        <v>165</v>
      </c>
      <c r="C61" s="54" t="s">
        <v>166</v>
      </c>
      <c r="D61" s="55" t="s">
        <v>55</v>
      </c>
      <c r="E61" s="55" t="s">
        <v>31</v>
      </c>
      <c r="F61" s="56" t="str">
        <f>IFERROR(IF(OR(D61="Adicionar",D61="Digite/Selecione o bairro"),"",VLOOKUP(D61,Gabarito!$A$1:$B$1006,2,0)),"Consulte a aba Gabarito")</f>
        <v>Central</v>
      </c>
      <c r="G61" s="5"/>
      <c r="H61" s="4" t="str">
        <f>IF(G61="","",G61*2)</f>
        <v/>
      </c>
      <c r="I61" s="5">
        <v>2</v>
      </c>
      <c r="J61" s="4">
        <f>IF(I61="","",I61*2)</f>
        <v>4</v>
      </c>
      <c r="K61" s="5"/>
      <c r="L61" s="4" t="str">
        <f>IF(K61="","",K61*2)</f>
        <v/>
      </c>
      <c r="M61" s="5"/>
      <c r="N61" s="4" t="str">
        <f>IF(M61="","",M61*2)</f>
        <v/>
      </c>
      <c r="O61" s="5"/>
      <c r="P61" s="4" t="str">
        <f>IF(O61="","",O61*2)</f>
        <v/>
      </c>
      <c r="Q61" s="5"/>
      <c r="R61" s="4" t="str">
        <f>IF(Q61="","",Q61*2)</f>
        <v/>
      </c>
      <c r="S61" s="5"/>
      <c r="T61" s="4" t="str">
        <f>IF(S61="","",S61*2)</f>
        <v/>
      </c>
      <c r="U61" s="5"/>
      <c r="V61" s="4" t="str">
        <f>IF(U61="","",U61*2)</f>
        <v/>
      </c>
      <c r="W61" s="5"/>
      <c r="X61" s="4" t="str">
        <f>IF(W61="","",W61*2)</f>
        <v/>
      </c>
      <c r="Y61" s="5"/>
      <c r="Z61" s="4" t="str">
        <f>IF(Y61="","",Y61*2)</f>
        <v/>
      </c>
      <c r="AA61" s="5"/>
      <c r="AB61" s="4" t="str">
        <f>IF(AA61="","",AA61*2)</f>
        <v/>
      </c>
      <c r="AC61" s="5"/>
      <c r="AD61" s="4" t="str">
        <f>IF(AC61="","",AC61*2)</f>
        <v/>
      </c>
      <c r="AE61" s="5"/>
      <c r="AF61" s="4" t="str">
        <f>IF(AE61="","",AE61*2)</f>
        <v/>
      </c>
      <c r="AG61" s="5"/>
      <c r="AH61" s="4" t="str">
        <f>IF(AG61="","",AG61*2)</f>
        <v/>
      </c>
      <c r="AI61" s="5"/>
      <c r="AJ61" s="4" t="str">
        <f>IF(AI61="","",AI61*2)</f>
        <v/>
      </c>
      <c r="AK61" s="5"/>
      <c r="AL61" s="4" t="str">
        <f>IF(AK61="","",AK61*2)</f>
        <v/>
      </c>
      <c r="AM61" s="5"/>
      <c r="AN61" s="4" t="str">
        <f>IF(AM61="","",AM61*2)</f>
        <v/>
      </c>
      <c r="AO61" s="5"/>
      <c r="AP61" s="4" t="str">
        <f>IF(AO61="","",AO61*2)</f>
        <v/>
      </c>
      <c r="AQ61" s="6">
        <f>G61+I61+K61+M61+O61+Q61+S61+U61+W61+Y61+AA61+AC61+AE61+AG61+AI61+AK61+AM61+AO61</f>
        <v>2</v>
      </c>
    </row>
    <row r="62" spans="1:43" ht="15" customHeight="1">
      <c r="A62" t="s">
        <v>167</v>
      </c>
      <c r="B62" t="s">
        <v>168</v>
      </c>
      <c r="C62" s="57" t="s">
        <v>169</v>
      </c>
      <c r="D62" s="57" t="s">
        <v>74</v>
      </c>
      <c r="E62" s="57" t="s">
        <v>31</v>
      </c>
      <c r="I62" s="61">
        <v>2</v>
      </c>
      <c r="J62" s="61">
        <v>4</v>
      </c>
    </row>
    <row r="63" spans="1:43" ht="15" customHeight="1"/>
    <row r="64" spans="1:4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</sheetData>
  <autoFilter ref="A2:AQ61" xr:uid="{00000000-0009-0000-0000-000000000000}">
    <sortState xmlns:xlrd2="http://schemas.microsoft.com/office/spreadsheetml/2017/richdata2" ref="A3:AQ1565">
      <sortCondition ref="E2:E1565"/>
    </sortState>
  </autoFilter>
  <mergeCells count="18">
    <mergeCell ref="AE1:AF1"/>
    <mergeCell ref="S1:T1"/>
    <mergeCell ref="AO1:AP1"/>
    <mergeCell ref="AM1:AN1"/>
    <mergeCell ref="AK1:AL1"/>
    <mergeCell ref="AI1:AJ1"/>
    <mergeCell ref="AG1:AH1"/>
    <mergeCell ref="G1:H1"/>
    <mergeCell ref="AC1:AD1"/>
    <mergeCell ref="AA1:AB1"/>
    <mergeCell ref="Y1:Z1"/>
    <mergeCell ref="W1:X1"/>
    <mergeCell ref="U1:V1"/>
    <mergeCell ref="Q1:R1"/>
    <mergeCell ref="O1:P1"/>
    <mergeCell ref="M1:N1"/>
    <mergeCell ref="K1:L1"/>
    <mergeCell ref="I1:J1"/>
  </mergeCells>
  <conditionalFormatting sqref="E3:E61">
    <cfRule type="cellIs" dxfId="11" priority="4" operator="equal">
      <formula>"Selecione a região"</formula>
    </cfRule>
    <cfRule type="cellIs" dxfId="10" priority="5" operator="notEqual">
      <formula>F3</formula>
    </cfRule>
  </conditionalFormatting>
  <conditionalFormatting sqref="F3:F61">
    <cfRule type="cellIs" dxfId="9" priority="6" operator="equal">
      <formula>"Consulte a aba Gabarito"</formula>
    </cfRule>
  </conditionalFormatting>
  <conditionalFormatting sqref="AQ3:AQ61">
    <cfRule type="cellIs" dxfId="8" priority="7" operator="greaterThan">
      <formula>0</formula>
    </cfRule>
  </conditionalFormatting>
  <dataValidations count="2">
    <dataValidation type="list" allowBlank="1" showErrorMessage="1" sqref="D3:E61" xr:uid="{00000000-0002-0000-0000-000000000000}">
      <formula1>Regiao</formula1>
    </dataValidation>
    <dataValidation type="list" allowBlank="1" showErrorMessage="1" sqref="A3:A61" xr:uid="{00000000-0002-0000-0000-000001000000}">
      <formula1>Unidades</formula1>
    </dataValidation>
  </dataValidations>
  <pageMargins left="0.25" right="0.25" top="0.75" bottom="0.75" header="0" footer="0"/>
  <pageSetup paperSize="9" scale="5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46A7-D604-431E-8006-D11D45299B4E}">
  <dimension ref="A1:I15"/>
  <sheetViews>
    <sheetView workbookViewId="0">
      <selection sqref="A1:I15"/>
    </sheetView>
  </sheetViews>
  <sheetFormatPr defaultRowHeight="14.25"/>
  <cols>
    <col min="1" max="1" width="16.5" customWidth="1"/>
    <col min="2" max="2" width="17.125" customWidth="1"/>
    <col min="9" max="9" width="27.375" customWidth="1"/>
  </cols>
  <sheetData>
    <row r="1" spans="1:9" ht="15">
      <c r="A1" s="38" t="s">
        <v>170</v>
      </c>
      <c r="B1" s="39"/>
      <c r="C1" s="39"/>
      <c r="D1" s="39"/>
      <c r="E1" s="39"/>
      <c r="F1" s="39"/>
      <c r="G1" s="39"/>
      <c r="H1" s="39"/>
      <c r="I1" s="40"/>
    </row>
    <row r="2" spans="1:9" ht="15">
      <c r="A2" s="38" t="s">
        <v>171</v>
      </c>
      <c r="B2" s="39"/>
      <c r="C2" s="39"/>
      <c r="D2" s="39"/>
      <c r="E2" s="39"/>
      <c r="F2" s="39"/>
      <c r="G2" s="39"/>
      <c r="H2" s="39"/>
      <c r="I2" s="40"/>
    </row>
    <row r="3" spans="1:9" ht="15">
      <c r="A3" s="34" t="s">
        <v>172</v>
      </c>
      <c r="B3" s="35"/>
      <c r="C3" s="36" t="s">
        <v>173</v>
      </c>
      <c r="D3" s="36"/>
      <c r="E3" s="36"/>
      <c r="F3" s="36"/>
      <c r="G3" s="36"/>
      <c r="H3" s="36"/>
      <c r="I3" s="37"/>
    </row>
    <row r="4" spans="1:9" ht="15">
      <c r="A4" s="34" t="s">
        <v>174</v>
      </c>
      <c r="B4" s="35"/>
      <c r="C4" s="36" t="s">
        <v>173</v>
      </c>
      <c r="D4" s="36"/>
      <c r="E4" s="36"/>
      <c r="F4" s="36"/>
      <c r="G4" s="36"/>
      <c r="H4" s="36"/>
      <c r="I4" s="37"/>
    </row>
    <row r="5" spans="1:9" ht="56.25" customHeight="1">
      <c r="A5" s="34" t="s">
        <v>175</v>
      </c>
      <c r="B5" s="35"/>
      <c r="C5" s="36" t="s">
        <v>173</v>
      </c>
      <c r="D5" s="36"/>
      <c r="E5" s="36"/>
      <c r="F5" s="36"/>
      <c r="G5" s="36"/>
      <c r="H5" s="36"/>
      <c r="I5" s="37"/>
    </row>
    <row r="6" spans="1:9" ht="15">
      <c r="A6" s="34" t="s">
        <v>176</v>
      </c>
      <c r="B6" s="35"/>
      <c r="C6" s="36" t="s">
        <v>173</v>
      </c>
      <c r="D6" s="36"/>
      <c r="E6" s="36"/>
      <c r="F6" s="36"/>
      <c r="G6" s="36"/>
      <c r="H6" s="36"/>
      <c r="I6" s="37"/>
    </row>
    <row r="7" spans="1:9" ht="15">
      <c r="A7" s="34" t="s">
        <v>177</v>
      </c>
      <c r="B7" s="35"/>
      <c r="C7" s="43" t="s">
        <v>173</v>
      </c>
      <c r="D7" s="43"/>
      <c r="E7" s="43"/>
      <c r="F7" s="43"/>
      <c r="G7" s="43"/>
      <c r="H7" s="43"/>
      <c r="I7" s="44"/>
    </row>
    <row r="8" spans="1:9" ht="15">
      <c r="A8" s="34" t="s">
        <v>178</v>
      </c>
      <c r="B8" s="35"/>
      <c r="C8" s="43" t="s">
        <v>173</v>
      </c>
      <c r="D8" s="43"/>
      <c r="E8" s="43"/>
      <c r="F8" s="43"/>
      <c r="G8" s="43"/>
      <c r="H8" s="43"/>
      <c r="I8" s="44"/>
    </row>
    <row r="9" spans="1:9" ht="15">
      <c r="A9" s="34" t="s">
        <v>179</v>
      </c>
      <c r="B9" s="35"/>
      <c r="C9" s="43" t="s">
        <v>173</v>
      </c>
      <c r="D9" s="43"/>
      <c r="E9" s="43"/>
      <c r="F9" s="43"/>
      <c r="G9" s="43"/>
      <c r="H9" s="43"/>
      <c r="I9" s="44"/>
    </row>
    <row r="10" spans="1:9" ht="15">
      <c r="A10" s="34" t="s">
        <v>180</v>
      </c>
      <c r="B10" s="35"/>
      <c r="C10" s="43" t="s">
        <v>173</v>
      </c>
      <c r="D10" s="43"/>
      <c r="E10" s="43"/>
      <c r="F10" s="43"/>
      <c r="G10" s="43"/>
      <c r="H10" s="43"/>
      <c r="I10" s="44"/>
    </row>
    <row r="11" spans="1:9" ht="15">
      <c r="A11" s="38" t="s">
        <v>181</v>
      </c>
      <c r="B11" s="39"/>
      <c r="C11" s="39"/>
      <c r="D11" s="39"/>
      <c r="E11" s="39"/>
      <c r="F11" s="39"/>
      <c r="G11" s="39"/>
      <c r="H11" s="39"/>
      <c r="I11" s="40"/>
    </row>
    <row r="12" spans="1:9" ht="36" customHeight="1">
      <c r="A12" s="41" t="s">
        <v>182</v>
      </c>
      <c r="B12" s="42"/>
      <c r="C12" s="36" t="s">
        <v>183</v>
      </c>
      <c r="D12" s="36"/>
      <c r="E12" s="36"/>
      <c r="F12" s="36"/>
      <c r="G12" s="36"/>
      <c r="H12" s="36"/>
      <c r="I12" s="37"/>
    </row>
    <row r="13" spans="1:9" ht="15">
      <c r="A13" s="34" t="s">
        <v>184</v>
      </c>
      <c r="B13" s="35"/>
      <c r="C13" s="36" t="s">
        <v>185</v>
      </c>
      <c r="D13" s="36"/>
      <c r="E13" s="36"/>
      <c r="F13" s="36"/>
      <c r="G13" s="36"/>
      <c r="H13" s="36"/>
      <c r="I13" s="37"/>
    </row>
    <row r="14" spans="1:9" ht="15">
      <c r="A14" s="34" t="s">
        <v>186</v>
      </c>
      <c r="B14" s="35"/>
      <c r="C14" s="36" t="s">
        <v>173</v>
      </c>
      <c r="D14" s="36"/>
      <c r="E14" s="36"/>
      <c r="F14" s="36"/>
      <c r="G14" s="36"/>
      <c r="H14" s="36"/>
      <c r="I14" s="37"/>
    </row>
    <row r="15" spans="1:9" ht="15">
      <c r="A15" s="34" t="s">
        <v>187</v>
      </c>
      <c r="B15" s="35"/>
      <c r="C15" s="36" t="s">
        <v>173</v>
      </c>
      <c r="D15" s="36"/>
      <c r="E15" s="36"/>
      <c r="F15" s="36"/>
      <c r="G15" s="36"/>
      <c r="H15" s="36"/>
      <c r="I15" s="37"/>
    </row>
  </sheetData>
  <mergeCells count="27">
    <mergeCell ref="A1:I1"/>
    <mergeCell ref="A2:I2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5:B15"/>
    <mergeCell ref="C15:I15"/>
    <mergeCell ref="A11:I11"/>
    <mergeCell ref="A12:B12"/>
    <mergeCell ref="C12:I12"/>
    <mergeCell ref="A13:B13"/>
    <mergeCell ref="C13:I13"/>
    <mergeCell ref="A14:B14"/>
    <mergeCell ref="C14:I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9"/>
  <sheetViews>
    <sheetView workbookViewId="0">
      <pane ySplit="1" topLeftCell="A2" activePane="bottomLeft" state="frozen"/>
      <selection pane="bottomLeft"/>
    </sheetView>
  </sheetViews>
  <sheetFormatPr defaultColWidth="12.625" defaultRowHeight="15" customHeight="1"/>
  <cols>
    <col min="1" max="1" width="33.75" customWidth="1"/>
    <col min="2" max="14" width="12.625" customWidth="1"/>
    <col min="15" max="26" width="8.625" customWidth="1"/>
  </cols>
  <sheetData>
    <row r="1" spans="1:14" ht="14.25" customHeight="1">
      <c r="A1" s="7" t="s">
        <v>188</v>
      </c>
      <c r="B1" s="8" t="s">
        <v>22</v>
      </c>
      <c r="C1" s="45" t="s">
        <v>189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4.25" customHeight="1">
      <c r="A2" s="9" t="s">
        <v>80</v>
      </c>
      <c r="B2" s="10" t="s">
        <v>31</v>
      </c>
    </row>
    <row r="3" spans="1:14" ht="14.25" customHeight="1">
      <c r="A3" s="9" t="s">
        <v>190</v>
      </c>
      <c r="B3" s="10" t="s">
        <v>191</v>
      </c>
    </row>
    <row r="4" spans="1:14" ht="14.25" customHeight="1">
      <c r="A4" s="9" t="s">
        <v>192</v>
      </c>
      <c r="B4" s="10" t="s">
        <v>193</v>
      </c>
    </row>
    <row r="5" spans="1:14" ht="14.25" customHeight="1">
      <c r="A5" s="9" t="s">
        <v>194</v>
      </c>
      <c r="B5" s="10" t="s">
        <v>195</v>
      </c>
    </row>
    <row r="6" spans="1:14" ht="14.25" customHeight="1">
      <c r="A6" s="9" t="s">
        <v>196</v>
      </c>
      <c r="B6" s="10" t="s">
        <v>197</v>
      </c>
    </row>
    <row r="7" spans="1:14" ht="14.25" customHeight="1">
      <c r="A7" s="9" t="s">
        <v>198</v>
      </c>
      <c r="B7" s="10" t="s">
        <v>193</v>
      </c>
    </row>
    <row r="8" spans="1:14" ht="14.25" customHeight="1">
      <c r="A8" s="9" t="s">
        <v>199</v>
      </c>
      <c r="B8" s="10" t="s">
        <v>195</v>
      </c>
    </row>
    <row r="9" spans="1:14" ht="14.25" customHeight="1">
      <c r="A9" s="9" t="s">
        <v>200</v>
      </c>
      <c r="B9" s="10" t="s">
        <v>191</v>
      </c>
    </row>
    <row r="10" spans="1:14" ht="14.25" customHeight="1">
      <c r="A10" s="9" t="s">
        <v>201</v>
      </c>
      <c r="B10" s="10" t="s">
        <v>191</v>
      </c>
    </row>
    <row r="11" spans="1:14" ht="14.25" customHeight="1">
      <c r="A11" s="9" t="s">
        <v>202</v>
      </c>
      <c r="B11" s="10" t="s">
        <v>197</v>
      </c>
    </row>
    <row r="12" spans="1:14" ht="14.25" customHeight="1">
      <c r="A12" s="9" t="s">
        <v>203</v>
      </c>
      <c r="B12" s="10" t="s">
        <v>195</v>
      </c>
    </row>
    <row r="13" spans="1:14" ht="14.25" customHeight="1">
      <c r="A13" s="9" t="s">
        <v>204</v>
      </c>
      <c r="B13" s="10" t="s">
        <v>193</v>
      </c>
    </row>
    <row r="14" spans="1:14" ht="14.25" customHeight="1">
      <c r="A14" s="9" t="s">
        <v>205</v>
      </c>
      <c r="B14" s="10" t="s">
        <v>197</v>
      </c>
    </row>
    <row r="15" spans="1:14" ht="14.25" customHeight="1">
      <c r="A15" s="9" t="s">
        <v>206</v>
      </c>
      <c r="B15" s="10" t="s">
        <v>197</v>
      </c>
    </row>
    <row r="16" spans="1:14" ht="14.25" customHeight="1">
      <c r="A16" s="9" t="s">
        <v>207</v>
      </c>
      <c r="B16" s="10" t="s">
        <v>195</v>
      </c>
    </row>
    <row r="17" spans="1:2" ht="14.25" customHeight="1">
      <c r="A17" s="9" t="s">
        <v>208</v>
      </c>
      <c r="B17" s="10" t="s">
        <v>191</v>
      </c>
    </row>
    <row r="18" spans="1:2" ht="14.25" customHeight="1">
      <c r="A18" s="9" t="s">
        <v>209</v>
      </c>
      <c r="B18" s="10" t="s">
        <v>195</v>
      </c>
    </row>
    <row r="19" spans="1:2" ht="14.25" customHeight="1">
      <c r="A19" s="9" t="s">
        <v>210</v>
      </c>
      <c r="B19" s="10" t="s">
        <v>197</v>
      </c>
    </row>
    <row r="20" spans="1:2" ht="14.25" customHeight="1">
      <c r="A20" s="9" t="s">
        <v>211</v>
      </c>
      <c r="B20" s="10" t="s">
        <v>193</v>
      </c>
    </row>
    <row r="21" spans="1:2" ht="14.25" customHeight="1">
      <c r="A21" s="9" t="s">
        <v>34</v>
      </c>
      <c r="B21" s="10" t="s">
        <v>31</v>
      </c>
    </row>
    <row r="22" spans="1:2" ht="14.25" customHeight="1">
      <c r="A22" s="9" t="s">
        <v>212</v>
      </c>
      <c r="B22" s="10" t="s">
        <v>197</v>
      </c>
    </row>
    <row r="23" spans="1:2" ht="14.25" customHeight="1">
      <c r="A23" s="9" t="s">
        <v>213</v>
      </c>
      <c r="B23" s="10" t="s">
        <v>197</v>
      </c>
    </row>
    <row r="24" spans="1:2" ht="14.25" customHeight="1">
      <c r="A24" s="9" t="s">
        <v>85</v>
      </c>
      <c r="B24" s="10" t="s">
        <v>31</v>
      </c>
    </row>
    <row r="25" spans="1:2" ht="14.25" customHeight="1">
      <c r="A25" s="9" t="s">
        <v>214</v>
      </c>
      <c r="B25" s="10" t="s">
        <v>197</v>
      </c>
    </row>
    <row r="26" spans="1:2" ht="14.25" customHeight="1">
      <c r="A26" s="9" t="s">
        <v>215</v>
      </c>
      <c r="B26" s="10" t="s">
        <v>193</v>
      </c>
    </row>
    <row r="27" spans="1:2" ht="14.25" customHeight="1">
      <c r="A27" s="9" t="s">
        <v>216</v>
      </c>
      <c r="B27" s="10" t="s">
        <v>197</v>
      </c>
    </row>
    <row r="28" spans="1:2" ht="14.25" customHeight="1">
      <c r="A28" s="9" t="s">
        <v>217</v>
      </c>
      <c r="B28" s="10" t="s">
        <v>191</v>
      </c>
    </row>
    <row r="29" spans="1:2" ht="14.25" customHeight="1">
      <c r="A29" s="9" t="s">
        <v>218</v>
      </c>
      <c r="B29" s="31" t="s">
        <v>193</v>
      </c>
    </row>
    <row r="30" spans="1:2" ht="14.25" customHeight="1">
      <c r="A30" s="9" t="s">
        <v>59</v>
      </c>
      <c r="B30" s="10" t="s">
        <v>31</v>
      </c>
    </row>
    <row r="31" spans="1:2" ht="14.25" customHeight="1">
      <c r="A31" s="9" t="s">
        <v>219</v>
      </c>
      <c r="B31" s="10" t="s">
        <v>195</v>
      </c>
    </row>
    <row r="32" spans="1:2" ht="14.25" customHeight="1">
      <c r="A32" s="9" t="s">
        <v>220</v>
      </c>
      <c r="B32" s="10" t="s">
        <v>195</v>
      </c>
    </row>
    <row r="33" spans="1:2" ht="14.25" customHeight="1">
      <c r="A33" s="9" t="s">
        <v>221</v>
      </c>
      <c r="B33" s="10" t="s">
        <v>195</v>
      </c>
    </row>
    <row r="34" spans="1:2" ht="14.25" customHeight="1">
      <c r="A34" s="9" t="s">
        <v>55</v>
      </c>
      <c r="B34" s="10" t="s">
        <v>31</v>
      </c>
    </row>
    <row r="35" spans="1:2" ht="14.25" customHeight="1">
      <c r="A35" s="9" t="s">
        <v>222</v>
      </c>
      <c r="B35" s="10" t="s">
        <v>197</v>
      </c>
    </row>
    <row r="36" spans="1:2" ht="14.25" customHeight="1">
      <c r="A36" s="9" t="s">
        <v>223</v>
      </c>
      <c r="B36" s="11" t="s">
        <v>197</v>
      </c>
    </row>
    <row r="37" spans="1:2" ht="14.25" customHeight="1">
      <c r="A37" s="9" t="s">
        <v>224</v>
      </c>
      <c r="B37" s="10" t="s">
        <v>195</v>
      </c>
    </row>
    <row r="38" spans="1:2" ht="14.25" customHeight="1">
      <c r="A38" s="9" t="s">
        <v>225</v>
      </c>
      <c r="B38" s="10" t="s">
        <v>195</v>
      </c>
    </row>
    <row r="39" spans="1:2" ht="14.25" customHeight="1">
      <c r="A39" s="9" t="s">
        <v>226</v>
      </c>
      <c r="B39" s="10" t="s">
        <v>195</v>
      </c>
    </row>
    <row r="40" spans="1:2" ht="14.25" customHeight="1">
      <c r="A40" s="9" t="s">
        <v>227</v>
      </c>
      <c r="B40" s="10" t="s">
        <v>193</v>
      </c>
    </row>
    <row r="41" spans="1:2" ht="14.25" customHeight="1">
      <c r="A41" s="9" t="s">
        <v>228</v>
      </c>
      <c r="B41" s="10" t="s">
        <v>197</v>
      </c>
    </row>
    <row r="42" spans="1:2" ht="14.25" customHeight="1">
      <c r="A42" s="9" t="s">
        <v>229</v>
      </c>
      <c r="B42" s="10" t="s">
        <v>193</v>
      </c>
    </row>
    <row r="43" spans="1:2" ht="14.25" customHeight="1">
      <c r="A43" s="9" t="s">
        <v>230</v>
      </c>
      <c r="B43" s="10" t="s">
        <v>195</v>
      </c>
    </row>
    <row r="44" spans="1:2" ht="14.25" customHeight="1">
      <c r="A44" s="9" t="s">
        <v>231</v>
      </c>
      <c r="B44" s="10" t="s">
        <v>197</v>
      </c>
    </row>
    <row r="45" spans="1:2" ht="14.25" customHeight="1">
      <c r="A45" s="9" t="s">
        <v>232</v>
      </c>
      <c r="B45" s="10" t="s">
        <v>191</v>
      </c>
    </row>
    <row r="46" spans="1:2" ht="14.25" customHeight="1">
      <c r="A46" s="9" t="s">
        <v>30</v>
      </c>
      <c r="B46" s="10" t="s">
        <v>31</v>
      </c>
    </row>
    <row r="47" spans="1:2" ht="14.25" customHeight="1">
      <c r="A47" s="9" t="s">
        <v>233</v>
      </c>
      <c r="B47" s="11" t="s">
        <v>191</v>
      </c>
    </row>
    <row r="48" spans="1:2" ht="14.25" customHeight="1">
      <c r="A48" s="9" t="s">
        <v>234</v>
      </c>
      <c r="B48" s="10" t="s">
        <v>197</v>
      </c>
    </row>
    <row r="49" spans="1:2" ht="14.25" customHeight="1">
      <c r="A49" s="9" t="s">
        <v>235</v>
      </c>
      <c r="B49" s="10" t="s">
        <v>195</v>
      </c>
    </row>
    <row r="50" spans="1:2" ht="14.25" customHeight="1">
      <c r="A50" s="9" t="s">
        <v>236</v>
      </c>
      <c r="B50" s="10" t="s">
        <v>195</v>
      </c>
    </row>
    <row r="51" spans="1:2" ht="14.25" customHeight="1">
      <c r="A51" s="9" t="s">
        <v>237</v>
      </c>
      <c r="B51" s="10" t="s">
        <v>197</v>
      </c>
    </row>
    <row r="52" spans="1:2" ht="14.25" customHeight="1">
      <c r="A52" s="9" t="s">
        <v>238</v>
      </c>
      <c r="B52" s="10" t="s">
        <v>193</v>
      </c>
    </row>
    <row r="53" spans="1:2" ht="14.25" customHeight="1">
      <c r="A53" s="9" t="s">
        <v>239</v>
      </c>
      <c r="B53" s="10" t="s">
        <v>195</v>
      </c>
    </row>
    <row r="54" spans="1:2" ht="14.25" customHeight="1">
      <c r="A54" s="9" t="s">
        <v>240</v>
      </c>
      <c r="B54" s="10" t="s">
        <v>195</v>
      </c>
    </row>
    <row r="55" spans="1:2" ht="14.25" customHeight="1">
      <c r="A55" s="9" t="s">
        <v>241</v>
      </c>
      <c r="B55" s="10" t="s">
        <v>193</v>
      </c>
    </row>
    <row r="56" spans="1:2" ht="14.25" customHeight="1">
      <c r="A56" s="9" t="s">
        <v>242</v>
      </c>
      <c r="B56" s="10" t="s">
        <v>195</v>
      </c>
    </row>
    <row r="57" spans="1:2" ht="14.25" customHeight="1">
      <c r="A57" s="9" t="s">
        <v>243</v>
      </c>
      <c r="B57" s="10" t="s">
        <v>195</v>
      </c>
    </row>
    <row r="58" spans="1:2" ht="14.25" customHeight="1">
      <c r="A58" s="9" t="s">
        <v>244</v>
      </c>
      <c r="B58" s="10" t="s">
        <v>195</v>
      </c>
    </row>
    <row r="59" spans="1:2" ht="14.25" customHeight="1">
      <c r="A59" s="9" t="s">
        <v>245</v>
      </c>
      <c r="B59" s="10" t="s">
        <v>197</v>
      </c>
    </row>
    <row r="60" spans="1:2" ht="14.25" customHeight="1">
      <c r="A60" s="9" t="s">
        <v>246</v>
      </c>
      <c r="B60" s="10" t="s">
        <v>195</v>
      </c>
    </row>
    <row r="61" spans="1:2" ht="14.25" customHeight="1">
      <c r="A61" s="9" t="s">
        <v>247</v>
      </c>
      <c r="B61" s="10" t="s">
        <v>195</v>
      </c>
    </row>
    <row r="62" spans="1:2" ht="14.25" customHeight="1">
      <c r="A62" s="9" t="s">
        <v>248</v>
      </c>
      <c r="B62" s="10" t="s">
        <v>197</v>
      </c>
    </row>
    <row r="63" spans="1:2" ht="14.25" customHeight="1">
      <c r="A63" s="9" t="s">
        <v>249</v>
      </c>
      <c r="B63" s="10" t="s">
        <v>195</v>
      </c>
    </row>
    <row r="64" spans="1:2" ht="14.25" customHeight="1">
      <c r="A64" s="9" t="s">
        <v>250</v>
      </c>
      <c r="B64" s="10" t="s">
        <v>197</v>
      </c>
    </row>
    <row r="65" spans="1:2" ht="14.25" customHeight="1">
      <c r="A65" s="9" t="s">
        <v>251</v>
      </c>
      <c r="B65" s="10" t="s">
        <v>197</v>
      </c>
    </row>
    <row r="66" spans="1:2" ht="14.25" customHeight="1">
      <c r="A66" s="9" t="s">
        <v>252</v>
      </c>
      <c r="B66" s="10" t="s">
        <v>195</v>
      </c>
    </row>
    <row r="67" spans="1:2" ht="14.25" customHeight="1">
      <c r="A67" s="9" t="s">
        <v>253</v>
      </c>
      <c r="B67" s="10" t="s">
        <v>195</v>
      </c>
    </row>
    <row r="68" spans="1:2" ht="14.25" customHeight="1">
      <c r="A68" s="9" t="s">
        <v>254</v>
      </c>
      <c r="B68" s="10" t="s">
        <v>191</v>
      </c>
    </row>
    <row r="69" spans="1:2" ht="14.25" customHeight="1">
      <c r="A69" s="9" t="s">
        <v>255</v>
      </c>
      <c r="B69" s="10" t="s">
        <v>195</v>
      </c>
    </row>
    <row r="70" spans="1:2" ht="14.25" customHeight="1">
      <c r="A70" s="9" t="s">
        <v>256</v>
      </c>
      <c r="B70" s="10" t="s">
        <v>197</v>
      </c>
    </row>
    <row r="71" spans="1:2" ht="14.25" customHeight="1">
      <c r="A71" s="9" t="s">
        <v>257</v>
      </c>
      <c r="B71" s="10" t="s">
        <v>197</v>
      </c>
    </row>
    <row r="72" spans="1:2" ht="14.25" customHeight="1">
      <c r="A72" s="9" t="s">
        <v>258</v>
      </c>
      <c r="B72" s="10" t="s">
        <v>197</v>
      </c>
    </row>
    <row r="73" spans="1:2" ht="14.25" customHeight="1">
      <c r="A73" s="9" t="s">
        <v>259</v>
      </c>
      <c r="B73" s="10" t="s">
        <v>191</v>
      </c>
    </row>
    <row r="74" spans="1:2" ht="14.25" customHeight="1">
      <c r="A74" s="9" t="s">
        <v>260</v>
      </c>
      <c r="B74" s="10" t="s">
        <v>195</v>
      </c>
    </row>
    <row r="75" spans="1:2" ht="14.25" customHeight="1">
      <c r="A75" s="9" t="s">
        <v>261</v>
      </c>
      <c r="B75" s="10" t="s">
        <v>197</v>
      </c>
    </row>
    <row r="76" spans="1:2" ht="14.25" customHeight="1">
      <c r="A76" s="9" t="s">
        <v>262</v>
      </c>
      <c r="B76" s="10" t="s">
        <v>197</v>
      </c>
    </row>
    <row r="77" spans="1:2" ht="14.25" customHeight="1">
      <c r="A77" s="9" t="s">
        <v>263</v>
      </c>
      <c r="B77" s="10" t="s">
        <v>191</v>
      </c>
    </row>
    <row r="78" spans="1:2" ht="14.25" customHeight="1">
      <c r="A78" s="9" t="s">
        <v>264</v>
      </c>
      <c r="B78" s="10" t="s">
        <v>197</v>
      </c>
    </row>
    <row r="79" spans="1:2" ht="14.25" customHeight="1">
      <c r="A79" s="9" t="s">
        <v>265</v>
      </c>
      <c r="B79" s="10" t="s">
        <v>197</v>
      </c>
    </row>
    <row r="80" spans="1:2" ht="14.25" customHeight="1">
      <c r="A80" s="9" t="s">
        <v>266</v>
      </c>
      <c r="B80" s="10" t="s">
        <v>197</v>
      </c>
    </row>
    <row r="81" spans="1:2" ht="14.25" customHeight="1">
      <c r="A81" s="9" t="s">
        <v>267</v>
      </c>
      <c r="B81" s="10" t="s">
        <v>195</v>
      </c>
    </row>
    <row r="82" spans="1:2" ht="14.25" customHeight="1">
      <c r="A82" s="9" t="s">
        <v>268</v>
      </c>
      <c r="B82" s="10" t="s">
        <v>195</v>
      </c>
    </row>
    <row r="83" spans="1:2" ht="14.25" customHeight="1">
      <c r="A83" s="9" t="s">
        <v>269</v>
      </c>
      <c r="B83" s="10" t="s">
        <v>195</v>
      </c>
    </row>
    <row r="84" spans="1:2" ht="14.25" customHeight="1">
      <c r="A84" s="9" t="s">
        <v>270</v>
      </c>
      <c r="B84" s="10" t="s">
        <v>191</v>
      </c>
    </row>
    <row r="85" spans="1:2" ht="14.25" customHeight="1">
      <c r="A85" s="9" t="s">
        <v>271</v>
      </c>
      <c r="B85" s="10" t="s">
        <v>197</v>
      </c>
    </row>
    <row r="86" spans="1:2" ht="14.25" customHeight="1">
      <c r="A86" s="9" t="s">
        <v>272</v>
      </c>
      <c r="B86" s="10" t="s">
        <v>195</v>
      </c>
    </row>
    <row r="87" spans="1:2" ht="14.25" customHeight="1">
      <c r="A87" s="9" t="s">
        <v>273</v>
      </c>
      <c r="B87" s="10" t="s">
        <v>193</v>
      </c>
    </row>
    <row r="88" spans="1:2" ht="14.25" customHeight="1">
      <c r="A88" s="9" t="s">
        <v>274</v>
      </c>
      <c r="B88" s="10" t="s">
        <v>195</v>
      </c>
    </row>
    <row r="89" spans="1:2" ht="14.25" customHeight="1">
      <c r="A89" s="9" t="s">
        <v>275</v>
      </c>
      <c r="B89" s="10" t="s">
        <v>195</v>
      </c>
    </row>
    <row r="90" spans="1:2" ht="14.25" customHeight="1">
      <c r="A90" s="9" t="s">
        <v>276</v>
      </c>
      <c r="B90" s="10" t="s">
        <v>195</v>
      </c>
    </row>
    <row r="91" spans="1:2" ht="14.25" customHeight="1">
      <c r="A91" s="9" t="s">
        <v>277</v>
      </c>
      <c r="B91" s="10" t="s">
        <v>197</v>
      </c>
    </row>
    <row r="92" spans="1:2" ht="14.25" customHeight="1">
      <c r="A92" s="9" t="s">
        <v>278</v>
      </c>
      <c r="B92" s="10" t="s">
        <v>193</v>
      </c>
    </row>
    <row r="93" spans="1:2" ht="14.25" customHeight="1">
      <c r="A93" s="9" t="s">
        <v>279</v>
      </c>
      <c r="B93" s="10" t="s">
        <v>197</v>
      </c>
    </row>
    <row r="94" spans="1:2" ht="14.25" customHeight="1">
      <c r="A94" s="9" t="s">
        <v>280</v>
      </c>
      <c r="B94" s="10" t="s">
        <v>197</v>
      </c>
    </row>
    <row r="95" spans="1:2" ht="14.25" customHeight="1">
      <c r="A95" s="9" t="s">
        <v>281</v>
      </c>
      <c r="B95" s="10" t="s">
        <v>197</v>
      </c>
    </row>
    <row r="96" spans="1:2" ht="14.25" customHeight="1">
      <c r="A96" s="9" t="s">
        <v>282</v>
      </c>
      <c r="B96" s="10" t="s">
        <v>197</v>
      </c>
    </row>
    <row r="97" spans="1:2" ht="14.25" customHeight="1">
      <c r="A97" s="9" t="s">
        <v>283</v>
      </c>
      <c r="B97" s="10" t="s">
        <v>195</v>
      </c>
    </row>
    <row r="98" spans="1:2" ht="14.25" customHeight="1">
      <c r="A98" s="9" t="s">
        <v>284</v>
      </c>
      <c r="B98" s="10" t="s">
        <v>193</v>
      </c>
    </row>
    <row r="99" spans="1:2" ht="14.25" customHeight="1">
      <c r="A99" s="9" t="s">
        <v>285</v>
      </c>
      <c r="B99" s="10" t="s">
        <v>197</v>
      </c>
    </row>
    <row r="100" spans="1:2" ht="14.25" customHeight="1">
      <c r="A100" s="9" t="s">
        <v>286</v>
      </c>
      <c r="B100" s="10" t="s">
        <v>197</v>
      </c>
    </row>
    <row r="101" spans="1:2" ht="14.25" customHeight="1">
      <c r="A101" s="9" t="s">
        <v>287</v>
      </c>
      <c r="B101" s="10" t="s">
        <v>193</v>
      </c>
    </row>
    <row r="102" spans="1:2" ht="14.25" customHeight="1">
      <c r="A102" s="9" t="s">
        <v>288</v>
      </c>
      <c r="B102" s="10" t="s">
        <v>193</v>
      </c>
    </row>
    <row r="103" spans="1:2" ht="14.25" customHeight="1">
      <c r="A103" s="9" t="s">
        <v>289</v>
      </c>
      <c r="B103" s="10" t="s">
        <v>191</v>
      </c>
    </row>
    <row r="104" spans="1:2" ht="14.25" customHeight="1">
      <c r="A104" s="9" t="s">
        <v>290</v>
      </c>
      <c r="B104" s="10" t="s">
        <v>197</v>
      </c>
    </row>
    <row r="105" spans="1:2" ht="14.25" customHeight="1">
      <c r="A105" s="9" t="s">
        <v>291</v>
      </c>
      <c r="B105" s="10" t="s">
        <v>195</v>
      </c>
    </row>
    <row r="106" spans="1:2" ht="14.25" customHeight="1">
      <c r="A106" s="9" t="s">
        <v>292</v>
      </c>
      <c r="B106" s="10" t="s">
        <v>197</v>
      </c>
    </row>
    <row r="107" spans="1:2" ht="14.25" customHeight="1">
      <c r="A107" s="9" t="s">
        <v>293</v>
      </c>
      <c r="B107" s="10" t="s">
        <v>193</v>
      </c>
    </row>
    <row r="108" spans="1:2" ht="14.25" customHeight="1">
      <c r="A108" s="9" t="s">
        <v>294</v>
      </c>
      <c r="B108" s="10" t="s">
        <v>193</v>
      </c>
    </row>
    <row r="109" spans="1:2" ht="14.25" customHeight="1">
      <c r="A109" s="9" t="s">
        <v>74</v>
      </c>
      <c r="B109" s="10" t="s">
        <v>31</v>
      </c>
    </row>
    <row r="110" spans="1:2" ht="14.25" customHeight="1">
      <c r="A110" s="9" t="s">
        <v>295</v>
      </c>
      <c r="B110" s="10" t="s">
        <v>195</v>
      </c>
    </row>
    <row r="111" spans="1:2" ht="14.25" customHeight="1">
      <c r="A111" s="9" t="s">
        <v>296</v>
      </c>
      <c r="B111" s="10" t="s">
        <v>195</v>
      </c>
    </row>
    <row r="112" spans="1:2" ht="14.25" customHeight="1">
      <c r="A112" s="9" t="s">
        <v>297</v>
      </c>
      <c r="B112" s="10" t="s">
        <v>195</v>
      </c>
    </row>
    <row r="113" spans="1:2" ht="14.25" customHeight="1">
      <c r="A113" s="9" t="s">
        <v>298</v>
      </c>
      <c r="B113" s="10" t="s">
        <v>197</v>
      </c>
    </row>
    <row r="114" spans="1:2" ht="14.25" customHeight="1">
      <c r="A114" s="9" t="s">
        <v>299</v>
      </c>
      <c r="B114" s="10" t="s">
        <v>197</v>
      </c>
    </row>
    <row r="115" spans="1:2" ht="14.25" customHeight="1">
      <c r="A115" s="9" t="s">
        <v>300</v>
      </c>
      <c r="B115" s="10" t="s">
        <v>197</v>
      </c>
    </row>
    <row r="116" spans="1:2" ht="14.25" customHeight="1">
      <c r="A116" s="9" t="s">
        <v>301</v>
      </c>
      <c r="B116" s="10" t="s">
        <v>197</v>
      </c>
    </row>
    <row r="117" spans="1:2" ht="14.25" customHeight="1">
      <c r="A117" s="9" t="s">
        <v>302</v>
      </c>
      <c r="B117" s="10" t="s">
        <v>193</v>
      </c>
    </row>
    <row r="118" spans="1:2" ht="14.25" customHeight="1">
      <c r="A118" s="9" t="s">
        <v>303</v>
      </c>
      <c r="B118" s="10" t="s">
        <v>197</v>
      </c>
    </row>
    <row r="119" spans="1:2" ht="14.25" customHeight="1">
      <c r="A119" s="9" t="s">
        <v>304</v>
      </c>
      <c r="B119" s="10" t="s">
        <v>197</v>
      </c>
    </row>
    <row r="120" spans="1:2" ht="14.25" customHeight="1">
      <c r="A120" s="9" t="s">
        <v>305</v>
      </c>
      <c r="B120" s="10" t="s">
        <v>195</v>
      </c>
    </row>
    <row r="121" spans="1:2" ht="14.25" customHeight="1">
      <c r="A121" s="9" t="s">
        <v>306</v>
      </c>
      <c r="B121" s="10" t="s">
        <v>195</v>
      </c>
    </row>
    <row r="122" spans="1:2" ht="14.25" customHeight="1">
      <c r="A122" s="9" t="s">
        <v>307</v>
      </c>
      <c r="B122" s="10" t="s">
        <v>195</v>
      </c>
    </row>
    <row r="123" spans="1:2" ht="14.25" customHeight="1">
      <c r="A123" s="9" t="s">
        <v>308</v>
      </c>
      <c r="B123" s="10" t="s">
        <v>197</v>
      </c>
    </row>
    <row r="124" spans="1:2" ht="14.25" customHeight="1">
      <c r="A124" s="9" t="s">
        <v>309</v>
      </c>
      <c r="B124" s="10" t="s">
        <v>193</v>
      </c>
    </row>
    <row r="125" spans="1:2" ht="14.25" customHeight="1">
      <c r="A125" s="9" t="s">
        <v>310</v>
      </c>
      <c r="B125" s="10" t="s">
        <v>195</v>
      </c>
    </row>
    <row r="126" spans="1:2" ht="14.25" customHeight="1">
      <c r="A126" s="9" t="s">
        <v>311</v>
      </c>
      <c r="B126" s="10" t="s">
        <v>197</v>
      </c>
    </row>
    <row r="127" spans="1:2" ht="14.25" customHeight="1">
      <c r="A127" s="9" t="s">
        <v>114</v>
      </c>
      <c r="B127" s="10" t="s">
        <v>31</v>
      </c>
    </row>
    <row r="128" spans="1:2" ht="14.25" customHeight="1">
      <c r="A128" s="9" t="s">
        <v>312</v>
      </c>
      <c r="B128" s="10" t="s">
        <v>193</v>
      </c>
    </row>
    <row r="129" spans="1:2" ht="14.25" customHeight="1">
      <c r="A129" s="9" t="s">
        <v>313</v>
      </c>
      <c r="B129" s="10" t="s">
        <v>195</v>
      </c>
    </row>
    <row r="130" spans="1:2" ht="14.25" customHeight="1">
      <c r="A130" s="9" t="s">
        <v>314</v>
      </c>
      <c r="B130" s="10" t="s">
        <v>197</v>
      </c>
    </row>
    <row r="131" spans="1:2" ht="14.25" customHeight="1">
      <c r="A131" s="9" t="s">
        <v>315</v>
      </c>
      <c r="B131" s="10" t="s">
        <v>195</v>
      </c>
    </row>
    <row r="132" spans="1:2" ht="14.25" customHeight="1">
      <c r="A132" s="9" t="s">
        <v>316</v>
      </c>
      <c r="B132" s="10" t="s">
        <v>193</v>
      </c>
    </row>
    <row r="133" spans="1:2" ht="14.25" customHeight="1">
      <c r="A133" s="9" t="s">
        <v>317</v>
      </c>
      <c r="B133" s="10" t="s">
        <v>197</v>
      </c>
    </row>
    <row r="134" spans="1:2" ht="14.25" customHeight="1">
      <c r="A134" s="9" t="s">
        <v>318</v>
      </c>
      <c r="B134" s="10" t="s">
        <v>195</v>
      </c>
    </row>
    <row r="135" spans="1:2" ht="14.25" customHeight="1">
      <c r="A135" s="9" t="s">
        <v>319</v>
      </c>
      <c r="B135" s="10" t="s">
        <v>191</v>
      </c>
    </row>
    <row r="136" spans="1:2" ht="14.25" customHeight="1">
      <c r="A136" s="9" t="s">
        <v>320</v>
      </c>
      <c r="B136" s="10" t="s">
        <v>195</v>
      </c>
    </row>
    <row r="137" spans="1:2" ht="14.25" customHeight="1">
      <c r="A137" s="9" t="s">
        <v>321</v>
      </c>
      <c r="B137" s="10" t="s">
        <v>195</v>
      </c>
    </row>
    <row r="138" spans="1:2" ht="14.25" customHeight="1">
      <c r="A138" s="9" t="s">
        <v>322</v>
      </c>
      <c r="B138" s="10" t="s">
        <v>193</v>
      </c>
    </row>
    <row r="139" spans="1:2" ht="14.25" customHeight="1">
      <c r="A139" s="9" t="s">
        <v>323</v>
      </c>
      <c r="B139" s="10" t="s">
        <v>191</v>
      </c>
    </row>
    <row r="140" spans="1:2" ht="14.25" customHeight="1">
      <c r="A140" s="9" t="s">
        <v>324</v>
      </c>
      <c r="B140" s="10" t="s">
        <v>197</v>
      </c>
    </row>
    <row r="141" spans="1:2" ht="14.25" customHeight="1">
      <c r="A141" s="9" t="s">
        <v>325</v>
      </c>
      <c r="B141" s="10" t="s">
        <v>197</v>
      </c>
    </row>
    <row r="142" spans="1:2" ht="14.25" customHeight="1">
      <c r="A142" s="9" t="s">
        <v>326</v>
      </c>
      <c r="B142" s="10" t="s">
        <v>195</v>
      </c>
    </row>
    <row r="143" spans="1:2" ht="14.25" customHeight="1">
      <c r="A143" s="9" t="s">
        <v>327</v>
      </c>
      <c r="B143" s="10" t="s">
        <v>193</v>
      </c>
    </row>
    <row r="144" spans="1:2" ht="14.25" customHeight="1">
      <c r="A144" s="9" t="s">
        <v>328</v>
      </c>
      <c r="B144" s="10" t="s">
        <v>191</v>
      </c>
    </row>
    <row r="145" spans="1:2" ht="14.25" customHeight="1">
      <c r="A145" s="9" t="s">
        <v>329</v>
      </c>
      <c r="B145" s="10" t="s">
        <v>191</v>
      </c>
    </row>
    <row r="146" spans="1:2" ht="14.25" customHeight="1">
      <c r="A146" s="9" t="s">
        <v>330</v>
      </c>
      <c r="B146" s="10" t="s">
        <v>193</v>
      </c>
    </row>
    <row r="147" spans="1:2" ht="14.25" customHeight="1">
      <c r="A147" s="9" t="s">
        <v>331</v>
      </c>
      <c r="B147" s="10" t="s">
        <v>193</v>
      </c>
    </row>
    <row r="148" spans="1:2" ht="14.25" customHeight="1">
      <c r="A148" s="9" t="s">
        <v>332</v>
      </c>
      <c r="B148" s="10" t="s">
        <v>191</v>
      </c>
    </row>
    <row r="149" spans="1:2" ht="14.25" customHeight="1">
      <c r="A149" s="9" t="s">
        <v>333</v>
      </c>
      <c r="B149" s="10" t="s">
        <v>197</v>
      </c>
    </row>
    <row r="150" spans="1:2" ht="14.25" customHeight="1">
      <c r="A150" s="9" t="s">
        <v>334</v>
      </c>
      <c r="B150" s="10" t="s">
        <v>195</v>
      </c>
    </row>
    <row r="151" spans="1:2" ht="14.25" customHeight="1">
      <c r="A151" s="9" t="s">
        <v>335</v>
      </c>
      <c r="B151" s="10" t="s">
        <v>195</v>
      </c>
    </row>
    <row r="152" spans="1:2" ht="14.25" customHeight="1">
      <c r="A152" s="9" t="s">
        <v>336</v>
      </c>
      <c r="B152" s="10" t="s">
        <v>193</v>
      </c>
    </row>
    <row r="153" spans="1:2" ht="14.25" customHeight="1">
      <c r="A153" s="9" t="s">
        <v>337</v>
      </c>
      <c r="B153" s="10" t="s">
        <v>197</v>
      </c>
    </row>
    <row r="154" spans="1:2" ht="14.25" customHeight="1">
      <c r="A154" s="9" t="s">
        <v>338</v>
      </c>
      <c r="B154" s="10" t="s">
        <v>195</v>
      </c>
    </row>
    <row r="155" spans="1:2" ht="14.25" customHeight="1">
      <c r="A155" s="9" t="s">
        <v>339</v>
      </c>
      <c r="B155" s="10" t="s">
        <v>195</v>
      </c>
    </row>
    <row r="156" spans="1:2" ht="14.25" customHeight="1">
      <c r="A156" s="9" t="s">
        <v>340</v>
      </c>
      <c r="B156" s="10" t="s">
        <v>193</v>
      </c>
    </row>
    <row r="157" spans="1:2" ht="14.25" customHeight="1">
      <c r="A157" s="9" t="s">
        <v>341</v>
      </c>
      <c r="B157" s="10" t="s">
        <v>197</v>
      </c>
    </row>
    <row r="158" spans="1:2" ht="14.25" customHeight="1">
      <c r="A158" s="9" t="s">
        <v>342</v>
      </c>
      <c r="B158" s="10" t="s">
        <v>195</v>
      </c>
    </row>
    <row r="159" spans="1:2" ht="14.25" customHeight="1">
      <c r="A159" s="9" t="s">
        <v>343</v>
      </c>
      <c r="B159" s="10" t="s">
        <v>195</v>
      </c>
    </row>
    <row r="160" spans="1:2" ht="14.25" customHeight="1">
      <c r="A160" s="9" t="s">
        <v>344</v>
      </c>
      <c r="B160" s="10" t="s">
        <v>193</v>
      </c>
    </row>
    <row r="161" spans="1:2" ht="14.25" customHeight="1">
      <c r="A161" s="9" t="s">
        <v>345</v>
      </c>
      <c r="B161" s="10" t="s">
        <v>195</v>
      </c>
    </row>
    <row r="162" spans="1:2" ht="14.25" customHeight="1">
      <c r="A162" s="9" t="s">
        <v>346</v>
      </c>
      <c r="B162" s="10" t="s">
        <v>193</v>
      </c>
    </row>
    <row r="163" spans="1:2" ht="14.25" customHeight="1">
      <c r="A163" s="9" t="s">
        <v>347</v>
      </c>
      <c r="B163" s="10" t="s">
        <v>195</v>
      </c>
    </row>
    <row r="164" spans="1:2" ht="14.25" customHeight="1">
      <c r="A164" s="9" t="s">
        <v>348</v>
      </c>
      <c r="B164" s="10" t="s">
        <v>197</v>
      </c>
    </row>
    <row r="165" spans="1:2" ht="14.25" customHeight="1">
      <c r="A165" s="9" t="s">
        <v>349</v>
      </c>
      <c r="B165" s="10" t="s">
        <v>197</v>
      </c>
    </row>
    <row r="166" spans="1:2" ht="14.25" customHeight="1">
      <c r="A166" s="9" t="s">
        <v>350</v>
      </c>
      <c r="B166" s="10" t="s">
        <v>191</v>
      </c>
    </row>
    <row r="167" spans="1:2" ht="14.25" customHeight="1">
      <c r="A167" s="9" t="s">
        <v>351</v>
      </c>
      <c r="B167" s="10" t="s">
        <v>197</v>
      </c>
    </row>
    <row r="168" spans="1:2" ht="14.25" customHeight="1">
      <c r="A168" s="9" t="s">
        <v>352</v>
      </c>
      <c r="B168" s="10" t="s">
        <v>195</v>
      </c>
    </row>
    <row r="169" spans="1:2" ht="14.25" customHeight="1">
      <c r="A169" s="9" t="s">
        <v>353</v>
      </c>
      <c r="B169" s="10" t="s">
        <v>197</v>
      </c>
    </row>
    <row r="170" spans="1:2" ht="14.25" customHeight="1">
      <c r="A170" s="9" t="s">
        <v>354</v>
      </c>
      <c r="B170" s="10" t="s">
        <v>193</v>
      </c>
    </row>
    <row r="171" spans="1:2" ht="14.25" customHeight="1">
      <c r="A171" s="9" t="s">
        <v>355</v>
      </c>
      <c r="B171" s="10" t="s">
        <v>197</v>
      </c>
    </row>
    <row r="172" spans="1:2" ht="14.25" customHeight="1">
      <c r="A172" s="9" t="s">
        <v>356</v>
      </c>
      <c r="B172" s="10" t="s">
        <v>191</v>
      </c>
    </row>
    <row r="173" spans="1:2" ht="14.25" customHeight="1">
      <c r="A173" s="9" t="s">
        <v>357</v>
      </c>
      <c r="B173" s="10" t="s">
        <v>195</v>
      </c>
    </row>
    <row r="174" spans="1:2" ht="14.25" customHeight="1">
      <c r="A174" s="9" t="s">
        <v>358</v>
      </c>
      <c r="B174" s="10" t="s">
        <v>195</v>
      </c>
    </row>
    <row r="175" spans="1:2" ht="14.25" customHeight="1">
      <c r="A175" s="9" t="s">
        <v>359</v>
      </c>
      <c r="B175" s="10" t="s">
        <v>197</v>
      </c>
    </row>
    <row r="176" spans="1:2" ht="14.25" customHeight="1">
      <c r="A176" s="9" t="s">
        <v>360</v>
      </c>
      <c r="B176" s="10" t="s">
        <v>191</v>
      </c>
    </row>
    <row r="177" spans="1:2" ht="14.25" customHeight="1">
      <c r="A177" s="9" t="s">
        <v>361</v>
      </c>
      <c r="B177" s="10" t="s">
        <v>195</v>
      </c>
    </row>
    <row r="178" spans="1:2" ht="14.25" customHeight="1">
      <c r="A178" s="9" t="s">
        <v>362</v>
      </c>
      <c r="B178" s="10" t="s">
        <v>195</v>
      </c>
    </row>
    <row r="179" spans="1:2" ht="14.25" customHeight="1">
      <c r="A179" s="9" t="s">
        <v>363</v>
      </c>
      <c r="B179" s="10" t="s">
        <v>191</v>
      </c>
    </row>
    <row r="180" spans="1:2" ht="14.25" customHeight="1">
      <c r="A180" s="9" t="s">
        <v>364</v>
      </c>
      <c r="B180" s="10" t="s">
        <v>195</v>
      </c>
    </row>
    <row r="181" spans="1:2" ht="14.25" customHeight="1">
      <c r="A181" s="9" t="s">
        <v>365</v>
      </c>
      <c r="B181" s="10" t="s">
        <v>195</v>
      </c>
    </row>
    <row r="182" spans="1:2" ht="14.25" customHeight="1">
      <c r="A182" s="9" t="s">
        <v>366</v>
      </c>
      <c r="B182" s="10" t="s">
        <v>197</v>
      </c>
    </row>
    <row r="183" spans="1:2" ht="14.25" customHeight="1">
      <c r="A183" s="9" t="s">
        <v>367</v>
      </c>
      <c r="B183" s="10" t="s">
        <v>193</v>
      </c>
    </row>
    <row r="184" spans="1:2" ht="14.25" customHeight="1">
      <c r="A184" s="9" t="s">
        <v>368</v>
      </c>
      <c r="B184" s="10" t="s">
        <v>195</v>
      </c>
    </row>
    <row r="185" spans="1:2" ht="14.25" customHeight="1">
      <c r="A185" s="9" t="s">
        <v>369</v>
      </c>
      <c r="B185" s="10" t="s">
        <v>197</v>
      </c>
    </row>
    <row r="186" spans="1:2" ht="14.25" customHeight="1">
      <c r="A186" s="9" t="s">
        <v>370</v>
      </c>
      <c r="B186" s="10" t="s">
        <v>193</v>
      </c>
    </row>
    <row r="187" spans="1:2" ht="14.25" customHeight="1">
      <c r="A187" s="9" t="s">
        <v>371</v>
      </c>
      <c r="B187" s="10" t="s">
        <v>193</v>
      </c>
    </row>
    <row r="188" spans="1:2" ht="14.25" customHeight="1">
      <c r="A188" s="9" t="s">
        <v>372</v>
      </c>
      <c r="B188" s="10" t="s">
        <v>193</v>
      </c>
    </row>
    <row r="189" spans="1:2" ht="14.25" customHeight="1">
      <c r="A189" s="9" t="s">
        <v>373</v>
      </c>
      <c r="B189" s="10" t="s">
        <v>197</v>
      </c>
    </row>
    <row r="190" spans="1:2" ht="14.25" customHeight="1">
      <c r="A190" s="9" t="s">
        <v>374</v>
      </c>
      <c r="B190" s="10" t="s">
        <v>197</v>
      </c>
    </row>
    <row r="191" spans="1:2" ht="14.25" customHeight="1">
      <c r="A191" s="9" t="s">
        <v>375</v>
      </c>
      <c r="B191" s="10" t="s">
        <v>195</v>
      </c>
    </row>
    <row r="192" spans="1:2" ht="14.25" customHeight="1">
      <c r="A192" s="9" t="s">
        <v>376</v>
      </c>
      <c r="B192" s="10" t="s">
        <v>195</v>
      </c>
    </row>
    <row r="193" spans="1:2" ht="14.25" customHeight="1">
      <c r="A193" s="9" t="s">
        <v>377</v>
      </c>
      <c r="B193" s="10" t="s">
        <v>197</v>
      </c>
    </row>
    <row r="194" spans="1:2" ht="14.25" customHeight="1">
      <c r="A194" s="9" t="s">
        <v>378</v>
      </c>
      <c r="B194" s="10" t="s">
        <v>195</v>
      </c>
    </row>
    <row r="195" spans="1:2" ht="14.25" customHeight="1">
      <c r="A195" s="9" t="s">
        <v>379</v>
      </c>
      <c r="B195" s="10" t="s">
        <v>195</v>
      </c>
    </row>
    <row r="196" spans="1:2" ht="14.25" customHeight="1">
      <c r="A196" s="9" t="s">
        <v>380</v>
      </c>
      <c r="B196" s="10" t="s">
        <v>195</v>
      </c>
    </row>
    <row r="197" spans="1:2" ht="14.25" customHeight="1">
      <c r="A197" s="9" t="s">
        <v>381</v>
      </c>
      <c r="B197" s="10" t="s">
        <v>197</v>
      </c>
    </row>
    <row r="198" spans="1:2" ht="14.25" customHeight="1">
      <c r="A198" s="9" t="s">
        <v>382</v>
      </c>
      <c r="B198" s="10" t="s">
        <v>193</v>
      </c>
    </row>
    <row r="199" spans="1:2" ht="14.25" customHeight="1">
      <c r="A199" s="9" t="s">
        <v>383</v>
      </c>
      <c r="B199" s="10" t="s">
        <v>195</v>
      </c>
    </row>
    <row r="200" spans="1:2" ht="14.25" customHeight="1">
      <c r="A200" s="9" t="s">
        <v>384</v>
      </c>
      <c r="B200" s="10" t="s">
        <v>195</v>
      </c>
    </row>
    <row r="201" spans="1:2" ht="14.25" customHeight="1">
      <c r="A201" s="9" t="s">
        <v>385</v>
      </c>
      <c r="B201" s="10" t="s">
        <v>195</v>
      </c>
    </row>
    <row r="202" spans="1:2" ht="14.25" customHeight="1">
      <c r="A202" s="9" t="s">
        <v>386</v>
      </c>
      <c r="B202" s="10" t="s">
        <v>191</v>
      </c>
    </row>
    <row r="203" spans="1:2" ht="14.25" customHeight="1">
      <c r="A203" s="9" t="s">
        <v>387</v>
      </c>
      <c r="B203" s="10" t="s">
        <v>195</v>
      </c>
    </row>
    <row r="204" spans="1:2" ht="14.25" customHeight="1">
      <c r="A204" s="9" t="s">
        <v>388</v>
      </c>
      <c r="B204" s="10" t="s">
        <v>197</v>
      </c>
    </row>
    <row r="205" spans="1:2" ht="14.25" customHeight="1">
      <c r="A205" s="9" t="s">
        <v>389</v>
      </c>
      <c r="B205" s="10" t="s">
        <v>193</v>
      </c>
    </row>
    <row r="206" spans="1:2" ht="14.25" customHeight="1">
      <c r="A206" s="9" t="s">
        <v>390</v>
      </c>
      <c r="B206" s="10" t="s">
        <v>193</v>
      </c>
    </row>
    <row r="207" spans="1:2" ht="14.25" customHeight="1">
      <c r="A207" s="9" t="s">
        <v>391</v>
      </c>
      <c r="B207" s="10" t="s">
        <v>197</v>
      </c>
    </row>
    <row r="208" spans="1:2" ht="14.25" customHeight="1">
      <c r="A208" s="9" t="s">
        <v>392</v>
      </c>
      <c r="B208" s="10" t="s">
        <v>195</v>
      </c>
    </row>
    <row r="209" spans="1:2" ht="14.25" customHeight="1">
      <c r="A209" s="9" t="s">
        <v>393</v>
      </c>
      <c r="B209" s="10" t="s">
        <v>195</v>
      </c>
    </row>
    <row r="210" spans="1:2" ht="14.25" customHeight="1">
      <c r="A210" s="9" t="s">
        <v>394</v>
      </c>
      <c r="B210" s="10" t="s">
        <v>197</v>
      </c>
    </row>
    <row r="211" spans="1:2" ht="14.25" customHeight="1">
      <c r="A211" s="9" t="s">
        <v>395</v>
      </c>
      <c r="B211" s="10" t="s">
        <v>195</v>
      </c>
    </row>
    <row r="212" spans="1:2" ht="14.25" customHeight="1">
      <c r="A212" s="9" t="s">
        <v>396</v>
      </c>
      <c r="B212" s="10" t="s">
        <v>191</v>
      </c>
    </row>
    <row r="213" spans="1:2" ht="14.25" customHeight="1">
      <c r="A213" s="9" t="s">
        <v>397</v>
      </c>
      <c r="B213" s="10" t="s">
        <v>195</v>
      </c>
    </row>
    <row r="214" spans="1:2" ht="14.25" customHeight="1">
      <c r="A214" s="9" t="s">
        <v>398</v>
      </c>
      <c r="B214" s="10" t="s">
        <v>195</v>
      </c>
    </row>
    <row r="215" spans="1:2" ht="14.25" customHeight="1">
      <c r="A215" s="9" t="s">
        <v>399</v>
      </c>
      <c r="B215" s="10" t="s">
        <v>195</v>
      </c>
    </row>
    <row r="216" spans="1:2" ht="14.25" customHeight="1">
      <c r="A216" s="9" t="s">
        <v>400</v>
      </c>
      <c r="B216" s="10" t="s">
        <v>195</v>
      </c>
    </row>
    <row r="217" spans="1:2" ht="14.25" customHeight="1">
      <c r="A217" s="9" t="s">
        <v>401</v>
      </c>
      <c r="B217" s="10" t="s">
        <v>193</v>
      </c>
    </row>
    <row r="218" spans="1:2" ht="14.25" customHeight="1">
      <c r="A218" s="9" t="s">
        <v>402</v>
      </c>
      <c r="B218" s="10" t="s">
        <v>197</v>
      </c>
    </row>
    <row r="219" spans="1:2" ht="14.25" customHeight="1">
      <c r="A219" s="9" t="s">
        <v>403</v>
      </c>
      <c r="B219" s="10" t="s">
        <v>191</v>
      </c>
    </row>
    <row r="220" spans="1:2" ht="14.25" customHeight="1">
      <c r="A220" s="9" t="s">
        <v>404</v>
      </c>
      <c r="B220" s="10" t="s">
        <v>197</v>
      </c>
    </row>
    <row r="221" spans="1:2" ht="14.25" customHeight="1">
      <c r="A221" s="9" t="s">
        <v>405</v>
      </c>
      <c r="B221" s="10" t="s">
        <v>193</v>
      </c>
    </row>
    <row r="222" spans="1:2" ht="14.25" customHeight="1">
      <c r="A222" s="9" t="s">
        <v>406</v>
      </c>
      <c r="B222" s="10" t="s">
        <v>197</v>
      </c>
    </row>
    <row r="223" spans="1:2" ht="14.25" customHeight="1">
      <c r="A223" s="9" t="s">
        <v>407</v>
      </c>
      <c r="B223" s="10" t="s">
        <v>195</v>
      </c>
    </row>
    <row r="224" spans="1:2" ht="14.25" customHeight="1">
      <c r="A224" s="9" t="s">
        <v>408</v>
      </c>
      <c r="B224" s="10" t="s">
        <v>193</v>
      </c>
    </row>
    <row r="225" spans="1:2" ht="14.25" customHeight="1">
      <c r="A225" s="9" t="s">
        <v>409</v>
      </c>
      <c r="B225" s="10" t="s">
        <v>197</v>
      </c>
    </row>
    <row r="226" spans="1:2" ht="14.25" customHeight="1">
      <c r="A226" s="9" t="s">
        <v>410</v>
      </c>
      <c r="B226" s="10" t="s">
        <v>197</v>
      </c>
    </row>
    <row r="227" spans="1:2" ht="14.25" customHeight="1">
      <c r="A227" s="9" t="s">
        <v>411</v>
      </c>
      <c r="B227" s="10" t="s">
        <v>197</v>
      </c>
    </row>
    <row r="228" spans="1:2" ht="14.25" customHeight="1">
      <c r="A228" s="9" t="s">
        <v>412</v>
      </c>
      <c r="B228" s="10" t="s">
        <v>191</v>
      </c>
    </row>
    <row r="229" spans="1:2" ht="14.25" customHeight="1">
      <c r="A229" s="9" t="s">
        <v>413</v>
      </c>
      <c r="B229" s="10" t="s">
        <v>195</v>
      </c>
    </row>
    <row r="230" spans="1:2" ht="14.25" customHeight="1">
      <c r="A230" s="9" t="s">
        <v>414</v>
      </c>
      <c r="B230" s="10" t="s">
        <v>195</v>
      </c>
    </row>
    <row r="231" spans="1:2" ht="14.25" customHeight="1">
      <c r="A231" s="9" t="s">
        <v>415</v>
      </c>
      <c r="B231" s="10" t="s">
        <v>195</v>
      </c>
    </row>
    <row r="232" spans="1:2" ht="14.25" customHeight="1">
      <c r="A232" s="9" t="s">
        <v>416</v>
      </c>
      <c r="B232" s="10" t="s">
        <v>193</v>
      </c>
    </row>
    <row r="233" spans="1:2" ht="14.25" customHeight="1">
      <c r="A233" s="9" t="s">
        <v>417</v>
      </c>
      <c r="B233" s="10" t="s">
        <v>197</v>
      </c>
    </row>
    <row r="234" spans="1:2" ht="14.25" customHeight="1">
      <c r="A234" s="9" t="s">
        <v>418</v>
      </c>
      <c r="B234" s="10" t="s">
        <v>195</v>
      </c>
    </row>
    <row r="235" spans="1:2" ht="14.25" customHeight="1">
      <c r="A235" s="9" t="s">
        <v>419</v>
      </c>
      <c r="B235" s="10" t="s">
        <v>193</v>
      </c>
    </row>
    <row r="236" spans="1:2" ht="14.25" customHeight="1">
      <c r="A236" s="9" t="s">
        <v>420</v>
      </c>
      <c r="B236" s="10" t="s">
        <v>195</v>
      </c>
    </row>
    <row r="237" spans="1:2" ht="14.25" customHeight="1">
      <c r="A237" s="9" t="s">
        <v>421</v>
      </c>
      <c r="B237" s="10" t="s">
        <v>191</v>
      </c>
    </row>
    <row r="238" spans="1:2" ht="14.25" customHeight="1">
      <c r="A238" s="9" t="s">
        <v>422</v>
      </c>
      <c r="B238" s="10" t="s">
        <v>197</v>
      </c>
    </row>
    <row r="239" spans="1:2" ht="14.25" customHeight="1">
      <c r="A239" s="9" t="s">
        <v>423</v>
      </c>
      <c r="B239" s="10" t="s">
        <v>195</v>
      </c>
    </row>
    <row r="240" spans="1:2" ht="14.25" customHeight="1">
      <c r="A240" s="9" t="s">
        <v>424</v>
      </c>
      <c r="B240" s="10" t="s">
        <v>195</v>
      </c>
    </row>
    <row r="241" spans="1:2" ht="14.25" customHeight="1">
      <c r="A241" s="9" t="s">
        <v>425</v>
      </c>
      <c r="B241" s="10" t="s">
        <v>195</v>
      </c>
    </row>
    <row r="242" spans="1:2" ht="14.25" customHeight="1">
      <c r="A242" s="9" t="s">
        <v>426</v>
      </c>
      <c r="B242" s="10" t="s">
        <v>193</v>
      </c>
    </row>
    <row r="243" spans="1:2" ht="14.25" customHeight="1">
      <c r="A243" s="9" t="s">
        <v>427</v>
      </c>
      <c r="B243" s="10" t="s">
        <v>197</v>
      </c>
    </row>
    <row r="244" spans="1:2" ht="14.25" customHeight="1">
      <c r="A244" s="9" t="s">
        <v>428</v>
      </c>
      <c r="B244" s="10" t="s">
        <v>195</v>
      </c>
    </row>
    <row r="245" spans="1:2" ht="14.25" customHeight="1">
      <c r="A245" s="9" t="s">
        <v>429</v>
      </c>
      <c r="B245" s="10" t="s">
        <v>191</v>
      </c>
    </row>
    <row r="246" spans="1:2" ht="14.25" customHeight="1">
      <c r="A246" s="9" t="s">
        <v>430</v>
      </c>
      <c r="B246" s="10" t="s">
        <v>195</v>
      </c>
    </row>
    <row r="247" spans="1:2" ht="14.25" customHeight="1">
      <c r="A247" s="9" t="s">
        <v>431</v>
      </c>
      <c r="B247" s="10" t="s">
        <v>195</v>
      </c>
    </row>
    <row r="248" spans="1:2" ht="14.25" customHeight="1">
      <c r="A248" s="9" t="s">
        <v>432</v>
      </c>
      <c r="B248" s="10" t="s">
        <v>195</v>
      </c>
    </row>
    <row r="249" spans="1:2" ht="14.25" customHeight="1">
      <c r="A249" s="9" t="s">
        <v>433</v>
      </c>
      <c r="B249" s="10" t="s">
        <v>191</v>
      </c>
    </row>
    <row r="250" spans="1:2" ht="14.25" customHeight="1">
      <c r="A250" s="9" t="s">
        <v>434</v>
      </c>
      <c r="B250" s="10" t="s">
        <v>197</v>
      </c>
    </row>
    <row r="251" spans="1:2" ht="14.25" customHeight="1">
      <c r="A251" s="9" t="s">
        <v>435</v>
      </c>
      <c r="B251" s="10" t="s">
        <v>195</v>
      </c>
    </row>
    <row r="252" spans="1:2" ht="14.25" customHeight="1">
      <c r="A252" s="9" t="s">
        <v>436</v>
      </c>
      <c r="B252" s="10" t="s">
        <v>195</v>
      </c>
    </row>
    <row r="253" spans="1:2" ht="14.25" customHeight="1">
      <c r="A253" s="9" t="s">
        <v>437</v>
      </c>
      <c r="B253" s="10" t="s">
        <v>197</v>
      </c>
    </row>
    <row r="254" spans="1:2" ht="14.25" customHeight="1">
      <c r="A254" s="9" t="s">
        <v>438</v>
      </c>
      <c r="B254" s="10" t="s">
        <v>193</v>
      </c>
    </row>
    <row r="255" spans="1:2" ht="14.25" customHeight="1">
      <c r="A255" s="9" t="s">
        <v>439</v>
      </c>
      <c r="B255" s="10" t="s">
        <v>197</v>
      </c>
    </row>
    <row r="256" spans="1:2" ht="14.25" customHeight="1">
      <c r="A256" s="9" t="s">
        <v>440</v>
      </c>
      <c r="B256" s="10" t="s">
        <v>191</v>
      </c>
    </row>
    <row r="257" spans="1:2" ht="14.25" customHeight="1">
      <c r="A257" s="9" t="s">
        <v>441</v>
      </c>
      <c r="B257" s="10" t="s">
        <v>191</v>
      </c>
    </row>
    <row r="258" spans="1:2" ht="14.25" customHeight="1">
      <c r="A258" s="9" t="s">
        <v>442</v>
      </c>
      <c r="B258" s="10" t="s">
        <v>191</v>
      </c>
    </row>
    <row r="259" spans="1:2" ht="14.25" customHeight="1">
      <c r="A259" s="9" t="s">
        <v>443</v>
      </c>
      <c r="B259" s="10" t="s">
        <v>191</v>
      </c>
    </row>
    <row r="260" spans="1:2" ht="14.25" customHeight="1">
      <c r="A260" s="9" t="s">
        <v>444</v>
      </c>
      <c r="B260" s="10" t="s">
        <v>191</v>
      </c>
    </row>
    <row r="261" spans="1:2" ht="14.25" customHeight="1">
      <c r="A261" s="9" t="s">
        <v>445</v>
      </c>
      <c r="B261" s="10" t="s">
        <v>197</v>
      </c>
    </row>
    <row r="262" spans="1:2" ht="14.25" customHeight="1">
      <c r="A262" s="9" t="s">
        <v>446</v>
      </c>
      <c r="B262" s="10" t="s">
        <v>193</v>
      </c>
    </row>
    <row r="263" spans="1:2" ht="14.25" customHeight="1">
      <c r="A263" s="9" t="s">
        <v>447</v>
      </c>
      <c r="B263" s="10" t="s">
        <v>195</v>
      </c>
    </row>
    <row r="264" spans="1:2" ht="14.25" customHeight="1">
      <c r="A264" s="9" t="s">
        <v>448</v>
      </c>
      <c r="B264" s="10" t="s">
        <v>193</v>
      </c>
    </row>
    <row r="265" spans="1:2" ht="14.25" customHeight="1">
      <c r="A265" s="9" t="s">
        <v>449</v>
      </c>
      <c r="B265" s="10" t="s">
        <v>195</v>
      </c>
    </row>
    <row r="266" spans="1:2" ht="14.25" customHeight="1">
      <c r="A266" s="9" t="s">
        <v>450</v>
      </c>
      <c r="B266" s="10" t="s">
        <v>193</v>
      </c>
    </row>
    <row r="267" spans="1:2" ht="14.25" customHeight="1">
      <c r="A267" s="9" t="s">
        <v>451</v>
      </c>
      <c r="B267" s="10" t="s">
        <v>195</v>
      </c>
    </row>
    <row r="268" spans="1:2" ht="14.25" customHeight="1">
      <c r="A268" s="9" t="s">
        <v>452</v>
      </c>
      <c r="B268" s="10" t="s">
        <v>197</v>
      </c>
    </row>
    <row r="269" spans="1:2" ht="14.25" customHeight="1">
      <c r="A269" s="9" t="s">
        <v>453</v>
      </c>
      <c r="B269" s="10" t="s">
        <v>197</v>
      </c>
    </row>
    <row r="270" spans="1:2" ht="14.25" customHeight="1">
      <c r="A270" s="9" t="s">
        <v>454</v>
      </c>
      <c r="B270" s="10" t="s">
        <v>197</v>
      </c>
    </row>
    <row r="271" spans="1:2" ht="14.25" customHeight="1">
      <c r="A271" s="9" t="s">
        <v>455</v>
      </c>
      <c r="B271" s="10" t="s">
        <v>195</v>
      </c>
    </row>
    <row r="272" spans="1:2" ht="14.25" customHeight="1">
      <c r="A272" s="9" t="s">
        <v>456</v>
      </c>
      <c r="B272" s="10" t="s">
        <v>195</v>
      </c>
    </row>
    <row r="273" spans="1:2" ht="14.25" customHeight="1">
      <c r="A273" s="9" t="s">
        <v>457</v>
      </c>
      <c r="B273" s="10" t="s">
        <v>195</v>
      </c>
    </row>
    <row r="274" spans="1:2" ht="14.25" customHeight="1">
      <c r="A274" s="9" t="s">
        <v>458</v>
      </c>
      <c r="B274" s="10" t="s">
        <v>193</v>
      </c>
    </row>
    <row r="275" spans="1:2" ht="14.25" customHeight="1">
      <c r="A275" s="9" t="s">
        <v>459</v>
      </c>
      <c r="B275" s="10" t="s">
        <v>195</v>
      </c>
    </row>
    <row r="276" spans="1:2" ht="14.25" customHeight="1">
      <c r="A276" s="9" t="s">
        <v>460</v>
      </c>
      <c r="B276" s="10" t="s">
        <v>197</v>
      </c>
    </row>
    <row r="277" spans="1:2" ht="14.25" customHeight="1">
      <c r="A277" s="9" t="s">
        <v>461</v>
      </c>
      <c r="B277" s="10" t="s">
        <v>197</v>
      </c>
    </row>
    <row r="278" spans="1:2" ht="14.25" customHeight="1">
      <c r="A278" s="9" t="s">
        <v>462</v>
      </c>
      <c r="B278" s="10" t="s">
        <v>195</v>
      </c>
    </row>
    <row r="279" spans="1:2" ht="14.25" customHeight="1">
      <c r="A279" s="9" t="s">
        <v>463</v>
      </c>
      <c r="B279" s="10" t="s">
        <v>197</v>
      </c>
    </row>
    <row r="280" spans="1:2" ht="14.25" customHeight="1">
      <c r="A280" s="9" t="s">
        <v>464</v>
      </c>
      <c r="B280" s="10" t="s">
        <v>195</v>
      </c>
    </row>
    <row r="281" spans="1:2" ht="14.25" customHeight="1">
      <c r="A281" s="9" t="s">
        <v>465</v>
      </c>
      <c r="B281" s="10" t="s">
        <v>195</v>
      </c>
    </row>
    <row r="282" spans="1:2" ht="14.25" customHeight="1">
      <c r="A282" s="9" t="s">
        <v>466</v>
      </c>
      <c r="B282" s="10" t="s">
        <v>195</v>
      </c>
    </row>
    <row r="283" spans="1:2" ht="14.25" customHeight="1">
      <c r="A283" s="9" t="s">
        <v>467</v>
      </c>
      <c r="B283" s="10" t="s">
        <v>195</v>
      </c>
    </row>
    <row r="284" spans="1:2" ht="14.25" customHeight="1">
      <c r="A284" s="9" t="s">
        <v>468</v>
      </c>
      <c r="B284" s="10" t="s">
        <v>195</v>
      </c>
    </row>
    <row r="285" spans="1:2" ht="14.25" customHeight="1">
      <c r="A285" s="9" t="s">
        <v>469</v>
      </c>
      <c r="B285" s="10" t="s">
        <v>197</v>
      </c>
    </row>
    <row r="286" spans="1:2" ht="14.25" customHeight="1">
      <c r="A286" s="9" t="s">
        <v>470</v>
      </c>
      <c r="B286" s="10" t="s">
        <v>195</v>
      </c>
    </row>
    <row r="287" spans="1:2" ht="14.25" customHeight="1">
      <c r="A287" s="9" t="s">
        <v>471</v>
      </c>
      <c r="B287" s="10" t="s">
        <v>197</v>
      </c>
    </row>
    <row r="288" spans="1:2" ht="14.25" customHeight="1">
      <c r="A288" s="9" t="s">
        <v>472</v>
      </c>
      <c r="B288" s="10" t="s">
        <v>195</v>
      </c>
    </row>
    <row r="289" spans="1:2" ht="14.25" customHeight="1">
      <c r="A289" s="9" t="s">
        <v>473</v>
      </c>
      <c r="B289" s="10" t="s">
        <v>197</v>
      </c>
    </row>
    <row r="290" spans="1:2" ht="14.25" customHeight="1">
      <c r="A290" s="9" t="s">
        <v>474</v>
      </c>
      <c r="B290" s="10" t="s">
        <v>195</v>
      </c>
    </row>
    <row r="291" spans="1:2" ht="14.25" customHeight="1">
      <c r="A291" s="9" t="s">
        <v>475</v>
      </c>
      <c r="B291" s="10" t="s">
        <v>193</v>
      </c>
    </row>
    <row r="292" spans="1:2" ht="14.25" customHeight="1">
      <c r="A292" s="9" t="s">
        <v>476</v>
      </c>
      <c r="B292" s="10" t="s">
        <v>195</v>
      </c>
    </row>
    <row r="293" spans="1:2" ht="14.25" customHeight="1">
      <c r="A293" s="9" t="s">
        <v>477</v>
      </c>
      <c r="B293" s="10" t="s">
        <v>195</v>
      </c>
    </row>
    <row r="294" spans="1:2" ht="14.25" customHeight="1">
      <c r="A294" s="9" t="s">
        <v>478</v>
      </c>
      <c r="B294" s="10" t="s">
        <v>195</v>
      </c>
    </row>
    <row r="295" spans="1:2" ht="14.25" customHeight="1">
      <c r="A295" s="9" t="s">
        <v>479</v>
      </c>
      <c r="B295" s="10" t="s">
        <v>193</v>
      </c>
    </row>
    <row r="296" spans="1:2" ht="14.25" customHeight="1">
      <c r="A296" s="9" t="s">
        <v>480</v>
      </c>
      <c r="B296" s="10" t="s">
        <v>197</v>
      </c>
    </row>
    <row r="297" spans="1:2" ht="14.25" customHeight="1">
      <c r="A297" s="9" t="s">
        <v>481</v>
      </c>
      <c r="B297" s="10" t="s">
        <v>195</v>
      </c>
    </row>
    <row r="298" spans="1:2" ht="14.25" customHeight="1">
      <c r="A298" s="9" t="s">
        <v>482</v>
      </c>
      <c r="B298" s="10" t="s">
        <v>197</v>
      </c>
    </row>
    <row r="299" spans="1:2" ht="14.25" customHeight="1">
      <c r="A299" s="9" t="s">
        <v>483</v>
      </c>
      <c r="B299" s="10" t="s">
        <v>193</v>
      </c>
    </row>
    <row r="300" spans="1:2" ht="14.25" customHeight="1">
      <c r="A300" s="9" t="s">
        <v>484</v>
      </c>
      <c r="B300" s="10" t="s">
        <v>191</v>
      </c>
    </row>
    <row r="301" spans="1:2" ht="14.25" customHeight="1">
      <c r="A301" s="9" t="s">
        <v>485</v>
      </c>
      <c r="B301" s="10" t="s">
        <v>193</v>
      </c>
    </row>
    <row r="302" spans="1:2" ht="14.25" customHeight="1">
      <c r="A302" s="9" t="s">
        <v>486</v>
      </c>
      <c r="B302" s="10" t="s">
        <v>193</v>
      </c>
    </row>
    <row r="303" spans="1:2" ht="14.25" customHeight="1">
      <c r="A303" s="9" t="s">
        <v>487</v>
      </c>
      <c r="B303" s="10" t="s">
        <v>191</v>
      </c>
    </row>
    <row r="304" spans="1:2" ht="14.25" customHeight="1">
      <c r="A304" s="9" t="s">
        <v>488</v>
      </c>
      <c r="B304" s="10" t="s">
        <v>197</v>
      </c>
    </row>
    <row r="305" spans="1:2" ht="14.25" customHeight="1">
      <c r="A305" s="9" t="s">
        <v>489</v>
      </c>
      <c r="B305" s="10" t="s">
        <v>197</v>
      </c>
    </row>
    <row r="306" spans="1:2" ht="14.25" customHeight="1">
      <c r="A306" s="9" t="s">
        <v>490</v>
      </c>
      <c r="B306" s="10" t="s">
        <v>193</v>
      </c>
    </row>
    <row r="307" spans="1:2" ht="14.25" customHeight="1">
      <c r="A307" s="9" t="s">
        <v>491</v>
      </c>
      <c r="B307" s="10" t="s">
        <v>195</v>
      </c>
    </row>
    <row r="308" spans="1:2" ht="14.25" customHeight="1">
      <c r="A308" s="9" t="s">
        <v>492</v>
      </c>
      <c r="B308" s="10" t="s">
        <v>197</v>
      </c>
    </row>
    <row r="309" spans="1:2" ht="14.25" customHeight="1">
      <c r="A309" s="9" t="s">
        <v>493</v>
      </c>
      <c r="B309" s="10" t="s">
        <v>195</v>
      </c>
    </row>
    <row r="310" spans="1:2" ht="14.25" customHeight="1">
      <c r="A310" s="9" t="s">
        <v>494</v>
      </c>
      <c r="B310" s="10" t="s">
        <v>193</v>
      </c>
    </row>
    <row r="311" spans="1:2" ht="14.25" customHeight="1">
      <c r="A311" s="9" t="s">
        <v>495</v>
      </c>
      <c r="B311" s="10" t="s">
        <v>195</v>
      </c>
    </row>
    <row r="312" spans="1:2" ht="14.25" customHeight="1">
      <c r="A312" s="9" t="s">
        <v>496</v>
      </c>
      <c r="B312" s="10" t="s">
        <v>197</v>
      </c>
    </row>
    <row r="313" spans="1:2" ht="14.25" customHeight="1">
      <c r="A313" s="9" t="s">
        <v>497</v>
      </c>
      <c r="B313" s="10" t="s">
        <v>195</v>
      </c>
    </row>
    <row r="314" spans="1:2" ht="14.25" customHeight="1">
      <c r="A314" s="9" t="s">
        <v>498</v>
      </c>
      <c r="B314" s="10" t="s">
        <v>197</v>
      </c>
    </row>
    <row r="315" spans="1:2" ht="14.25" customHeight="1">
      <c r="A315" s="9" t="s">
        <v>499</v>
      </c>
      <c r="B315" s="10" t="s">
        <v>193</v>
      </c>
    </row>
    <row r="316" spans="1:2" ht="14.25" customHeight="1">
      <c r="A316" s="9" t="s">
        <v>500</v>
      </c>
      <c r="B316" s="10" t="s">
        <v>193</v>
      </c>
    </row>
    <row r="317" spans="1:2" ht="14.25" customHeight="1">
      <c r="A317" s="9" t="s">
        <v>501</v>
      </c>
      <c r="B317" s="10" t="s">
        <v>195</v>
      </c>
    </row>
    <row r="318" spans="1:2" ht="14.25" customHeight="1">
      <c r="A318" s="9" t="s">
        <v>502</v>
      </c>
      <c r="B318" s="10" t="s">
        <v>197</v>
      </c>
    </row>
    <row r="319" spans="1:2" ht="14.25" customHeight="1">
      <c r="A319" s="9" t="s">
        <v>503</v>
      </c>
      <c r="B319" s="10" t="s">
        <v>195</v>
      </c>
    </row>
    <row r="320" spans="1:2" ht="14.25" customHeight="1">
      <c r="A320" s="9" t="s">
        <v>504</v>
      </c>
      <c r="B320" s="10" t="s">
        <v>195</v>
      </c>
    </row>
    <row r="321" spans="1:2" ht="14.25" customHeight="1">
      <c r="A321" s="9" t="s">
        <v>505</v>
      </c>
      <c r="B321" s="10" t="s">
        <v>195</v>
      </c>
    </row>
    <row r="322" spans="1:2" ht="14.25" customHeight="1">
      <c r="A322" s="9" t="s">
        <v>506</v>
      </c>
      <c r="B322" s="10" t="s">
        <v>197</v>
      </c>
    </row>
    <row r="323" spans="1:2" ht="14.25" customHeight="1">
      <c r="A323" s="9" t="s">
        <v>507</v>
      </c>
      <c r="B323" s="10" t="s">
        <v>193</v>
      </c>
    </row>
    <row r="324" spans="1:2" ht="14.25" customHeight="1">
      <c r="A324" s="9" t="s">
        <v>508</v>
      </c>
      <c r="B324" s="10" t="s">
        <v>193</v>
      </c>
    </row>
    <row r="325" spans="1:2" ht="14.25" customHeight="1">
      <c r="A325" s="9" t="s">
        <v>509</v>
      </c>
      <c r="B325" s="10" t="s">
        <v>193</v>
      </c>
    </row>
    <row r="326" spans="1:2" ht="14.25" customHeight="1">
      <c r="A326" s="9" t="s">
        <v>510</v>
      </c>
      <c r="B326" s="10" t="s">
        <v>195</v>
      </c>
    </row>
    <row r="327" spans="1:2" ht="14.25" customHeight="1">
      <c r="A327" s="9" t="s">
        <v>511</v>
      </c>
      <c r="B327" s="10" t="s">
        <v>195</v>
      </c>
    </row>
    <row r="328" spans="1:2" ht="14.25" customHeight="1">
      <c r="A328" s="9" t="s">
        <v>512</v>
      </c>
      <c r="B328" s="10" t="s">
        <v>195</v>
      </c>
    </row>
    <row r="329" spans="1:2" ht="14.25" customHeight="1">
      <c r="A329" s="9" t="s">
        <v>513</v>
      </c>
      <c r="B329" s="10" t="s">
        <v>197</v>
      </c>
    </row>
    <row r="330" spans="1:2" ht="14.25" customHeight="1">
      <c r="A330" s="9" t="s">
        <v>514</v>
      </c>
      <c r="B330" s="10" t="s">
        <v>191</v>
      </c>
    </row>
    <row r="331" spans="1:2" ht="14.25" customHeight="1">
      <c r="A331" s="9" t="s">
        <v>515</v>
      </c>
      <c r="B331" s="10" t="s">
        <v>195</v>
      </c>
    </row>
    <row r="332" spans="1:2" ht="14.25" customHeight="1">
      <c r="A332" s="9" t="s">
        <v>516</v>
      </c>
      <c r="B332" s="10" t="s">
        <v>195</v>
      </c>
    </row>
    <row r="333" spans="1:2" ht="14.25" customHeight="1">
      <c r="A333" s="9" t="s">
        <v>517</v>
      </c>
      <c r="B333" s="10" t="s">
        <v>195</v>
      </c>
    </row>
    <row r="334" spans="1:2" ht="14.25" customHeight="1">
      <c r="A334" s="9" t="s">
        <v>518</v>
      </c>
      <c r="B334" s="10" t="s">
        <v>195</v>
      </c>
    </row>
    <row r="335" spans="1:2" ht="14.25" customHeight="1">
      <c r="A335" s="9" t="s">
        <v>519</v>
      </c>
      <c r="B335" s="10" t="s">
        <v>195</v>
      </c>
    </row>
    <row r="336" spans="1:2" ht="14.25" customHeight="1">
      <c r="A336" s="9" t="s">
        <v>520</v>
      </c>
      <c r="B336" s="10" t="s">
        <v>197</v>
      </c>
    </row>
    <row r="337" spans="1:2" ht="14.25" customHeight="1">
      <c r="A337" s="9" t="s">
        <v>521</v>
      </c>
      <c r="B337" s="10" t="s">
        <v>197</v>
      </c>
    </row>
    <row r="338" spans="1:2" ht="14.25" customHeight="1">
      <c r="A338" s="9" t="s">
        <v>522</v>
      </c>
      <c r="B338" s="10" t="s">
        <v>197</v>
      </c>
    </row>
    <row r="339" spans="1:2" ht="14.25" customHeight="1">
      <c r="A339" s="9" t="s">
        <v>523</v>
      </c>
      <c r="B339" s="10" t="s">
        <v>193</v>
      </c>
    </row>
    <row r="340" spans="1:2" ht="14.25" customHeight="1">
      <c r="A340" s="9" t="s">
        <v>524</v>
      </c>
      <c r="B340" s="10" t="s">
        <v>197</v>
      </c>
    </row>
    <row r="341" spans="1:2" ht="14.25" customHeight="1">
      <c r="A341" s="9" t="s">
        <v>525</v>
      </c>
      <c r="B341" s="10" t="s">
        <v>191</v>
      </c>
    </row>
    <row r="342" spans="1:2" ht="14.25" customHeight="1">
      <c r="A342" s="9" t="s">
        <v>526</v>
      </c>
      <c r="B342" s="10" t="s">
        <v>195</v>
      </c>
    </row>
    <row r="343" spans="1:2" ht="14.25" customHeight="1">
      <c r="A343" s="9" t="s">
        <v>527</v>
      </c>
      <c r="B343" s="10" t="s">
        <v>197</v>
      </c>
    </row>
    <row r="344" spans="1:2" ht="14.25" customHeight="1">
      <c r="A344" s="9" t="s">
        <v>528</v>
      </c>
      <c r="B344" s="10" t="s">
        <v>197</v>
      </c>
    </row>
    <row r="345" spans="1:2" ht="14.25" customHeight="1">
      <c r="A345" s="9" t="s">
        <v>529</v>
      </c>
      <c r="B345" s="10" t="s">
        <v>197</v>
      </c>
    </row>
    <row r="346" spans="1:2" ht="14.25" customHeight="1">
      <c r="A346" s="9" t="s">
        <v>530</v>
      </c>
      <c r="B346" s="10" t="s">
        <v>197</v>
      </c>
    </row>
    <row r="347" spans="1:2" ht="14.25" customHeight="1">
      <c r="A347" s="9" t="s">
        <v>531</v>
      </c>
      <c r="B347" s="10" t="s">
        <v>195</v>
      </c>
    </row>
    <row r="348" spans="1:2" ht="14.25" customHeight="1">
      <c r="A348" s="9" t="s">
        <v>532</v>
      </c>
      <c r="B348" s="10" t="s">
        <v>195</v>
      </c>
    </row>
    <row r="349" spans="1:2" ht="14.25" customHeight="1">
      <c r="A349" s="9" t="s">
        <v>533</v>
      </c>
      <c r="B349" s="10" t="s">
        <v>195</v>
      </c>
    </row>
    <row r="350" spans="1:2" ht="14.25" customHeight="1">
      <c r="A350" s="9" t="s">
        <v>534</v>
      </c>
      <c r="B350" s="10" t="s">
        <v>193</v>
      </c>
    </row>
    <row r="351" spans="1:2" ht="14.25" customHeight="1">
      <c r="A351" s="9" t="s">
        <v>535</v>
      </c>
      <c r="B351" s="10" t="s">
        <v>195</v>
      </c>
    </row>
    <row r="352" spans="1:2" ht="14.25" customHeight="1">
      <c r="A352" s="9" t="s">
        <v>536</v>
      </c>
      <c r="B352" s="10" t="s">
        <v>193</v>
      </c>
    </row>
    <row r="353" spans="1:2" ht="14.25" customHeight="1">
      <c r="A353" s="9" t="s">
        <v>537</v>
      </c>
      <c r="B353" s="10" t="s">
        <v>193</v>
      </c>
    </row>
    <row r="354" spans="1:2" ht="14.25" customHeight="1">
      <c r="A354" s="9" t="s">
        <v>538</v>
      </c>
      <c r="B354" s="10" t="s">
        <v>191</v>
      </c>
    </row>
    <row r="355" spans="1:2" ht="14.25" customHeight="1">
      <c r="A355" s="9" t="s">
        <v>539</v>
      </c>
      <c r="B355" s="10" t="s">
        <v>195</v>
      </c>
    </row>
    <row r="356" spans="1:2" ht="14.25" customHeight="1">
      <c r="A356" s="9" t="s">
        <v>540</v>
      </c>
      <c r="B356" s="10" t="s">
        <v>195</v>
      </c>
    </row>
    <row r="357" spans="1:2" ht="14.25" customHeight="1">
      <c r="A357" s="9" t="s">
        <v>541</v>
      </c>
      <c r="B357" s="10" t="s">
        <v>193</v>
      </c>
    </row>
    <row r="358" spans="1:2" ht="14.25" customHeight="1">
      <c r="A358" s="9" t="s">
        <v>542</v>
      </c>
      <c r="B358" s="10" t="s">
        <v>195</v>
      </c>
    </row>
    <row r="359" spans="1:2" ht="14.25" customHeight="1">
      <c r="A359" s="9" t="s">
        <v>543</v>
      </c>
      <c r="B359" s="10" t="s">
        <v>195</v>
      </c>
    </row>
    <row r="360" spans="1:2" ht="14.25" customHeight="1">
      <c r="A360" s="9" t="s">
        <v>544</v>
      </c>
      <c r="B360" s="10" t="s">
        <v>195</v>
      </c>
    </row>
    <row r="361" spans="1:2" ht="14.25" customHeight="1">
      <c r="A361" s="9" t="s">
        <v>545</v>
      </c>
      <c r="B361" s="10" t="s">
        <v>197</v>
      </c>
    </row>
    <row r="362" spans="1:2" ht="14.25" customHeight="1">
      <c r="A362" s="9" t="s">
        <v>546</v>
      </c>
      <c r="B362" s="10" t="s">
        <v>197</v>
      </c>
    </row>
    <row r="363" spans="1:2" ht="14.25" customHeight="1">
      <c r="A363" s="9" t="s">
        <v>547</v>
      </c>
      <c r="B363" s="10" t="s">
        <v>197</v>
      </c>
    </row>
    <row r="364" spans="1:2" ht="14.25" customHeight="1">
      <c r="A364" s="9" t="s">
        <v>548</v>
      </c>
      <c r="B364" s="10" t="s">
        <v>195</v>
      </c>
    </row>
    <row r="365" spans="1:2" ht="14.25" customHeight="1">
      <c r="A365" s="9" t="s">
        <v>549</v>
      </c>
      <c r="B365" s="10" t="s">
        <v>197</v>
      </c>
    </row>
    <row r="366" spans="1:2" ht="14.25" customHeight="1">
      <c r="A366" s="9" t="s">
        <v>550</v>
      </c>
      <c r="B366" s="10" t="s">
        <v>197</v>
      </c>
    </row>
    <row r="367" spans="1:2" ht="14.25" customHeight="1">
      <c r="A367" s="9" t="s">
        <v>551</v>
      </c>
      <c r="B367" s="10" t="s">
        <v>195</v>
      </c>
    </row>
    <row r="368" spans="1:2" ht="14.25" customHeight="1">
      <c r="A368" s="9" t="s">
        <v>552</v>
      </c>
      <c r="B368" s="10" t="s">
        <v>195</v>
      </c>
    </row>
    <row r="369" spans="1:2" ht="14.25" customHeight="1">
      <c r="A369" s="9" t="s">
        <v>553</v>
      </c>
      <c r="B369" s="10" t="s">
        <v>197</v>
      </c>
    </row>
    <row r="370" spans="1:2" ht="14.25" customHeight="1">
      <c r="A370" s="9" t="s">
        <v>554</v>
      </c>
      <c r="B370" s="10" t="s">
        <v>195</v>
      </c>
    </row>
    <row r="371" spans="1:2" ht="14.25" customHeight="1">
      <c r="A371" s="9" t="s">
        <v>555</v>
      </c>
      <c r="B371" s="10" t="s">
        <v>197</v>
      </c>
    </row>
    <row r="372" spans="1:2" ht="14.25" customHeight="1">
      <c r="A372" s="9" t="s">
        <v>556</v>
      </c>
      <c r="B372" s="10" t="s">
        <v>197</v>
      </c>
    </row>
    <row r="373" spans="1:2" ht="14.25" customHeight="1">
      <c r="A373" s="9" t="s">
        <v>557</v>
      </c>
      <c r="B373" s="10" t="s">
        <v>195</v>
      </c>
    </row>
    <row r="374" spans="1:2" ht="14.25" customHeight="1">
      <c r="A374" s="9" t="s">
        <v>558</v>
      </c>
      <c r="B374" s="10" t="s">
        <v>195</v>
      </c>
    </row>
    <row r="375" spans="1:2" ht="14.25" customHeight="1">
      <c r="A375" s="9" t="s">
        <v>559</v>
      </c>
      <c r="B375" s="10" t="s">
        <v>195</v>
      </c>
    </row>
    <row r="376" spans="1:2" ht="14.25" customHeight="1">
      <c r="A376" s="9" t="s">
        <v>560</v>
      </c>
      <c r="B376" s="10" t="s">
        <v>195</v>
      </c>
    </row>
    <row r="377" spans="1:2" ht="14.25" customHeight="1">
      <c r="A377" s="9" t="s">
        <v>561</v>
      </c>
      <c r="B377" s="10" t="s">
        <v>195</v>
      </c>
    </row>
    <row r="378" spans="1:2" ht="14.25" customHeight="1">
      <c r="A378" s="9" t="s">
        <v>562</v>
      </c>
      <c r="B378" s="10" t="s">
        <v>191</v>
      </c>
    </row>
    <row r="379" spans="1:2" ht="14.25" customHeight="1">
      <c r="A379" s="9" t="s">
        <v>563</v>
      </c>
      <c r="B379" s="10" t="s">
        <v>195</v>
      </c>
    </row>
    <row r="380" spans="1:2" ht="14.25" customHeight="1">
      <c r="A380" s="9" t="s">
        <v>564</v>
      </c>
      <c r="B380" s="10" t="s">
        <v>197</v>
      </c>
    </row>
    <row r="381" spans="1:2" ht="14.25" customHeight="1">
      <c r="A381" s="9" t="s">
        <v>565</v>
      </c>
      <c r="B381" s="10" t="s">
        <v>195</v>
      </c>
    </row>
    <row r="382" spans="1:2" ht="14.25" customHeight="1">
      <c r="A382" s="9" t="s">
        <v>566</v>
      </c>
      <c r="B382" s="10" t="s">
        <v>195</v>
      </c>
    </row>
    <row r="383" spans="1:2" ht="14.25" customHeight="1">
      <c r="A383" s="9" t="s">
        <v>567</v>
      </c>
      <c r="B383" s="10" t="s">
        <v>195</v>
      </c>
    </row>
    <row r="384" spans="1:2" ht="14.25" customHeight="1">
      <c r="A384" s="9" t="s">
        <v>568</v>
      </c>
      <c r="B384" s="10" t="s">
        <v>191</v>
      </c>
    </row>
    <row r="385" spans="1:2" ht="14.25" customHeight="1">
      <c r="A385" s="9" t="s">
        <v>569</v>
      </c>
      <c r="B385" s="10" t="s">
        <v>195</v>
      </c>
    </row>
    <row r="386" spans="1:2" ht="14.25" customHeight="1">
      <c r="A386" s="9" t="s">
        <v>570</v>
      </c>
      <c r="B386" s="10" t="s">
        <v>195</v>
      </c>
    </row>
    <row r="387" spans="1:2" ht="14.25" customHeight="1">
      <c r="A387" s="9" t="s">
        <v>571</v>
      </c>
      <c r="B387" s="10" t="s">
        <v>191</v>
      </c>
    </row>
    <row r="388" spans="1:2" ht="14.25" customHeight="1">
      <c r="A388" s="9" t="s">
        <v>572</v>
      </c>
      <c r="B388" s="10" t="s">
        <v>193</v>
      </c>
    </row>
    <row r="389" spans="1:2" ht="14.25" customHeight="1">
      <c r="A389" s="9" t="s">
        <v>573</v>
      </c>
      <c r="B389" s="10" t="s">
        <v>193</v>
      </c>
    </row>
    <row r="390" spans="1:2" ht="14.25" customHeight="1">
      <c r="A390" s="9" t="s">
        <v>574</v>
      </c>
      <c r="B390" s="10" t="s">
        <v>191</v>
      </c>
    </row>
    <row r="391" spans="1:2" ht="14.25" customHeight="1">
      <c r="A391" s="9" t="s">
        <v>575</v>
      </c>
      <c r="B391" s="10" t="s">
        <v>197</v>
      </c>
    </row>
    <row r="392" spans="1:2" ht="14.25" customHeight="1">
      <c r="A392" s="9" t="s">
        <v>576</v>
      </c>
      <c r="B392" s="10" t="s">
        <v>197</v>
      </c>
    </row>
    <row r="393" spans="1:2" ht="14.25" customHeight="1">
      <c r="A393" s="9" t="s">
        <v>577</v>
      </c>
      <c r="B393" s="10" t="s">
        <v>197</v>
      </c>
    </row>
    <row r="394" spans="1:2" ht="14.25" customHeight="1">
      <c r="A394" s="9" t="s">
        <v>578</v>
      </c>
      <c r="B394" s="10" t="s">
        <v>193</v>
      </c>
    </row>
    <row r="395" spans="1:2" ht="14.25" customHeight="1">
      <c r="A395" s="9" t="s">
        <v>579</v>
      </c>
      <c r="B395" s="10" t="s">
        <v>193</v>
      </c>
    </row>
    <row r="396" spans="1:2" ht="14.25" customHeight="1">
      <c r="A396" s="9" t="s">
        <v>580</v>
      </c>
      <c r="B396" s="10" t="s">
        <v>191</v>
      </c>
    </row>
    <row r="397" spans="1:2" ht="14.25" customHeight="1">
      <c r="A397" s="9" t="s">
        <v>581</v>
      </c>
      <c r="B397" s="10" t="s">
        <v>195</v>
      </c>
    </row>
    <row r="398" spans="1:2" ht="14.25" customHeight="1">
      <c r="A398" s="9" t="s">
        <v>582</v>
      </c>
      <c r="B398" s="10" t="s">
        <v>195</v>
      </c>
    </row>
    <row r="399" spans="1:2" ht="14.25" customHeight="1">
      <c r="A399" s="9" t="s">
        <v>583</v>
      </c>
      <c r="B399" s="10" t="s">
        <v>195</v>
      </c>
    </row>
    <row r="400" spans="1:2" ht="14.25" customHeight="1">
      <c r="A400" s="9" t="s">
        <v>584</v>
      </c>
      <c r="B400" s="10" t="s">
        <v>193</v>
      </c>
    </row>
    <row r="401" spans="1:2" ht="14.25" customHeight="1">
      <c r="A401" s="9" t="s">
        <v>585</v>
      </c>
      <c r="B401" s="10" t="s">
        <v>197</v>
      </c>
    </row>
    <row r="402" spans="1:2" ht="14.25" customHeight="1">
      <c r="A402" s="9" t="s">
        <v>586</v>
      </c>
      <c r="B402" s="10" t="s">
        <v>197</v>
      </c>
    </row>
    <row r="403" spans="1:2" ht="14.25" customHeight="1">
      <c r="A403" s="9" t="s">
        <v>587</v>
      </c>
      <c r="B403" s="10" t="s">
        <v>195</v>
      </c>
    </row>
    <row r="404" spans="1:2" ht="14.25" customHeight="1">
      <c r="A404" s="9" t="s">
        <v>588</v>
      </c>
      <c r="B404" s="10" t="s">
        <v>193</v>
      </c>
    </row>
    <row r="405" spans="1:2" ht="14.25" customHeight="1">
      <c r="A405" s="9" t="s">
        <v>589</v>
      </c>
      <c r="B405" s="10" t="s">
        <v>195</v>
      </c>
    </row>
    <row r="406" spans="1:2" ht="14.25" customHeight="1">
      <c r="A406" s="9" t="s">
        <v>590</v>
      </c>
      <c r="B406" s="10" t="s">
        <v>191</v>
      </c>
    </row>
    <row r="407" spans="1:2" ht="14.25" customHeight="1">
      <c r="A407" s="9" t="s">
        <v>591</v>
      </c>
      <c r="B407" s="10" t="s">
        <v>195</v>
      </c>
    </row>
    <row r="408" spans="1:2" ht="14.25" customHeight="1">
      <c r="A408" s="9" t="s">
        <v>592</v>
      </c>
      <c r="B408" s="10" t="s">
        <v>195</v>
      </c>
    </row>
    <row r="409" spans="1:2" ht="14.25" customHeight="1">
      <c r="A409" s="9" t="s">
        <v>593</v>
      </c>
      <c r="B409" s="10" t="s">
        <v>195</v>
      </c>
    </row>
    <row r="410" spans="1:2" ht="14.25" customHeight="1">
      <c r="A410" s="9" t="s">
        <v>594</v>
      </c>
      <c r="B410" s="10" t="s">
        <v>193</v>
      </c>
    </row>
    <row r="411" spans="1:2" ht="14.25" customHeight="1">
      <c r="A411" s="9" t="s">
        <v>595</v>
      </c>
      <c r="B411" s="10" t="s">
        <v>197</v>
      </c>
    </row>
    <row r="412" spans="1:2" ht="14.25" customHeight="1">
      <c r="A412" s="9" t="s">
        <v>596</v>
      </c>
      <c r="B412" s="10" t="s">
        <v>197</v>
      </c>
    </row>
    <row r="413" spans="1:2" ht="14.25" customHeight="1">
      <c r="A413" s="9" t="s">
        <v>597</v>
      </c>
      <c r="B413" s="10" t="s">
        <v>197</v>
      </c>
    </row>
    <row r="414" spans="1:2" ht="14.25" customHeight="1">
      <c r="A414" s="9" t="s">
        <v>598</v>
      </c>
      <c r="B414" s="10" t="s">
        <v>193</v>
      </c>
    </row>
    <row r="415" spans="1:2" ht="14.25" customHeight="1">
      <c r="A415" s="9" t="s">
        <v>599</v>
      </c>
      <c r="B415" s="10" t="s">
        <v>191</v>
      </c>
    </row>
    <row r="416" spans="1:2" ht="14.25" customHeight="1">
      <c r="A416" s="9" t="s">
        <v>600</v>
      </c>
      <c r="B416" s="10" t="s">
        <v>197</v>
      </c>
    </row>
    <row r="417" spans="1:2" ht="14.25" customHeight="1">
      <c r="A417" s="9" t="s">
        <v>601</v>
      </c>
      <c r="B417" s="10" t="s">
        <v>195</v>
      </c>
    </row>
    <row r="418" spans="1:2" ht="14.25" customHeight="1">
      <c r="A418" s="9" t="s">
        <v>602</v>
      </c>
      <c r="B418" s="10" t="s">
        <v>195</v>
      </c>
    </row>
    <row r="419" spans="1:2" ht="14.25" customHeight="1">
      <c r="A419" s="9" t="s">
        <v>603</v>
      </c>
      <c r="B419" s="10" t="s">
        <v>195</v>
      </c>
    </row>
    <row r="420" spans="1:2" ht="14.25" customHeight="1">
      <c r="A420" s="9" t="s">
        <v>604</v>
      </c>
      <c r="B420" s="10" t="s">
        <v>197</v>
      </c>
    </row>
    <row r="421" spans="1:2" ht="14.25" customHeight="1">
      <c r="A421" s="9" t="s">
        <v>605</v>
      </c>
      <c r="B421" s="10" t="s">
        <v>193</v>
      </c>
    </row>
    <row r="422" spans="1:2" ht="14.25" customHeight="1">
      <c r="A422" s="9" t="s">
        <v>606</v>
      </c>
      <c r="B422" s="10" t="s">
        <v>195</v>
      </c>
    </row>
    <row r="423" spans="1:2" ht="14.25" customHeight="1">
      <c r="A423" s="9" t="s">
        <v>607</v>
      </c>
      <c r="B423" s="10" t="s">
        <v>193</v>
      </c>
    </row>
    <row r="424" spans="1:2" ht="14.25" customHeight="1">
      <c r="A424" s="9" t="s">
        <v>608</v>
      </c>
      <c r="B424" s="10" t="s">
        <v>197</v>
      </c>
    </row>
    <row r="425" spans="1:2" ht="14.25" customHeight="1">
      <c r="A425" s="9" t="s">
        <v>609</v>
      </c>
      <c r="B425" s="10" t="s">
        <v>195</v>
      </c>
    </row>
    <row r="426" spans="1:2" ht="14.25" customHeight="1">
      <c r="A426" s="9" t="s">
        <v>610</v>
      </c>
      <c r="B426" s="10" t="s">
        <v>195</v>
      </c>
    </row>
    <row r="427" spans="1:2" ht="14.25" customHeight="1">
      <c r="A427" s="9" t="s">
        <v>611</v>
      </c>
      <c r="B427" s="10" t="s">
        <v>197</v>
      </c>
    </row>
    <row r="428" spans="1:2" ht="14.25" customHeight="1">
      <c r="A428" s="9" t="s">
        <v>612</v>
      </c>
      <c r="B428" s="10" t="s">
        <v>195</v>
      </c>
    </row>
    <row r="429" spans="1:2" ht="14.25" customHeight="1">
      <c r="A429" s="9" t="s">
        <v>613</v>
      </c>
      <c r="B429" s="10" t="s">
        <v>193</v>
      </c>
    </row>
    <row r="430" spans="1:2" ht="14.25" customHeight="1">
      <c r="A430" s="9" t="s">
        <v>614</v>
      </c>
      <c r="B430" s="10" t="s">
        <v>195</v>
      </c>
    </row>
    <row r="431" spans="1:2" ht="14.25" customHeight="1">
      <c r="A431" s="9" t="s">
        <v>615</v>
      </c>
      <c r="B431" s="10" t="s">
        <v>195</v>
      </c>
    </row>
    <row r="432" spans="1:2" ht="14.25" customHeight="1">
      <c r="A432" s="9" t="s">
        <v>616</v>
      </c>
      <c r="B432" s="10" t="s">
        <v>195</v>
      </c>
    </row>
    <row r="433" spans="1:2" ht="14.25" customHeight="1">
      <c r="A433" s="9" t="s">
        <v>617</v>
      </c>
      <c r="B433" s="10" t="s">
        <v>195</v>
      </c>
    </row>
    <row r="434" spans="1:2" ht="14.25" customHeight="1">
      <c r="A434" s="9" t="s">
        <v>618</v>
      </c>
      <c r="B434" s="10" t="s">
        <v>193</v>
      </c>
    </row>
    <row r="435" spans="1:2" ht="14.25" customHeight="1">
      <c r="A435" s="9" t="s">
        <v>619</v>
      </c>
      <c r="B435" s="10" t="s">
        <v>195</v>
      </c>
    </row>
    <row r="436" spans="1:2" ht="14.25" customHeight="1">
      <c r="A436" s="9" t="s">
        <v>620</v>
      </c>
      <c r="B436" s="10" t="s">
        <v>197</v>
      </c>
    </row>
    <row r="437" spans="1:2" ht="14.25" customHeight="1">
      <c r="A437" s="9" t="s">
        <v>621</v>
      </c>
      <c r="B437" s="10" t="s">
        <v>195</v>
      </c>
    </row>
    <row r="438" spans="1:2" ht="14.25" customHeight="1">
      <c r="A438" s="9" t="s">
        <v>622</v>
      </c>
      <c r="B438" s="10" t="s">
        <v>197</v>
      </c>
    </row>
    <row r="439" spans="1:2" ht="14.25" customHeight="1">
      <c r="A439" s="9" t="s">
        <v>623</v>
      </c>
      <c r="B439" s="10" t="s">
        <v>193</v>
      </c>
    </row>
    <row r="440" spans="1:2" ht="14.25" customHeight="1">
      <c r="A440" s="9" t="s">
        <v>624</v>
      </c>
      <c r="B440" s="10" t="s">
        <v>197</v>
      </c>
    </row>
    <row r="441" spans="1:2" ht="14.25" customHeight="1">
      <c r="A441" s="9" t="s">
        <v>625</v>
      </c>
      <c r="B441" s="10" t="s">
        <v>195</v>
      </c>
    </row>
    <row r="442" spans="1:2" ht="14.25" customHeight="1">
      <c r="A442" s="9" t="s">
        <v>626</v>
      </c>
      <c r="B442" s="10" t="s">
        <v>195</v>
      </c>
    </row>
    <row r="443" spans="1:2" ht="14.25" customHeight="1">
      <c r="A443" s="9" t="s">
        <v>627</v>
      </c>
      <c r="B443" s="10" t="s">
        <v>193</v>
      </c>
    </row>
    <row r="444" spans="1:2" ht="14.25" customHeight="1">
      <c r="A444" s="9" t="s">
        <v>628</v>
      </c>
      <c r="B444" s="10" t="s">
        <v>195</v>
      </c>
    </row>
    <row r="445" spans="1:2" ht="14.25" customHeight="1">
      <c r="A445" s="9" t="s">
        <v>629</v>
      </c>
      <c r="B445" s="10" t="s">
        <v>193</v>
      </c>
    </row>
    <row r="446" spans="1:2" ht="14.25" customHeight="1">
      <c r="A446" s="9" t="s">
        <v>630</v>
      </c>
      <c r="B446" s="10" t="s">
        <v>195</v>
      </c>
    </row>
    <row r="447" spans="1:2" ht="14.25" customHeight="1">
      <c r="A447" s="9" t="s">
        <v>631</v>
      </c>
      <c r="B447" s="10" t="s">
        <v>195</v>
      </c>
    </row>
    <row r="448" spans="1:2" ht="14.25" customHeight="1">
      <c r="A448" s="9" t="s">
        <v>632</v>
      </c>
      <c r="B448" s="10" t="s">
        <v>197</v>
      </c>
    </row>
    <row r="449" spans="1:2" ht="14.25" customHeight="1">
      <c r="A449" s="9" t="s">
        <v>633</v>
      </c>
      <c r="B449" s="10" t="s">
        <v>195</v>
      </c>
    </row>
    <row r="450" spans="1:2" ht="14.25" customHeight="1">
      <c r="A450" s="9" t="s">
        <v>634</v>
      </c>
      <c r="B450" s="10" t="s">
        <v>197</v>
      </c>
    </row>
    <row r="451" spans="1:2" ht="14.25" customHeight="1">
      <c r="A451" s="9" t="s">
        <v>635</v>
      </c>
      <c r="B451" s="10" t="s">
        <v>195</v>
      </c>
    </row>
    <row r="452" spans="1:2" ht="14.25" customHeight="1">
      <c r="A452" s="9" t="s">
        <v>636</v>
      </c>
      <c r="B452" s="10" t="s">
        <v>195</v>
      </c>
    </row>
    <row r="453" spans="1:2" ht="14.25" customHeight="1">
      <c r="A453" s="9" t="s">
        <v>637</v>
      </c>
      <c r="B453" s="10" t="s">
        <v>197</v>
      </c>
    </row>
    <row r="454" spans="1:2" ht="14.25" customHeight="1">
      <c r="A454" s="9" t="s">
        <v>638</v>
      </c>
      <c r="B454" s="10" t="s">
        <v>193</v>
      </c>
    </row>
    <row r="455" spans="1:2" ht="14.25" customHeight="1">
      <c r="A455" s="9" t="s">
        <v>639</v>
      </c>
      <c r="B455" s="10" t="s">
        <v>195</v>
      </c>
    </row>
    <row r="456" spans="1:2" ht="14.25" customHeight="1">
      <c r="A456" s="9" t="s">
        <v>640</v>
      </c>
      <c r="B456" s="10" t="s">
        <v>195</v>
      </c>
    </row>
    <row r="457" spans="1:2" ht="14.25" customHeight="1">
      <c r="A457" s="9" t="s">
        <v>641</v>
      </c>
      <c r="B457" s="10" t="s">
        <v>191</v>
      </c>
    </row>
    <row r="458" spans="1:2" ht="14.25" customHeight="1">
      <c r="A458" s="9" t="s">
        <v>642</v>
      </c>
      <c r="B458" s="10" t="s">
        <v>195</v>
      </c>
    </row>
    <row r="459" spans="1:2" ht="14.25" customHeight="1">
      <c r="A459" s="9" t="s">
        <v>643</v>
      </c>
      <c r="B459" s="10" t="s">
        <v>193</v>
      </c>
    </row>
    <row r="460" spans="1:2" ht="14.25" customHeight="1">
      <c r="A460" s="9" t="s">
        <v>644</v>
      </c>
      <c r="B460" s="10" t="s">
        <v>195</v>
      </c>
    </row>
    <row r="461" spans="1:2" ht="14.25" customHeight="1">
      <c r="A461" s="9" t="s">
        <v>645</v>
      </c>
      <c r="B461" s="10" t="s">
        <v>197</v>
      </c>
    </row>
    <row r="462" spans="1:2" ht="14.25" customHeight="1">
      <c r="A462" s="9" t="s">
        <v>646</v>
      </c>
      <c r="B462" s="10" t="s">
        <v>195</v>
      </c>
    </row>
    <row r="463" spans="1:2" ht="14.25" customHeight="1">
      <c r="A463" s="9" t="s">
        <v>647</v>
      </c>
      <c r="B463" s="10" t="s">
        <v>195</v>
      </c>
    </row>
    <row r="464" spans="1:2" ht="14.25" customHeight="1">
      <c r="A464" s="9" t="s">
        <v>648</v>
      </c>
      <c r="B464" s="10" t="s">
        <v>197</v>
      </c>
    </row>
    <row r="465" spans="1:2" ht="14.25" customHeight="1">
      <c r="A465" s="9" t="s">
        <v>649</v>
      </c>
      <c r="B465" s="10" t="s">
        <v>195</v>
      </c>
    </row>
    <row r="466" spans="1:2" ht="14.25" customHeight="1">
      <c r="A466" s="9" t="s">
        <v>650</v>
      </c>
      <c r="B466" s="10" t="s">
        <v>193</v>
      </c>
    </row>
    <row r="467" spans="1:2" ht="14.25" customHeight="1">
      <c r="A467" s="9" t="s">
        <v>651</v>
      </c>
      <c r="B467" s="10" t="s">
        <v>197</v>
      </c>
    </row>
    <row r="468" spans="1:2" ht="14.25" customHeight="1">
      <c r="A468" s="9" t="s">
        <v>652</v>
      </c>
      <c r="B468" s="10" t="s">
        <v>195</v>
      </c>
    </row>
    <row r="469" spans="1:2" ht="14.25" customHeight="1">
      <c r="A469" s="9" t="s">
        <v>653</v>
      </c>
      <c r="B469" s="10" t="s">
        <v>195</v>
      </c>
    </row>
    <row r="470" spans="1:2" ht="14.25" customHeight="1">
      <c r="A470" s="9" t="s">
        <v>654</v>
      </c>
      <c r="B470" s="10" t="s">
        <v>197</v>
      </c>
    </row>
    <row r="471" spans="1:2" ht="14.25" customHeight="1">
      <c r="A471" s="9" t="s">
        <v>655</v>
      </c>
      <c r="B471" s="10" t="s">
        <v>195</v>
      </c>
    </row>
    <row r="472" spans="1:2" ht="14.25" customHeight="1">
      <c r="A472" s="9" t="s">
        <v>656</v>
      </c>
      <c r="B472" s="10" t="s">
        <v>197</v>
      </c>
    </row>
    <row r="473" spans="1:2" ht="14.25" customHeight="1">
      <c r="A473" s="9" t="s">
        <v>657</v>
      </c>
      <c r="B473" s="10" t="s">
        <v>197</v>
      </c>
    </row>
    <row r="474" spans="1:2" ht="14.25" customHeight="1">
      <c r="A474" s="9" t="s">
        <v>658</v>
      </c>
      <c r="B474" s="10" t="s">
        <v>195</v>
      </c>
    </row>
    <row r="475" spans="1:2" ht="14.25" customHeight="1">
      <c r="A475" s="9" t="s">
        <v>659</v>
      </c>
      <c r="B475" s="10" t="s">
        <v>195</v>
      </c>
    </row>
    <row r="476" spans="1:2" ht="14.25" customHeight="1">
      <c r="A476" s="9" t="s">
        <v>660</v>
      </c>
      <c r="B476" s="10" t="s">
        <v>193</v>
      </c>
    </row>
    <row r="477" spans="1:2" ht="14.25" customHeight="1">
      <c r="A477" s="9" t="s">
        <v>661</v>
      </c>
      <c r="B477" s="10" t="s">
        <v>195</v>
      </c>
    </row>
    <row r="478" spans="1:2" ht="14.25" customHeight="1">
      <c r="A478" s="9" t="s">
        <v>662</v>
      </c>
      <c r="B478" s="10" t="s">
        <v>197</v>
      </c>
    </row>
    <row r="479" spans="1:2" ht="14.25" customHeight="1">
      <c r="A479" s="9" t="s">
        <v>663</v>
      </c>
      <c r="B479" s="10" t="s">
        <v>195</v>
      </c>
    </row>
    <row r="480" spans="1:2" ht="14.25" customHeight="1">
      <c r="A480" s="9" t="s">
        <v>664</v>
      </c>
      <c r="B480" s="10" t="s">
        <v>195</v>
      </c>
    </row>
    <row r="481" spans="1:2" ht="14.25" customHeight="1">
      <c r="A481" s="9" t="s">
        <v>665</v>
      </c>
      <c r="B481" s="10" t="s">
        <v>195</v>
      </c>
    </row>
    <row r="482" spans="1:2" ht="14.25" customHeight="1">
      <c r="A482" s="9" t="s">
        <v>666</v>
      </c>
      <c r="B482" s="10" t="s">
        <v>195</v>
      </c>
    </row>
    <row r="483" spans="1:2" ht="14.25" customHeight="1">
      <c r="A483" s="9" t="s">
        <v>667</v>
      </c>
      <c r="B483" s="10" t="s">
        <v>197</v>
      </c>
    </row>
    <row r="484" spans="1:2" ht="14.25" customHeight="1">
      <c r="A484" s="9" t="s">
        <v>668</v>
      </c>
      <c r="B484" s="10" t="s">
        <v>195</v>
      </c>
    </row>
    <row r="485" spans="1:2" ht="14.25" customHeight="1">
      <c r="A485" s="9" t="s">
        <v>669</v>
      </c>
      <c r="B485" s="10" t="s">
        <v>195</v>
      </c>
    </row>
    <row r="486" spans="1:2" ht="14.25" customHeight="1">
      <c r="A486" s="9" t="s">
        <v>670</v>
      </c>
      <c r="B486" s="10" t="s">
        <v>193</v>
      </c>
    </row>
    <row r="487" spans="1:2" ht="14.25" customHeight="1">
      <c r="A487" s="9" t="s">
        <v>671</v>
      </c>
      <c r="B487" s="10" t="s">
        <v>191</v>
      </c>
    </row>
    <row r="488" spans="1:2" ht="14.25" customHeight="1">
      <c r="A488" s="9" t="s">
        <v>672</v>
      </c>
      <c r="B488" s="10" t="s">
        <v>197</v>
      </c>
    </row>
    <row r="489" spans="1:2" ht="14.25" customHeight="1">
      <c r="A489" s="9" t="s">
        <v>673</v>
      </c>
      <c r="B489" s="10" t="s">
        <v>197</v>
      </c>
    </row>
    <row r="490" spans="1:2" ht="14.25" customHeight="1">
      <c r="A490" s="9" t="s">
        <v>674</v>
      </c>
      <c r="B490" s="10" t="s">
        <v>197</v>
      </c>
    </row>
    <row r="491" spans="1:2" ht="14.25" customHeight="1">
      <c r="A491" s="9" t="s">
        <v>675</v>
      </c>
      <c r="B491" s="10" t="s">
        <v>195</v>
      </c>
    </row>
    <row r="492" spans="1:2" ht="14.25" customHeight="1">
      <c r="A492" s="9" t="s">
        <v>676</v>
      </c>
      <c r="B492" s="10" t="s">
        <v>197</v>
      </c>
    </row>
    <row r="493" spans="1:2" ht="14.25" customHeight="1">
      <c r="A493" s="9" t="s">
        <v>677</v>
      </c>
      <c r="B493" s="10" t="s">
        <v>195</v>
      </c>
    </row>
    <row r="494" spans="1:2" ht="14.25" customHeight="1">
      <c r="A494" s="9" t="s">
        <v>678</v>
      </c>
      <c r="B494" s="10" t="s">
        <v>197</v>
      </c>
    </row>
    <row r="495" spans="1:2" ht="14.25" customHeight="1">
      <c r="A495" s="9" t="s">
        <v>679</v>
      </c>
      <c r="B495" s="10" t="s">
        <v>195</v>
      </c>
    </row>
    <row r="496" spans="1:2" ht="14.25" customHeight="1">
      <c r="A496" s="9" t="s">
        <v>680</v>
      </c>
      <c r="B496" s="10" t="s">
        <v>195</v>
      </c>
    </row>
    <row r="497" spans="1:2" ht="14.25" customHeight="1">
      <c r="A497" s="9" t="s">
        <v>681</v>
      </c>
      <c r="B497" s="10" t="s">
        <v>195</v>
      </c>
    </row>
    <row r="498" spans="1:2" ht="14.25" customHeight="1">
      <c r="A498" s="9" t="s">
        <v>682</v>
      </c>
      <c r="B498" s="31" t="s">
        <v>195</v>
      </c>
    </row>
    <row r="499" spans="1:2" ht="14.25" customHeight="1">
      <c r="A499" s="9" t="s">
        <v>683</v>
      </c>
      <c r="B499" s="10" t="s">
        <v>197</v>
      </c>
    </row>
    <row r="500" spans="1:2" ht="14.25" customHeight="1">
      <c r="A500" s="9" t="s">
        <v>684</v>
      </c>
      <c r="B500" s="10" t="s">
        <v>195</v>
      </c>
    </row>
    <row r="501" spans="1:2" ht="14.25" customHeight="1">
      <c r="A501" s="9" t="s">
        <v>685</v>
      </c>
      <c r="B501" s="10" t="s">
        <v>197</v>
      </c>
    </row>
    <row r="502" spans="1:2" ht="14.25" customHeight="1">
      <c r="A502" s="9" t="s">
        <v>686</v>
      </c>
      <c r="B502" s="10" t="s">
        <v>197</v>
      </c>
    </row>
    <row r="503" spans="1:2" ht="14.25" customHeight="1">
      <c r="A503" s="9" t="s">
        <v>687</v>
      </c>
      <c r="B503" s="10" t="s">
        <v>195</v>
      </c>
    </row>
    <row r="504" spans="1:2" ht="14.25" customHeight="1">
      <c r="A504" s="9" t="s">
        <v>688</v>
      </c>
      <c r="B504" s="10" t="s">
        <v>193</v>
      </c>
    </row>
    <row r="505" spans="1:2" ht="14.25" customHeight="1">
      <c r="A505" s="9" t="s">
        <v>689</v>
      </c>
      <c r="B505" s="10" t="s">
        <v>193</v>
      </c>
    </row>
    <row r="506" spans="1:2" ht="14.25" customHeight="1">
      <c r="A506" s="9" t="s">
        <v>690</v>
      </c>
      <c r="B506" s="10" t="s">
        <v>193</v>
      </c>
    </row>
    <row r="507" spans="1:2" ht="14.25" customHeight="1">
      <c r="A507" s="9" t="s">
        <v>691</v>
      </c>
      <c r="B507" s="10" t="s">
        <v>193</v>
      </c>
    </row>
    <row r="508" spans="1:2" ht="14.25" customHeight="1">
      <c r="A508" s="9" t="s">
        <v>692</v>
      </c>
      <c r="B508" s="10" t="s">
        <v>195</v>
      </c>
    </row>
    <row r="509" spans="1:2" ht="14.25" customHeight="1">
      <c r="A509" s="9" t="s">
        <v>693</v>
      </c>
      <c r="B509" s="10" t="s">
        <v>197</v>
      </c>
    </row>
    <row r="510" spans="1:2" ht="14.25" customHeight="1">
      <c r="A510" s="9" t="s">
        <v>694</v>
      </c>
      <c r="B510" s="10" t="s">
        <v>197</v>
      </c>
    </row>
    <row r="511" spans="1:2" ht="14.25" customHeight="1">
      <c r="A511" s="9" t="s">
        <v>695</v>
      </c>
      <c r="B511" s="10" t="s">
        <v>191</v>
      </c>
    </row>
    <row r="512" spans="1:2" ht="14.25" customHeight="1">
      <c r="A512" s="9" t="s">
        <v>696</v>
      </c>
      <c r="B512" s="10" t="s">
        <v>191</v>
      </c>
    </row>
    <row r="513" spans="1:2" ht="14.25" customHeight="1">
      <c r="A513" s="9" t="s">
        <v>697</v>
      </c>
      <c r="B513" s="10" t="s">
        <v>193</v>
      </c>
    </row>
    <row r="514" spans="1:2" ht="14.25" customHeight="1">
      <c r="A514" s="9" t="s">
        <v>37</v>
      </c>
      <c r="B514" s="10" t="s">
        <v>31</v>
      </c>
    </row>
    <row r="515" spans="1:2" ht="14.25" customHeight="1">
      <c r="A515" s="9" t="s">
        <v>698</v>
      </c>
      <c r="B515" s="10" t="s">
        <v>193</v>
      </c>
    </row>
    <row r="516" spans="1:2" ht="14.25" customHeight="1">
      <c r="A516" s="9" t="s">
        <v>699</v>
      </c>
      <c r="B516" s="10" t="s">
        <v>197</v>
      </c>
    </row>
    <row r="517" spans="1:2" ht="14.25" customHeight="1">
      <c r="A517" s="9" t="s">
        <v>135</v>
      </c>
      <c r="B517" s="10" t="s">
        <v>31</v>
      </c>
    </row>
    <row r="518" spans="1:2" ht="14.25" customHeight="1">
      <c r="A518" s="9" t="s">
        <v>700</v>
      </c>
      <c r="B518" s="10" t="s">
        <v>195</v>
      </c>
    </row>
    <row r="519" spans="1:2" ht="14.25" customHeight="1">
      <c r="A519" s="9" t="s">
        <v>701</v>
      </c>
      <c r="B519" s="10" t="s">
        <v>193</v>
      </c>
    </row>
    <row r="520" spans="1:2" ht="14.25" customHeight="1">
      <c r="A520" s="9" t="s">
        <v>702</v>
      </c>
      <c r="B520" s="10" t="s">
        <v>197</v>
      </c>
    </row>
    <row r="521" spans="1:2" ht="14.25" customHeight="1">
      <c r="A521" s="9" t="s">
        <v>703</v>
      </c>
      <c r="B521" s="10" t="s">
        <v>195</v>
      </c>
    </row>
    <row r="522" spans="1:2" ht="14.25" customHeight="1">
      <c r="A522" s="9" t="s">
        <v>704</v>
      </c>
      <c r="B522" s="10" t="s">
        <v>195</v>
      </c>
    </row>
    <row r="523" spans="1:2" ht="14.25" customHeight="1">
      <c r="A523" s="9" t="s">
        <v>705</v>
      </c>
      <c r="B523" s="10" t="s">
        <v>195</v>
      </c>
    </row>
    <row r="524" spans="1:2" ht="14.25" customHeight="1">
      <c r="A524" s="9" t="s">
        <v>706</v>
      </c>
      <c r="B524" s="10" t="s">
        <v>195</v>
      </c>
    </row>
    <row r="525" spans="1:2" ht="14.25" customHeight="1">
      <c r="A525" s="9" t="s">
        <v>707</v>
      </c>
      <c r="B525" s="10" t="s">
        <v>197</v>
      </c>
    </row>
    <row r="526" spans="1:2" ht="14.25" customHeight="1">
      <c r="A526" s="9" t="s">
        <v>708</v>
      </c>
      <c r="B526" s="10" t="s">
        <v>191</v>
      </c>
    </row>
    <row r="527" spans="1:2" ht="14.25" customHeight="1">
      <c r="A527" s="9" t="s">
        <v>709</v>
      </c>
      <c r="B527" s="10" t="s">
        <v>195</v>
      </c>
    </row>
    <row r="528" spans="1:2" ht="14.25" customHeight="1">
      <c r="A528" s="9" t="s">
        <v>69</v>
      </c>
      <c r="B528" s="10" t="s">
        <v>31</v>
      </c>
    </row>
    <row r="529" spans="1:2" ht="14.25" customHeight="1">
      <c r="A529" s="9" t="s">
        <v>710</v>
      </c>
      <c r="B529" s="10" t="s">
        <v>193</v>
      </c>
    </row>
    <row r="530" spans="1:2" ht="14.25" customHeight="1">
      <c r="A530" s="9" t="s">
        <v>711</v>
      </c>
      <c r="B530" s="10" t="s">
        <v>197</v>
      </c>
    </row>
    <row r="531" spans="1:2" ht="14.25" customHeight="1">
      <c r="A531" s="9" t="s">
        <v>712</v>
      </c>
      <c r="B531" s="10" t="s">
        <v>195</v>
      </c>
    </row>
    <row r="532" spans="1:2" ht="14.25" customHeight="1">
      <c r="A532" s="9" t="s">
        <v>713</v>
      </c>
      <c r="B532" s="10" t="s">
        <v>195</v>
      </c>
    </row>
    <row r="533" spans="1:2" ht="14.25" customHeight="1">
      <c r="A533" s="9" t="s">
        <v>714</v>
      </c>
      <c r="B533" s="10" t="s">
        <v>195</v>
      </c>
    </row>
    <row r="534" spans="1:2" ht="14.25" customHeight="1">
      <c r="A534" s="9" t="s">
        <v>715</v>
      </c>
      <c r="B534" s="10" t="s">
        <v>195</v>
      </c>
    </row>
    <row r="535" spans="1:2" ht="14.25" customHeight="1">
      <c r="A535" s="9" t="s">
        <v>716</v>
      </c>
      <c r="B535" s="10" t="s">
        <v>195</v>
      </c>
    </row>
    <row r="536" spans="1:2" ht="14.25" customHeight="1">
      <c r="A536" s="9" t="s">
        <v>717</v>
      </c>
      <c r="B536" s="10" t="s">
        <v>195</v>
      </c>
    </row>
    <row r="537" spans="1:2" ht="14.25" customHeight="1">
      <c r="A537" s="9" t="s">
        <v>718</v>
      </c>
      <c r="B537" s="10" t="s">
        <v>197</v>
      </c>
    </row>
    <row r="538" spans="1:2" ht="14.25" customHeight="1">
      <c r="A538" s="9" t="s">
        <v>719</v>
      </c>
      <c r="B538" s="10" t="s">
        <v>195</v>
      </c>
    </row>
    <row r="539" spans="1:2" ht="14.25" customHeight="1">
      <c r="A539" s="9" t="s">
        <v>720</v>
      </c>
      <c r="B539" s="10" t="s">
        <v>195</v>
      </c>
    </row>
    <row r="540" spans="1:2" ht="14.25" customHeight="1">
      <c r="A540" s="9" t="s">
        <v>721</v>
      </c>
      <c r="B540" s="10" t="s">
        <v>195</v>
      </c>
    </row>
    <row r="541" spans="1:2" ht="14.25" customHeight="1">
      <c r="A541" s="9" t="s">
        <v>722</v>
      </c>
      <c r="B541" s="10" t="s">
        <v>195</v>
      </c>
    </row>
    <row r="542" spans="1:2" ht="14.25" customHeight="1">
      <c r="A542" s="9" t="s">
        <v>723</v>
      </c>
      <c r="B542" s="10" t="s">
        <v>195</v>
      </c>
    </row>
    <row r="543" spans="1:2" ht="14.25" customHeight="1">
      <c r="A543" s="9" t="s">
        <v>724</v>
      </c>
      <c r="B543" s="10" t="s">
        <v>197</v>
      </c>
    </row>
    <row r="544" spans="1:2" ht="14.25" customHeight="1">
      <c r="A544" s="9" t="s">
        <v>725</v>
      </c>
      <c r="B544" s="10" t="s">
        <v>197</v>
      </c>
    </row>
    <row r="545" spans="1:2" ht="14.25" customHeight="1">
      <c r="A545" s="9" t="s">
        <v>726</v>
      </c>
      <c r="B545" s="10" t="s">
        <v>195</v>
      </c>
    </row>
    <row r="546" spans="1:2" ht="14.25" customHeight="1">
      <c r="A546" s="9" t="s">
        <v>727</v>
      </c>
      <c r="B546" s="10" t="s">
        <v>197</v>
      </c>
    </row>
    <row r="547" spans="1:2" ht="14.25" customHeight="1">
      <c r="A547" s="9" t="s">
        <v>728</v>
      </c>
      <c r="B547" s="10" t="s">
        <v>195</v>
      </c>
    </row>
    <row r="548" spans="1:2" ht="14.25" customHeight="1">
      <c r="A548" s="9" t="s">
        <v>729</v>
      </c>
      <c r="B548" s="10" t="s">
        <v>193</v>
      </c>
    </row>
    <row r="549" spans="1:2" ht="14.25" customHeight="1">
      <c r="A549" s="9" t="s">
        <v>730</v>
      </c>
      <c r="B549" s="10" t="s">
        <v>197</v>
      </c>
    </row>
    <row r="550" spans="1:2" ht="14.25" customHeight="1">
      <c r="A550" s="9" t="s">
        <v>731</v>
      </c>
      <c r="B550" s="10" t="s">
        <v>195</v>
      </c>
    </row>
    <row r="551" spans="1:2" ht="14.25" customHeight="1">
      <c r="A551" s="9" t="s">
        <v>732</v>
      </c>
      <c r="B551" s="10" t="s">
        <v>197</v>
      </c>
    </row>
    <row r="552" spans="1:2" ht="14.25" customHeight="1">
      <c r="A552" s="9" t="s">
        <v>733</v>
      </c>
      <c r="B552" s="10" t="s">
        <v>197</v>
      </c>
    </row>
    <row r="553" spans="1:2" ht="14.25" customHeight="1">
      <c r="A553" s="9" t="s">
        <v>734</v>
      </c>
      <c r="B553" s="10" t="s">
        <v>197</v>
      </c>
    </row>
    <row r="554" spans="1:2" ht="14.25" customHeight="1">
      <c r="A554" s="9" t="s">
        <v>735</v>
      </c>
      <c r="B554" s="10" t="s">
        <v>197</v>
      </c>
    </row>
    <row r="555" spans="1:2" ht="14.25" customHeight="1">
      <c r="A555" s="9" t="s">
        <v>736</v>
      </c>
      <c r="B555" s="10" t="s">
        <v>195</v>
      </c>
    </row>
    <row r="556" spans="1:2" ht="14.25" customHeight="1">
      <c r="A556" s="9" t="s">
        <v>737</v>
      </c>
      <c r="B556" s="10" t="s">
        <v>195</v>
      </c>
    </row>
    <row r="557" spans="1:2" ht="14.25" customHeight="1">
      <c r="A557" s="9" t="s">
        <v>738</v>
      </c>
      <c r="B557" s="10" t="s">
        <v>195</v>
      </c>
    </row>
    <row r="558" spans="1:2" ht="14.25" customHeight="1">
      <c r="A558" s="9" t="s">
        <v>739</v>
      </c>
      <c r="B558" s="10" t="s">
        <v>197</v>
      </c>
    </row>
    <row r="559" spans="1:2" ht="14.25" customHeight="1">
      <c r="A559" s="9" t="s">
        <v>740</v>
      </c>
      <c r="B559" s="10" t="s">
        <v>197</v>
      </c>
    </row>
    <row r="560" spans="1:2" ht="14.25" customHeight="1">
      <c r="A560" s="9" t="s">
        <v>741</v>
      </c>
      <c r="B560" s="10" t="s">
        <v>195</v>
      </c>
    </row>
    <row r="561" spans="1:2" ht="14.25" customHeight="1">
      <c r="A561" s="9" t="s">
        <v>742</v>
      </c>
      <c r="B561" s="10" t="s">
        <v>195</v>
      </c>
    </row>
    <row r="562" spans="1:2" ht="14.25" customHeight="1">
      <c r="A562" s="9" t="s">
        <v>743</v>
      </c>
      <c r="B562" s="10" t="s">
        <v>197</v>
      </c>
    </row>
    <row r="563" spans="1:2" ht="14.25" customHeight="1">
      <c r="A563" s="9" t="s">
        <v>744</v>
      </c>
      <c r="B563" s="10" t="s">
        <v>191</v>
      </c>
    </row>
    <row r="564" spans="1:2" ht="14.25" customHeight="1">
      <c r="A564" s="9" t="s">
        <v>745</v>
      </c>
      <c r="B564" s="10" t="s">
        <v>193</v>
      </c>
    </row>
    <row r="565" spans="1:2" ht="14.25" customHeight="1">
      <c r="A565" s="9" t="s">
        <v>746</v>
      </c>
      <c r="B565" s="10" t="s">
        <v>195</v>
      </c>
    </row>
    <row r="566" spans="1:2" ht="14.25" customHeight="1">
      <c r="A566" s="9" t="s">
        <v>747</v>
      </c>
      <c r="B566" s="10" t="s">
        <v>195</v>
      </c>
    </row>
    <row r="567" spans="1:2" ht="14.25" customHeight="1">
      <c r="A567" s="9" t="s">
        <v>748</v>
      </c>
      <c r="B567" s="10" t="s">
        <v>195</v>
      </c>
    </row>
    <row r="568" spans="1:2" ht="14.25" customHeight="1">
      <c r="A568" s="9" t="s">
        <v>749</v>
      </c>
      <c r="B568" s="10" t="s">
        <v>195</v>
      </c>
    </row>
    <row r="569" spans="1:2" ht="14.25" customHeight="1">
      <c r="A569" s="9" t="s">
        <v>750</v>
      </c>
      <c r="B569" s="10" t="s">
        <v>195</v>
      </c>
    </row>
    <row r="570" spans="1:2" ht="14.25" customHeight="1">
      <c r="A570" s="9" t="s">
        <v>751</v>
      </c>
      <c r="B570" s="10" t="s">
        <v>197</v>
      </c>
    </row>
    <row r="571" spans="1:2" ht="14.25" customHeight="1">
      <c r="A571" s="9" t="s">
        <v>752</v>
      </c>
      <c r="B571" s="10" t="s">
        <v>195</v>
      </c>
    </row>
    <row r="572" spans="1:2" ht="14.25" customHeight="1">
      <c r="A572" s="9" t="s">
        <v>753</v>
      </c>
      <c r="B572" s="10" t="s">
        <v>191</v>
      </c>
    </row>
    <row r="573" spans="1:2" ht="14.25" customHeight="1">
      <c r="A573" s="9" t="s">
        <v>754</v>
      </c>
      <c r="B573" s="10" t="s">
        <v>195</v>
      </c>
    </row>
    <row r="574" spans="1:2" ht="14.25" customHeight="1">
      <c r="A574" s="9" t="s">
        <v>755</v>
      </c>
      <c r="B574" s="10" t="s">
        <v>193</v>
      </c>
    </row>
    <row r="575" spans="1:2" ht="14.25" customHeight="1">
      <c r="A575" s="9" t="s">
        <v>756</v>
      </c>
      <c r="B575" s="10" t="s">
        <v>193</v>
      </c>
    </row>
    <row r="576" spans="1:2" ht="14.25" customHeight="1">
      <c r="A576" s="9" t="s">
        <v>757</v>
      </c>
      <c r="B576" s="10" t="s">
        <v>195</v>
      </c>
    </row>
    <row r="577" spans="1:2" ht="14.25" customHeight="1">
      <c r="A577" s="9" t="s">
        <v>758</v>
      </c>
      <c r="B577" s="10" t="s">
        <v>195</v>
      </c>
    </row>
    <row r="578" spans="1:2" ht="14.25" customHeight="1">
      <c r="A578" s="9" t="s">
        <v>759</v>
      </c>
      <c r="B578" s="10" t="s">
        <v>197</v>
      </c>
    </row>
    <row r="579" spans="1:2" ht="14.25" customHeight="1">
      <c r="A579" s="9" t="s">
        <v>760</v>
      </c>
      <c r="B579" s="10" t="s">
        <v>193</v>
      </c>
    </row>
    <row r="580" spans="1:2" ht="14.25" customHeight="1">
      <c r="A580" s="9" t="s">
        <v>761</v>
      </c>
      <c r="B580" s="10" t="s">
        <v>193</v>
      </c>
    </row>
    <row r="581" spans="1:2" ht="14.25" customHeight="1">
      <c r="A581" s="9" t="s">
        <v>762</v>
      </c>
      <c r="B581" s="10" t="s">
        <v>195</v>
      </c>
    </row>
    <row r="582" spans="1:2" ht="14.25" customHeight="1">
      <c r="A582" s="9" t="s">
        <v>763</v>
      </c>
      <c r="B582" s="10" t="s">
        <v>193</v>
      </c>
    </row>
    <row r="583" spans="1:2" ht="14.25" customHeight="1">
      <c r="A583" s="9" t="s">
        <v>764</v>
      </c>
      <c r="B583" s="10" t="s">
        <v>195</v>
      </c>
    </row>
    <row r="584" spans="1:2" ht="14.25" customHeight="1">
      <c r="A584" s="9" t="s">
        <v>765</v>
      </c>
      <c r="B584" s="10" t="s">
        <v>197</v>
      </c>
    </row>
    <row r="585" spans="1:2" ht="14.25" customHeight="1">
      <c r="A585" s="9" t="s">
        <v>766</v>
      </c>
      <c r="B585" s="10" t="s">
        <v>193</v>
      </c>
    </row>
    <row r="586" spans="1:2" ht="14.25" customHeight="1">
      <c r="A586" s="9" t="s">
        <v>767</v>
      </c>
      <c r="B586" s="10" t="s">
        <v>197</v>
      </c>
    </row>
    <row r="587" spans="1:2" ht="14.25" customHeight="1">
      <c r="A587" s="9" t="s">
        <v>768</v>
      </c>
      <c r="B587" s="10" t="s">
        <v>193</v>
      </c>
    </row>
    <row r="588" spans="1:2" ht="14.25" customHeight="1">
      <c r="A588" s="9" t="s">
        <v>769</v>
      </c>
      <c r="B588" s="10" t="s">
        <v>193</v>
      </c>
    </row>
    <row r="589" spans="1:2" ht="14.25" customHeight="1">
      <c r="A589" s="9" t="s">
        <v>770</v>
      </c>
      <c r="B589" s="10" t="s">
        <v>195</v>
      </c>
    </row>
    <row r="590" spans="1:2" ht="14.25" customHeight="1">
      <c r="A590" s="9" t="s">
        <v>771</v>
      </c>
      <c r="B590" s="10" t="s">
        <v>195</v>
      </c>
    </row>
    <row r="591" spans="1:2" ht="14.25" customHeight="1">
      <c r="A591" s="9" t="s">
        <v>772</v>
      </c>
      <c r="B591" s="10" t="s">
        <v>191</v>
      </c>
    </row>
    <row r="592" spans="1:2" ht="14.25" customHeight="1">
      <c r="A592" s="9" t="s">
        <v>773</v>
      </c>
      <c r="B592" s="10" t="s">
        <v>197</v>
      </c>
    </row>
    <row r="593" spans="1:2" ht="14.25" customHeight="1">
      <c r="A593" s="9" t="s">
        <v>774</v>
      </c>
      <c r="B593" s="10" t="s">
        <v>195</v>
      </c>
    </row>
    <row r="594" spans="1:2" ht="14.25" customHeight="1">
      <c r="A594" s="9" t="s">
        <v>775</v>
      </c>
      <c r="B594" s="10" t="s">
        <v>197</v>
      </c>
    </row>
    <row r="595" spans="1:2" ht="14.25" customHeight="1">
      <c r="A595" s="9" t="s">
        <v>776</v>
      </c>
      <c r="B595" s="10" t="s">
        <v>197</v>
      </c>
    </row>
    <row r="596" spans="1:2" ht="14.25" customHeight="1">
      <c r="A596" s="9" t="s">
        <v>777</v>
      </c>
      <c r="B596" s="10" t="s">
        <v>197</v>
      </c>
    </row>
    <row r="597" spans="1:2" ht="14.25" customHeight="1">
      <c r="A597" s="9" t="s">
        <v>778</v>
      </c>
      <c r="B597" s="10" t="s">
        <v>195</v>
      </c>
    </row>
    <row r="598" spans="1:2" ht="14.25" customHeight="1">
      <c r="A598" s="9" t="s">
        <v>779</v>
      </c>
      <c r="B598" s="10" t="s">
        <v>197</v>
      </c>
    </row>
    <row r="599" spans="1:2" ht="14.25" customHeight="1">
      <c r="A599" s="9" t="s">
        <v>780</v>
      </c>
      <c r="B599" s="10" t="s">
        <v>193</v>
      </c>
    </row>
    <row r="600" spans="1:2" ht="14.25" customHeight="1">
      <c r="A600" s="9" t="s">
        <v>781</v>
      </c>
      <c r="B600" s="10" t="s">
        <v>197</v>
      </c>
    </row>
    <row r="601" spans="1:2" ht="14.25" customHeight="1">
      <c r="A601" s="9" t="s">
        <v>782</v>
      </c>
      <c r="B601" s="10" t="s">
        <v>197</v>
      </c>
    </row>
    <row r="602" spans="1:2" ht="14.25" customHeight="1">
      <c r="A602" s="9" t="s">
        <v>783</v>
      </c>
      <c r="B602" s="10" t="s">
        <v>193</v>
      </c>
    </row>
    <row r="603" spans="1:2" ht="14.25" customHeight="1">
      <c r="A603" s="9" t="s">
        <v>784</v>
      </c>
      <c r="B603" s="10" t="s">
        <v>193</v>
      </c>
    </row>
    <row r="604" spans="1:2" ht="14.25" customHeight="1">
      <c r="A604" s="9" t="s">
        <v>785</v>
      </c>
      <c r="B604" s="10" t="s">
        <v>197</v>
      </c>
    </row>
    <row r="605" spans="1:2" ht="14.25" customHeight="1">
      <c r="A605" s="9" t="s">
        <v>786</v>
      </c>
      <c r="B605" s="10" t="s">
        <v>197</v>
      </c>
    </row>
    <row r="606" spans="1:2" ht="14.25" customHeight="1">
      <c r="A606" s="9" t="s">
        <v>787</v>
      </c>
      <c r="B606" s="10" t="s">
        <v>197</v>
      </c>
    </row>
    <row r="607" spans="1:2" ht="14.25" customHeight="1">
      <c r="A607" s="9" t="s">
        <v>788</v>
      </c>
      <c r="B607" s="10" t="s">
        <v>197</v>
      </c>
    </row>
    <row r="608" spans="1:2" ht="14.25" customHeight="1">
      <c r="A608" s="9" t="s">
        <v>789</v>
      </c>
      <c r="B608" s="10" t="s">
        <v>193</v>
      </c>
    </row>
    <row r="609" spans="1:2" ht="14.25" customHeight="1">
      <c r="A609" s="9" t="s">
        <v>790</v>
      </c>
      <c r="B609" s="10" t="s">
        <v>193</v>
      </c>
    </row>
    <row r="610" spans="1:2" ht="14.25" customHeight="1">
      <c r="A610" s="9" t="s">
        <v>791</v>
      </c>
      <c r="B610" s="10" t="s">
        <v>197</v>
      </c>
    </row>
    <row r="611" spans="1:2" ht="14.25" customHeight="1">
      <c r="A611" s="9" t="s">
        <v>792</v>
      </c>
      <c r="B611" s="10" t="s">
        <v>193</v>
      </c>
    </row>
    <row r="612" spans="1:2" ht="14.25" customHeight="1">
      <c r="A612" s="9" t="s">
        <v>793</v>
      </c>
      <c r="B612" s="10" t="s">
        <v>195</v>
      </c>
    </row>
    <row r="613" spans="1:2" ht="14.25" customHeight="1">
      <c r="A613" s="9" t="s">
        <v>794</v>
      </c>
      <c r="B613" s="10" t="s">
        <v>197</v>
      </c>
    </row>
    <row r="614" spans="1:2" ht="14.25" customHeight="1">
      <c r="A614" s="9" t="s">
        <v>795</v>
      </c>
      <c r="B614" s="10" t="s">
        <v>197</v>
      </c>
    </row>
    <row r="615" spans="1:2" ht="14.25" customHeight="1">
      <c r="A615" s="9" t="s">
        <v>796</v>
      </c>
      <c r="B615" s="10" t="s">
        <v>191</v>
      </c>
    </row>
    <row r="616" spans="1:2" ht="14.25" customHeight="1">
      <c r="A616" s="9" t="s">
        <v>797</v>
      </c>
      <c r="B616" s="10" t="s">
        <v>193</v>
      </c>
    </row>
    <row r="617" spans="1:2" ht="14.25" customHeight="1">
      <c r="A617" s="9" t="s">
        <v>798</v>
      </c>
      <c r="B617" s="10" t="s">
        <v>191</v>
      </c>
    </row>
    <row r="618" spans="1:2" ht="14.25" customHeight="1">
      <c r="A618" s="9" t="s">
        <v>799</v>
      </c>
      <c r="B618" s="10" t="s">
        <v>195</v>
      </c>
    </row>
    <row r="619" spans="1:2" ht="14.25" customHeight="1">
      <c r="A619" s="9" t="s">
        <v>800</v>
      </c>
      <c r="B619" s="10" t="s">
        <v>195</v>
      </c>
    </row>
    <row r="620" spans="1:2" ht="14.25" customHeight="1">
      <c r="A620" s="9" t="s">
        <v>801</v>
      </c>
      <c r="B620" s="10" t="s">
        <v>193</v>
      </c>
    </row>
    <row r="621" spans="1:2" ht="14.25" customHeight="1">
      <c r="A621" s="9" t="s">
        <v>802</v>
      </c>
      <c r="B621" s="10" t="s">
        <v>195</v>
      </c>
    </row>
    <row r="622" spans="1:2" ht="14.25" customHeight="1">
      <c r="A622" s="9" t="s">
        <v>803</v>
      </c>
      <c r="B622" s="10" t="s">
        <v>191</v>
      </c>
    </row>
    <row r="623" spans="1:2" ht="14.25" customHeight="1">
      <c r="A623" s="9" t="s">
        <v>804</v>
      </c>
      <c r="B623" s="10" t="s">
        <v>31</v>
      </c>
    </row>
    <row r="624" spans="1:2" ht="14.25" customHeight="1">
      <c r="A624" s="9" t="s">
        <v>805</v>
      </c>
      <c r="B624" s="10" t="s">
        <v>197</v>
      </c>
    </row>
    <row r="625" spans="1:2" ht="14.25" customHeight="1">
      <c r="A625" s="9" t="s">
        <v>806</v>
      </c>
      <c r="B625" s="10" t="s">
        <v>195</v>
      </c>
    </row>
    <row r="626" spans="1:2" ht="14.25" customHeight="1">
      <c r="A626" s="9" t="s">
        <v>807</v>
      </c>
      <c r="B626" s="10" t="s">
        <v>197</v>
      </c>
    </row>
    <row r="627" spans="1:2" ht="14.25" customHeight="1">
      <c r="A627" s="9" t="s">
        <v>808</v>
      </c>
      <c r="B627" s="10" t="s">
        <v>191</v>
      </c>
    </row>
    <row r="628" spans="1:2" ht="14.25" customHeight="1">
      <c r="A628" s="9" t="s">
        <v>809</v>
      </c>
      <c r="B628" s="10" t="s">
        <v>191</v>
      </c>
    </row>
    <row r="629" spans="1:2" ht="14.25" customHeight="1">
      <c r="A629" s="9" t="s">
        <v>810</v>
      </c>
      <c r="B629" s="10" t="s">
        <v>195</v>
      </c>
    </row>
    <row r="630" spans="1:2" ht="14.25" customHeight="1">
      <c r="A630" s="9" t="s">
        <v>811</v>
      </c>
      <c r="B630" s="10" t="s">
        <v>197</v>
      </c>
    </row>
    <row r="631" spans="1:2" ht="14.25" customHeight="1">
      <c r="A631" s="9" t="s">
        <v>51</v>
      </c>
      <c r="B631" s="10" t="s">
        <v>31</v>
      </c>
    </row>
    <row r="632" spans="1:2" ht="14.25" customHeight="1">
      <c r="A632" s="9" t="s">
        <v>812</v>
      </c>
      <c r="B632" s="10" t="s">
        <v>195</v>
      </c>
    </row>
    <row r="633" spans="1:2" ht="14.25" customHeight="1">
      <c r="A633" s="9" t="s">
        <v>813</v>
      </c>
      <c r="B633" s="10" t="s">
        <v>191</v>
      </c>
    </row>
    <row r="634" spans="1:2" ht="14.25" customHeight="1">
      <c r="A634" s="9" t="s">
        <v>814</v>
      </c>
      <c r="B634" s="10" t="s">
        <v>195</v>
      </c>
    </row>
    <row r="635" spans="1:2" ht="14.25" customHeight="1">
      <c r="A635" s="9" t="s">
        <v>124</v>
      </c>
      <c r="B635" s="10" t="s">
        <v>31</v>
      </c>
    </row>
    <row r="636" spans="1:2" ht="14.25" customHeight="1">
      <c r="A636" s="9" t="s">
        <v>815</v>
      </c>
      <c r="B636" s="10" t="s">
        <v>193</v>
      </c>
    </row>
    <row r="637" spans="1:2" ht="14.25" customHeight="1">
      <c r="A637" s="9" t="s">
        <v>816</v>
      </c>
      <c r="B637" s="10" t="s">
        <v>193</v>
      </c>
    </row>
    <row r="638" spans="1:2" ht="14.25" customHeight="1">
      <c r="A638" s="9" t="s">
        <v>817</v>
      </c>
      <c r="B638" s="10" t="s">
        <v>195</v>
      </c>
    </row>
    <row r="639" spans="1:2" ht="14.25" customHeight="1">
      <c r="A639" s="9" t="s">
        <v>818</v>
      </c>
      <c r="B639" s="10" t="s">
        <v>193</v>
      </c>
    </row>
    <row r="640" spans="1:2" ht="14.25" customHeight="1">
      <c r="A640" s="9" t="s">
        <v>819</v>
      </c>
      <c r="B640" s="10" t="s">
        <v>195</v>
      </c>
    </row>
    <row r="641" spans="1:2" ht="14.25" customHeight="1">
      <c r="A641" s="9" t="s">
        <v>820</v>
      </c>
      <c r="B641" s="10" t="s">
        <v>197</v>
      </c>
    </row>
    <row r="642" spans="1:2" ht="14.25" customHeight="1">
      <c r="A642" s="9" t="s">
        <v>821</v>
      </c>
      <c r="B642" s="10" t="s">
        <v>197</v>
      </c>
    </row>
    <row r="643" spans="1:2" ht="14.25" customHeight="1">
      <c r="A643" s="9" t="s">
        <v>822</v>
      </c>
      <c r="B643" s="10" t="s">
        <v>197</v>
      </c>
    </row>
    <row r="644" spans="1:2" ht="14.25" customHeight="1">
      <c r="A644" s="9" t="s">
        <v>823</v>
      </c>
      <c r="B644" s="10" t="s">
        <v>197</v>
      </c>
    </row>
    <row r="645" spans="1:2" ht="14.25" customHeight="1">
      <c r="A645" s="9" t="s">
        <v>824</v>
      </c>
      <c r="B645" s="10" t="s">
        <v>197</v>
      </c>
    </row>
    <row r="646" spans="1:2" ht="14.25" customHeight="1">
      <c r="A646" s="9" t="s">
        <v>825</v>
      </c>
      <c r="B646" s="10" t="s">
        <v>195</v>
      </c>
    </row>
    <row r="647" spans="1:2" ht="14.25" customHeight="1">
      <c r="A647" s="9" t="s">
        <v>826</v>
      </c>
      <c r="B647" s="10" t="s">
        <v>31</v>
      </c>
    </row>
    <row r="648" spans="1:2" ht="14.25" customHeight="1">
      <c r="A648" s="9" t="s">
        <v>827</v>
      </c>
      <c r="B648" s="10" t="s">
        <v>191</v>
      </c>
    </row>
    <row r="649" spans="1:2" ht="14.25" customHeight="1">
      <c r="A649" s="9" t="s">
        <v>828</v>
      </c>
      <c r="B649" s="10" t="s">
        <v>193</v>
      </c>
    </row>
    <row r="650" spans="1:2" ht="14.25" customHeight="1">
      <c r="A650" s="9" t="s">
        <v>829</v>
      </c>
      <c r="B650" s="10" t="s">
        <v>195</v>
      </c>
    </row>
    <row r="651" spans="1:2" ht="14.25" customHeight="1">
      <c r="A651" s="9" t="s">
        <v>830</v>
      </c>
      <c r="B651" s="10" t="s">
        <v>193</v>
      </c>
    </row>
    <row r="652" spans="1:2" ht="14.25" customHeight="1">
      <c r="A652" s="9" t="s">
        <v>831</v>
      </c>
      <c r="B652" s="10" t="s">
        <v>193</v>
      </c>
    </row>
    <row r="653" spans="1:2" ht="14.25" customHeight="1">
      <c r="A653" s="9" t="s">
        <v>832</v>
      </c>
      <c r="B653" s="10" t="s">
        <v>195</v>
      </c>
    </row>
    <row r="654" spans="1:2" ht="14.25" customHeight="1">
      <c r="A654" s="9" t="s">
        <v>833</v>
      </c>
      <c r="B654" s="10" t="s">
        <v>191</v>
      </c>
    </row>
    <row r="655" spans="1:2" ht="14.25" customHeight="1">
      <c r="A655" s="9" t="s">
        <v>834</v>
      </c>
      <c r="B655" s="10" t="s">
        <v>191</v>
      </c>
    </row>
    <row r="656" spans="1:2" ht="14.25" customHeight="1">
      <c r="A656" s="9" t="s">
        <v>835</v>
      </c>
      <c r="B656" s="10" t="s">
        <v>197</v>
      </c>
    </row>
    <row r="657" spans="1:2" ht="14.25" customHeight="1">
      <c r="A657" s="9" t="s">
        <v>836</v>
      </c>
      <c r="B657" s="10" t="s">
        <v>197</v>
      </c>
    </row>
    <row r="658" spans="1:2" ht="14.25" customHeight="1">
      <c r="A658" s="9" t="s">
        <v>837</v>
      </c>
      <c r="B658" s="10" t="s">
        <v>197</v>
      </c>
    </row>
    <row r="659" spans="1:2" ht="14.25" customHeight="1">
      <c r="A659" s="9" t="s">
        <v>838</v>
      </c>
      <c r="B659" s="10" t="s">
        <v>193</v>
      </c>
    </row>
    <row r="660" spans="1:2" ht="14.25" customHeight="1">
      <c r="A660" s="9" t="s">
        <v>839</v>
      </c>
      <c r="B660" s="10" t="s">
        <v>193</v>
      </c>
    </row>
    <row r="661" spans="1:2" ht="14.25" customHeight="1">
      <c r="A661" s="9" t="s">
        <v>840</v>
      </c>
      <c r="B661" s="10" t="s">
        <v>195</v>
      </c>
    </row>
    <row r="662" spans="1:2" ht="14.25" customHeight="1">
      <c r="A662" s="9" t="s">
        <v>841</v>
      </c>
      <c r="B662" s="10" t="s">
        <v>195</v>
      </c>
    </row>
    <row r="663" spans="1:2" ht="14.25" customHeight="1">
      <c r="A663" s="9" t="s">
        <v>842</v>
      </c>
      <c r="B663" s="10" t="s">
        <v>195</v>
      </c>
    </row>
    <row r="664" spans="1:2" ht="14.25" customHeight="1">
      <c r="A664" s="9" t="s">
        <v>843</v>
      </c>
      <c r="B664" s="10" t="s">
        <v>195</v>
      </c>
    </row>
    <row r="665" spans="1:2" ht="14.25" customHeight="1">
      <c r="A665" s="9" t="s">
        <v>844</v>
      </c>
      <c r="B665" s="10" t="s">
        <v>195</v>
      </c>
    </row>
    <row r="666" spans="1:2" ht="14.25" customHeight="1">
      <c r="A666" s="9" t="s">
        <v>845</v>
      </c>
      <c r="B666" s="10" t="s">
        <v>197</v>
      </c>
    </row>
    <row r="667" spans="1:2" ht="14.25" customHeight="1">
      <c r="A667" s="9" t="s">
        <v>846</v>
      </c>
      <c r="B667" s="10" t="s">
        <v>191</v>
      </c>
    </row>
    <row r="668" spans="1:2" ht="14.25" customHeight="1">
      <c r="A668" s="9" t="s">
        <v>847</v>
      </c>
      <c r="B668" s="10" t="s">
        <v>191</v>
      </c>
    </row>
    <row r="669" spans="1:2" ht="14.25" customHeight="1">
      <c r="A669" s="9" t="s">
        <v>848</v>
      </c>
      <c r="B669" s="10" t="s">
        <v>193</v>
      </c>
    </row>
    <row r="670" spans="1:2" ht="14.25" customHeight="1">
      <c r="A670" s="9" t="s">
        <v>849</v>
      </c>
      <c r="B670" s="10" t="s">
        <v>195</v>
      </c>
    </row>
    <row r="671" spans="1:2" ht="14.25" customHeight="1">
      <c r="A671" s="9" t="s">
        <v>850</v>
      </c>
      <c r="B671" s="10" t="s">
        <v>197</v>
      </c>
    </row>
    <row r="672" spans="1:2" ht="14.25" customHeight="1">
      <c r="A672" s="9" t="s">
        <v>851</v>
      </c>
      <c r="B672" s="10" t="s">
        <v>193</v>
      </c>
    </row>
    <row r="673" spans="1:2" ht="14.25" customHeight="1">
      <c r="A673" s="9" t="s">
        <v>852</v>
      </c>
      <c r="B673" s="10" t="s">
        <v>197</v>
      </c>
    </row>
    <row r="674" spans="1:2" ht="14.25" customHeight="1">
      <c r="A674" s="9" t="s">
        <v>853</v>
      </c>
      <c r="B674" s="10" t="s">
        <v>197</v>
      </c>
    </row>
    <row r="675" spans="1:2" ht="14.25" customHeight="1">
      <c r="A675" s="9" t="s">
        <v>854</v>
      </c>
      <c r="B675" s="10" t="s">
        <v>191</v>
      </c>
    </row>
    <row r="676" spans="1:2" ht="14.25" customHeight="1">
      <c r="A676" s="9" t="s">
        <v>855</v>
      </c>
      <c r="B676" s="10" t="s">
        <v>195</v>
      </c>
    </row>
    <row r="677" spans="1:2" ht="14.25" customHeight="1">
      <c r="A677" s="9" t="s">
        <v>856</v>
      </c>
      <c r="B677" s="10" t="s">
        <v>197</v>
      </c>
    </row>
    <row r="678" spans="1:2" ht="14.25" customHeight="1">
      <c r="A678" s="9" t="s">
        <v>857</v>
      </c>
      <c r="B678" s="10" t="s">
        <v>193</v>
      </c>
    </row>
    <row r="679" spans="1:2" ht="14.25" customHeight="1">
      <c r="A679" s="9" t="s">
        <v>858</v>
      </c>
      <c r="B679" s="10" t="s">
        <v>193</v>
      </c>
    </row>
    <row r="680" spans="1:2" ht="14.25" customHeight="1">
      <c r="A680" s="9" t="s">
        <v>859</v>
      </c>
      <c r="B680" s="10" t="s">
        <v>195</v>
      </c>
    </row>
    <row r="681" spans="1:2" ht="14.25" customHeight="1">
      <c r="A681" s="9" t="s">
        <v>860</v>
      </c>
      <c r="B681" s="10" t="s">
        <v>193</v>
      </c>
    </row>
    <row r="682" spans="1:2" ht="14.25" customHeight="1">
      <c r="A682" s="9" t="s">
        <v>861</v>
      </c>
      <c r="B682" s="10" t="s">
        <v>195</v>
      </c>
    </row>
    <row r="683" spans="1:2" ht="14.25" customHeight="1">
      <c r="A683" s="9" t="s">
        <v>862</v>
      </c>
      <c r="B683" s="10" t="s">
        <v>193</v>
      </c>
    </row>
    <row r="684" spans="1:2" ht="14.25" customHeight="1">
      <c r="A684" s="9" t="s">
        <v>863</v>
      </c>
      <c r="B684" s="10" t="s">
        <v>193</v>
      </c>
    </row>
    <row r="685" spans="1:2" ht="14.25" customHeight="1">
      <c r="A685" s="9" t="s">
        <v>864</v>
      </c>
      <c r="B685" s="10" t="s">
        <v>197</v>
      </c>
    </row>
    <row r="686" spans="1:2" ht="14.25" customHeight="1">
      <c r="A686" s="9" t="s">
        <v>865</v>
      </c>
      <c r="B686" s="10" t="s">
        <v>197</v>
      </c>
    </row>
    <row r="687" spans="1:2" ht="14.25" customHeight="1">
      <c r="A687" s="9" t="s">
        <v>866</v>
      </c>
      <c r="B687" s="10" t="s">
        <v>197</v>
      </c>
    </row>
    <row r="688" spans="1:2" ht="14.25" customHeight="1">
      <c r="A688" s="9" t="s">
        <v>867</v>
      </c>
      <c r="B688" s="10" t="s">
        <v>193</v>
      </c>
    </row>
    <row r="689" spans="1:2" ht="14.25" customHeight="1">
      <c r="A689" s="9" t="s">
        <v>868</v>
      </c>
      <c r="B689" s="10" t="s">
        <v>197</v>
      </c>
    </row>
    <row r="690" spans="1:2" ht="14.25" customHeight="1">
      <c r="A690" s="9" t="s">
        <v>869</v>
      </c>
      <c r="B690" s="10" t="s">
        <v>195</v>
      </c>
    </row>
    <row r="691" spans="1:2" ht="14.25" customHeight="1">
      <c r="A691" s="9" t="s">
        <v>870</v>
      </c>
      <c r="B691" s="10" t="s">
        <v>193</v>
      </c>
    </row>
    <row r="692" spans="1:2" ht="14.25" customHeight="1">
      <c r="A692" s="9" t="s">
        <v>871</v>
      </c>
      <c r="B692" s="10" t="s">
        <v>193</v>
      </c>
    </row>
    <row r="693" spans="1:2" ht="14.25" customHeight="1">
      <c r="A693" s="9" t="s">
        <v>872</v>
      </c>
      <c r="B693" s="10" t="s">
        <v>195</v>
      </c>
    </row>
    <row r="694" spans="1:2" ht="14.25" customHeight="1">
      <c r="A694" s="9" t="s">
        <v>873</v>
      </c>
      <c r="B694" s="10" t="s">
        <v>31</v>
      </c>
    </row>
    <row r="695" spans="1:2" ht="14.25" customHeight="1">
      <c r="A695" s="9" t="s">
        <v>874</v>
      </c>
      <c r="B695" s="10" t="s">
        <v>197</v>
      </c>
    </row>
    <row r="696" spans="1:2" ht="14.25" customHeight="1">
      <c r="A696" s="9" t="s">
        <v>875</v>
      </c>
      <c r="B696" s="10" t="s">
        <v>197</v>
      </c>
    </row>
    <row r="697" spans="1:2" ht="14.25" customHeight="1">
      <c r="A697" s="9" t="s">
        <v>876</v>
      </c>
      <c r="B697" s="10" t="s">
        <v>195</v>
      </c>
    </row>
    <row r="698" spans="1:2" ht="14.25" customHeight="1">
      <c r="A698" s="9" t="s">
        <v>877</v>
      </c>
      <c r="B698" s="10" t="s">
        <v>195</v>
      </c>
    </row>
    <row r="699" spans="1:2" ht="14.25" customHeight="1">
      <c r="A699" s="9" t="s">
        <v>878</v>
      </c>
      <c r="B699" s="10" t="s">
        <v>195</v>
      </c>
    </row>
    <row r="700" spans="1:2" ht="14.25" customHeight="1">
      <c r="A700" s="9" t="s">
        <v>879</v>
      </c>
      <c r="B700" s="10" t="s">
        <v>197</v>
      </c>
    </row>
    <row r="701" spans="1:2" ht="14.25" customHeight="1">
      <c r="A701" s="9" t="s">
        <v>880</v>
      </c>
      <c r="B701" s="10" t="s">
        <v>195</v>
      </c>
    </row>
    <row r="702" spans="1:2" ht="14.25" customHeight="1">
      <c r="A702" s="9" t="s">
        <v>881</v>
      </c>
      <c r="B702" s="10" t="s">
        <v>197</v>
      </c>
    </row>
    <row r="703" spans="1:2" ht="14.25" customHeight="1">
      <c r="A703" s="9" t="s">
        <v>882</v>
      </c>
      <c r="B703" s="10" t="s">
        <v>197</v>
      </c>
    </row>
    <row r="704" spans="1:2" ht="14.25" customHeight="1">
      <c r="A704" s="9" t="s">
        <v>883</v>
      </c>
      <c r="B704" s="10" t="s">
        <v>197</v>
      </c>
    </row>
    <row r="705" spans="1:2" ht="14.25" customHeight="1">
      <c r="A705" s="9" t="s">
        <v>884</v>
      </c>
      <c r="B705" s="10" t="s">
        <v>197</v>
      </c>
    </row>
    <row r="706" spans="1:2" ht="14.25" customHeight="1">
      <c r="A706" s="9" t="s">
        <v>885</v>
      </c>
      <c r="B706" s="10" t="s">
        <v>193</v>
      </c>
    </row>
    <row r="707" spans="1:2" ht="14.25" customHeight="1">
      <c r="A707" s="9" t="s">
        <v>886</v>
      </c>
      <c r="B707" s="10" t="s">
        <v>195</v>
      </c>
    </row>
    <row r="708" spans="1:2" ht="14.25" customHeight="1">
      <c r="A708" s="9" t="s">
        <v>887</v>
      </c>
      <c r="B708" s="10" t="s">
        <v>195</v>
      </c>
    </row>
    <row r="709" spans="1:2" ht="14.25" customHeight="1">
      <c r="A709" s="9" t="s">
        <v>888</v>
      </c>
      <c r="B709" s="10" t="s">
        <v>193</v>
      </c>
    </row>
    <row r="710" spans="1:2" ht="14.25" customHeight="1">
      <c r="A710" s="9" t="s">
        <v>889</v>
      </c>
      <c r="B710" s="10" t="s">
        <v>197</v>
      </c>
    </row>
    <row r="711" spans="1:2" ht="14.25" customHeight="1">
      <c r="A711" s="9" t="s">
        <v>890</v>
      </c>
      <c r="B711" s="10" t="s">
        <v>193</v>
      </c>
    </row>
    <row r="712" spans="1:2" ht="14.25" customHeight="1">
      <c r="A712" s="9" t="s">
        <v>891</v>
      </c>
      <c r="B712" s="10" t="s">
        <v>191</v>
      </c>
    </row>
    <row r="713" spans="1:2" ht="14.25" customHeight="1">
      <c r="A713" s="9" t="s">
        <v>892</v>
      </c>
      <c r="B713" s="10" t="s">
        <v>195</v>
      </c>
    </row>
    <row r="714" spans="1:2" ht="14.25" customHeight="1">
      <c r="A714" s="9" t="s">
        <v>893</v>
      </c>
      <c r="B714" s="10" t="s">
        <v>197</v>
      </c>
    </row>
    <row r="715" spans="1:2" ht="14.25" customHeight="1">
      <c r="A715" s="9" t="s">
        <v>894</v>
      </c>
      <c r="B715" s="10" t="s">
        <v>197</v>
      </c>
    </row>
    <row r="716" spans="1:2" ht="14.25" customHeight="1">
      <c r="A716" s="9" t="s">
        <v>895</v>
      </c>
      <c r="B716" s="10" t="s">
        <v>197</v>
      </c>
    </row>
    <row r="717" spans="1:2" ht="14.25" customHeight="1">
      <c r="A717" s="9" t="s">
        <v>896</v>
      </c>
      <c r="B717" s="10" t="s">
        <v>197</v>
      </c>
    </row>
    <row r="718" spans="1:2" ht="14.25" customHeight="1">
      <c r="A718" s="9" t="s">
        <v>897</v>
      </c>
      <c r="B718" s="10" t="s">
        <v>197</v>
      </c>
    </row>
    <row r="719" spans="1:2" ht="14.25" customHeight="1">
      <c r="A719" s="9" t="s">
        <v>898</v>
      </c>
      <c r="B719" s="10" t="s">
        <v>197</v>
      </c>
    </row>
    <row r="720" spans="1:2" ht="14.25" customHeight="1">
      <c r="A720" s="9" t="s">
        <v>899</v>
      </c>
      <c r="B720" s="10" t="s">
        <v>197</v>
      </c>
    </row>
    <row r="721" spans="1:2" ht="14.25" customHeight="1">
      <c r="A721" s="9" t="s">
        <v>900</v>
      </c>
      <c r="B721" s="10" t="s">
        <v>195</v>
      </c>
    </row>
    <row r="722" spans="1:2" ht="14.25" customHeight="1">
      <c r="A722" s="9" t="s">
        <v>901</v>
      </c>
      <c r="B722" s="10" t="s">
        <v>195</v>
      </c>
    </row>
    <row r="723" spans="1:2" ht="14.25" customHeight="1">
      <c r="A723" s="9" t="s">
        <v>902</v>
      </c>
      <c r="B723" s="10" t="s">
        <v>197</v>
      </c>
    </row>
    <row r="724" spans="1:2" ht="14.25" customHeight="1">
      <c r="A724" s="9" t="s">
        <v>903</v>
      </c>
      <c r="B724" s="10" t="s">
        <v>191</v>
      </c>
    </row>
    <row r="725" spans="1:2" ht="14.25" customHeight="1">
      <c r="A725" s="9" t="s">
        <v>904</v>
      </c>
      <c r="B725" s="10" t="s">
        <v>197</v>
      </c>
    </row>
    <row r="726" spans="1:2" ht="14.25" customHeight="1">
      <c r="A726" s="9" t="s">
        <v>905</v>
      </c>
      <c r="B726" s="10" t="s">
        <v>197</v>
      </c>
    </row>
    <row r="727" spans="1:2" ht="14.25" customHeight="1">
      <c r="A727" s="9" t="s">
        <v>906</v>
      </c>
      <c r="B727" s="10" t="s">
        <v>195</v>
      </c>
    </row>
    <row r="728" spans="1:2" ht="14.25" customHeight="1">
      <c r="A728" s="9" t="s">
        <v>907</v>
      </c>
      <c r="B728" s="10" t="s">
        <v>193</v>
      </c>
    </row>
    <row r="729" spans="1:2" ht="14.25" customHeight="1">
      <c r="A729" s="9" t="s">
        <v>908</v>
      </c>
      <c r="B729" s="10" t="s">
        <v>193</v>
      </c>
    </row>
    <row r="730" spans="1:2" ht="14.25" customHeight="1">
      <c r="A730" s="9" t="s">
        <v>909</v>
      </c>
      <c r="B730" s="10" t="s">
        <v>195</v>
      </c>
    </row>
    <row r="731" spans="1:2" ht="14.25" customHeight="1">
      <c r="A731" s="9" t="s">
        <v>910</v>
      </c>
      <c r="B731" s="10" t="s">
        <v>195</v>
      </c>
    </row>
    <row r="732" spans="1:2" ht="14.25" customHeight="1">
      <c r="A732" s="9" t="s">
        <v>911</v>
      </c>
      <c r="B732" s="10" t="s">
        <v>195</v>
      </c>
    </row>
    <row r="733" spans="1:2" ht="14.25" customHeight="1">
      <c r="A733" s="9" t="s">
        <v>912</v>
      </c>
      <c r="B733" s="10" t="s">
        <v>197</v>
      </c>
    </row>
    <row r="734" spans="1:2" ht="14.25" customHeight="1">
      <c r="A734" s="9" t="s">
        <v>913</v>
      </c>
      <c r="B734" s="10" t="s">
        <v>193</v>
      </c>
    </row>
    <row r="735" spans="1:2" ht="14.25" customHeight="1">
      <c r="A735" s="9" t="s">
        <v>914</v>
      </c>
      <c r="B735" s="10" t="s">
        <v>193</v>
      </c>
    </row>
    <row r="736" spans="1:2" ht="14.25" customHeight="1">
      <c r="A736" s="9" t="s">
        <v>915</v>
      </c>
      <c r="B736" s="10" t="s">
        <v>191</v>
      </c>
    </row>
    <row r="737" spans="1:2" ht="14.25" customHeight="1">
      <c r="A737" s="9" t="s">
        <v>916</v>
      </c>
      <c r="B737" s="10" t="s">
        <v>197</v>
      </c>
    </row>
    <row r="738" spans="1:2" ht="14.25" customHeight="1">
      <c r="A738" s="9" t="s">
        <v>917</v>
      </c>
      <c r="B738" s="10" t="s">
        <v>197</v>
      </c>
    </row>
    <row r="739" spans="1:2" ht="14.25" customHeight="1">
      <c r="A739" s="9" t="s">
        <v>918</v>
      </c>
      <c r="B739" s="10" t="s">
        <v>197</v>
      </c>
    </row>
    <row r="740" spans="1:2" ht="14.25" customHeight="1">
      <c r="A740" s="9" t="s">
        <v>919</v>
      </c>
      <c r="B740" s="10" t="s">
        <v>195</v>
      </c>
    </row>
    <row r="741" spans="1:2" ht="14.25" customHeight="1">
      <c r="A741" s="9" t="s">
        <v>920</v>
      </c>
      <c r="B741" s="10" t="s">
        <v>197</v>
      </c>
    </row>
    <row r="742" spans="1:2" ht="14.25" customHeight="1">
      <c r="A742" s="9" t="s">
        <v>921</v>
      </c>
      <c r="B742" s="10" t="s">
        <v>193</v>
      </c>
    </row>
    <row r="743" spans="1:2" ht="14.25" customHeight="1">
      <c r="A743" s="9" t="s">
        <v>922</v>
      </c>
      <c r="B743" s="10" t="s">
        <v>197</v>
      </c>
    </row>
    <row r="744" spans="1:2" ht="14.25" customHeight="1">
      <c r="A744" s="9" t="s">
        <v>923</v>
      </c>
      <c r="B744" s="10" t="s">
        <v>197</v>
      </c>
    </row>
    <row r="745" spans="1:2" ht="14.25" customHeight="1">
      <c r="A745" s="9" t="s">
        <v>924</v>
      </c>
      <c r="B745" s="10" t="s">
        <v>197</v>
      </c>
    </row>
    <row r="746" spans="1:2" ht="14.25" customHeight="1">
      <c r="A746" s="9" t="s">
        <v>925</v>
      </c>
      <c r="B746" s="10" t="s">
        <v>193</v>
      </c>
    </row>
    <row r="747" spans="1:2" ht="14.25" customHeight="1">
      <c r="A747" s="9" t="s">
        <v>926</v>
      </c>
      <c r="B747" s="10" t="s">
        <v>197</v>
      </c>
    </row>
    <row r="748" spans="1:2" ht="14.25" customHeight="1">
      <c r="A748" s="9" t="s">
        <v>927</v>
      </c>
      <c r="B748" s="10" t="s">
        <v>195</v>
      </c>
    </row>
    <row r="749" spans="1:2" ht="14.25" customHeight="1">
      <c r="A749" s="9" t="s">
        <v>928</v>
      </c>
      <c r="B749" s="10" t="s">
        <v>191</v>
      </c>
    </row>
    <row r="750" spans="1:2" ht="14.25" customHeight="1">
      <c r="A750" s="9" t="s">
        <v>929</v>
      </c>
      <c r="B750" s="10" t="s">
        <v>193</v>
      </c>
    </row>
    <row r="751" spans="1:2" ht="14.25" customHeight="1">
      <c r="A751" s="9" t="s">
        <v>930</v>
      </c>
      <c r="B751" s="10" t="s">
        <v>197</v>
      </c>
    </row>
    <row r="752" spans="1:2" ht="14.25" customHeight="1">
      <c r="A752" s="9" t="s">
        <v>931</v>
      </c>
      <c r="B752" s="10" t="s">
        <v>195</v>
      </c>
    </row>
    <row r="753" spans="1:2" ht="14.25" customHeight="1">
      <c r="A753" s="9" t="s">
        <v>932</v>
      </c>
      <c r="B753" s="10" t="s">
        <v>195</v>
      </c>
    </row>
    <row r="754" spans="1:2" ht="14.25" customHeight="1">
      <c r="A754" s="9" t="s">
        <v>933</v>
      </c>
      <c r="B754" s="10" t="s">
        <v>195</v>
      </c>
    </row>
    <row r="755" spans="1:2" ht="14.25" customHeight="1">
      <c r="A755" s="9" t="s">
        <v>934</v>
      </c>
      <c r="B755" s="10" t="s">
        <v>191</v>
      </c>
    </row>
    <row r="756" spans="1:2" ht="14.25" customHeight="1">
      <c r="A756" s="9" t="s">
        <v>935</v>
      </c>
      <c r="B756" s="10" t="s">
        <v>197</v>
      </c>
    </row>
    <row r="757" spans="1:2" ht="14.25" customHeight="1">
      <c r="A757" s="9" t="s">
        <v>936</v>
      </c>
      <c r="B757" s="10" t="s">
        <v>197</v>
      </c>
    </row>
    <row r="758" spans="1:2" ht="14.25" customHeight="1">
      <c r="A758" s="9" t="s">
        <v>937</v>
      </c>
      <c r="B758" s="10" t="s">
        <v>195</v>
      </c>
    </row>
    <row r="759" spans="1:2" ht="14.25" customHeight="1">
      <c r="A759" s="9" t="s">
        <v>938</v>
      </c>
      <c r="B759" s="10" t="s">
        <v>193</v>
      </c>
    </row>
    <row r="760" spans="1:2" ht="14.25" customHeight="1">
      <c r="A760" s="9" t="s">
        <v>939</v>
      </c>
      <c r="B760" s="10" t="s">
        <v>197</v>
      </c>
    </row>
    <row r="761" spans="1:2" ht="14.25" customHeight="1">
      <c r="A761" s="9" t="s">
        <v>940</v>
      </c>
      <c r="B761" s="10" t="s">
        <v>195</v>
      </c>
    </row>
    <row r="762" spans="1:2" ht="14.25" customHeight="1">
      <c r="A762" s="9" t="s">
        <v>941</v>
      </c>
      <c r="B762" s="10" t="s">
        <v>193</v>
      </c>
    </row>
    <row r="763" spans="1:2" ht="14.25" customHeight="1">
      <c r="A763" s="9" t="s">
        <v>942</v>
      </c>
      <c r="B763" s="10" t="s">
        <v>31</v>
      </c>
    </row>
    <row r="764" spans="1:2" ht="14.25" customHeight="1">
      <c r="A764" s="9" t="s">
        <v>943</v>
      </c>
      <c r="B764" s="10" t="s">
        <v>197</v>
      </c>
    </row>
    <row r="765" spans="1:2" ht="14.25" customHeight="1">
      <c r="A765" s="9" t="s">
        <v>944</v>
      </c>
      <c r="B765" s="10" t="s">
        <v>197</v>
      </c>
    </row>
    <row r="766" spans="1:2" ht="14.25" customHeight="1">
      <c r="A766" s="9" t="s">
        <v>945</v>
      </c>
      <c r="B766" s="10" t="s">
        <v>193</v>
      </c>
    </row>
    <row r="767" spans="1:2" ht="14.25" customHeight="1">
      <c r="A767" s="9" t="s">
        <v>946</v>
      </c>
      <c r="B767" s="10" t="s">
        <v>193</v>
      </c>
    </row>
    <row r="768" spans="1:2" ht="14.25" customHeight="1">
      <c r="A768" s="9" t="s">
        <v>947</v>
      </c>
      <c r="B768" s="10" t="s">
        <v>195</v>
      </c>
    </row>
    <row r="769" spans="1:2" ht="14.25" customHeight="1">
      <c r="A769" s="9" t="s">
        <v>948</v>
      </c>
      <c r="B769" s="10" t="s">
        <v>197</v>
      </c>
    </row>
    <row r="770" spans="1:2" ht="14.25" customHeight="1">
      <c r="A770" s="9" t="s">
        <v>949</v>
      </c>
      <c r="B770" s="10" t="s">
        <v>193</v>
      </c>
    </row>
    <row r="771" spans="1:2" ht="14.25" customHeight="1">
      <c r="A771" s="9" t="s">
        <v>950</v>
      </c>
      <c r="B771" s="10" t="s">
        <v>193</v>
      </c>
    </row>
    <row r="772" spans="1:2" ht="14.25" customHeight="1">
      <c r="A772" s="9" t="s">
        <v>951</v>
      </c>
      <c r="B772" s="10" t="s">
        <v>191</v>
      </c>
    </row>
    <row r="773" spans="1:2" ht="14.25" customHeight="1">
      <c r="A773" s="9" t="s">
        <v>952</v>
      </c>
      <c r="B773" s="10" t="s">
        <v>193</v>
      </c>
    </row>
    <row r="774" spans="1:2" ht="14.25" customHeight="1">
      <c r="A774" s="9" t="s">
        <v>953</v>
      </c>
      <c r="B774" s="10" t="s">
        <v>193</v>
      </c>
    </row>
    <row r="775" spans="1:2" ht="14.25" customHeight="1">
      <c r="A775" s="9" t="s">
        <v>954</v>
      </c>
      <c r="B775" s="10" t="s">
        <v>193</v>
      </c>
    </row>
    <row r="776" spans="1:2" ht="14.25" customHeight="1">
      <c r="A776" s="9" t="s">
        <v>955</v>
      </c>
      <c r="B776" s="10" t="s">
        <v>197</v>
      </c>
    </row>
    <row r="777" spans="1:2" ht="14.25" customHeight="1">
      <c r="A777" s="9" t="s">
        <v>956</v>
      </c>
      <c r="B777" s="10" t="s">
        <v>197</v>
      </c>
    </row>
    <row r="778" spans="1:2" ht="14.25" customHeight="1">
      <c r="A778" s="9" t="s">
        <v>957</v>
      </c>
      <c r="B778" s="10" t="s">
        <v>197</v>
      </c>
    </row>
    <row r="779" spans="1:2" ht="14.25" customHeight="1">
      <c r="A779" s="9" t="s">
        <v>958</v>
      </c>
      <c r="B779" s="10" t="s">
        <v>191</v>
      </c>
    </row>
    <row r="780" spans="1:2" ht="14.25" customHeight="1">
      <c r="A780" s="9" t="s">
        <v>959</v>
      </c>
      <c r="B780" s="10" t="s">
        <v>193</v>
      </c>
    </row>
    <row r="781" spans="1:2" ht="14.25" customHeight="1">
      <c r="A781" s="9" t="s">
        <v>960</v>
      </c>
      <c r="B781" s="10" t="s">
        <v>193</v>
      </c>
    </row>
    <row r="782" spans="1:2" ht="14.25" customHeight="1">
      <c r="A782" s="9" t="s">
        <v>961</v>
      </c>
      <c r="B782" s="10" t="s">
        <v>195</v>
      </c>
    </row>
    <row r="783" spans="1:2" ht="14.25" customHeight="1">
      <c r="A783" s="9" t="s">
        <v>962</v>
      </c>
      <c r="B783" s="10" t="s">
        <v>197</v>
      </c>
    </row>
    <row r="784" spans="1:2" ht="14.25" customHeight="1">
      <c r="A784" s="9" t="s">
        <v>963</v>
      </c>
      <c r="B784" s="10" t="s">
        <v>191</v>
      </c>
    </row>
    <row r="785" spans="1:2" ht="14.25" customHeight="1">
      <c r="A785" s="9" t="s">
        <v>964</v>
      </c>
      <c r="B785" s="10" t="s">
        <v>193</v>
      </c>
    </row>
    <row r="786" spans="1:2" ht="14.25" customHeight="1">
      <c r="A786" s="9" t="s">
        <v>965</v>
      </c>
      <c r="B786" s="10" t="s">
        <v>191</v>
      </c>
    </row>
    <row r="787" spans="1:2" ht="14.25" customHeight="1">
      <c r="A787" s="9" t="s">
        <v>966</v>
      </c>
      <c r="B787" s="10" t="s">
        <v>195</v>
      </c>
    </row>
    <row r="788" spans="1:2" ht="14.25" customHeight="1">
      <c r="A788" s="9" t="s">
        <v>967</v>
      </c>
      <c r="B788" s="10" t="s">
        <v>197</v>
      </c>
    </row>
    <row r="789" spans="1:2" ht="14.25" customHeight="1">
      <c r="A789" s="9" t="s">
        <v>968</v>
      </c>
      <c r="B789" s="10" t="s">
        <v>191</v>
      </c>
    </row>
    <row r="790" spans="1:2" ht="14.25" customHeight="1">
      <c r="A790" s="9" t="s">
        <v>969</v>
      </c>
      <c r="B790" s="10" t="s">
        <v>193</v>
      </c>
    </row>
    <row r="791" spans="1:2" ht="14.25" customHeight="1">
      <c r="A791" s="9" t="s">
        <v>970</v>
      </c>
      <c r="B791" s="10" t="s">
        <v>197</v>
      </c>
    </row>
    <row r="792" spans="1:2" ht="14.25" customHeight="1">
      <c r="A792" s="9" t="s">
        <v>971</v>
      </c>
      <c r="B792" s="10" t="s">
        <v>195</v>
      </c>
    </row>
    <row r="793" spans="1:2" ht="14.25" customHeight="1">
      <c r="A793" s="9" t="s">
        <v>972</v>
      </c>
      <c r="B793" s="10" t="s">
        <v>195</v>
      </c>
    </row>
    <row r="794" spans="1:2" ht="14.25" customHeight="1">
      <c r="A794" s="9" t="s">
        <v>973</v>
      </c>
      <c r="B794" s="10" t="s">
        <v>195</v>
      </c>
    </row>
    <row r="795" spans="1:2" ht="14.25" customHeight="1">
      <c r="A795" s="9" t="s">
        <v>974</v>
      </c>
      <c r="B795" s="10" t="s">
        <v>193</v>
      </c>
    </row>
    <row r="796" spans="1:2" ht="14.25" customHeight="1">
      <c r="A796" s="9" t="s">
        <v>975</v>
      </c>
      <c r="B796" s="10" t="s">
        <v>193</v>
      </c>
    </row>
    <row r="797" spans="1:2" ht="14.25" customHeight="1">
      <c r="A797" s="9" t="s">
        <v>976</v>
      </c>
      <c r="B797" s="10" t="s">
        <v>193</v>
      </c>
    </row>
    <row r="798" spans="1:2" ht="14.25" customHeight="1">
      <c r="A798" s="9" t="s">
        <v>977</v>
      </c>
      <c r="B798" s="10" t="s">
        <v>195</v>
      </c>
    </row>
    <row r="799" spans="1:2" ht="14.25" customHeight="1">
      <c r="A799" s="9" t="s">
        <v>978</v>
      </c>
      <c r="B799" s="10" t="s">
        <v>197</v>
      </c>
    </row>
    <row r="800" spans="1:2" ht="14.25" customHeight="1">
      <c r="A800" s="9" t="s">
        <v>979</v>
      </c>
      <c r="B800" s="10" t="s">
        <v>193</v>
      </c>
    </row>
    <row r="801" spans="1:2" ht="14.25" customHeight="1">
      <c r="A801" s="9" t="s">
        <v>980</v>
      </c>
      <c r="B801" s="10" t="s">
        <v>197</v>
      </c>
    </row>
    <row r="802" spans="1:2" ht="14.25" customHeight="1">
      <c r="A802" s="9" t="s">
        <v>981</v>
      </c>
      <c r="B802" s="10" t="s">
        <v>193</v>
      </c>
    </row>
    <row r="803" spans="1:2" ht="14.25" customHeight="1">
      <c r="A803" s="9" t="s">
        <v>982</v>
      </c>
      <c r="B803" s="10" t="s">
        <v>193</v>
      </c>
    </row>
    <row r="804" spans="1:2" ht="14.25" customHeight="1">
      <c r="A804" s="9" t="s">
        <v>983</v>
      </c>
      <c r="B804" s="10" t="s">
        <v>197</v>
      </c>
    </row>
    <row r="805" spans="1:2" ht="14.25" customHeight="1">
      <c r="A805" s="9" t="s">
        <v>984</v>
      </c>
      <c r="B805" s="10" t="s">
        <v>195</v>
      </c>
    </row>
    <row r="806" spans="1:2" ht="14.25" customHeight="1">
      <c r="A806" s="9" t="s">
        <v>985</v>
      </c>
      <c r="B806" s="10" t="s">
        <v>193</v>
      </c>
    </row>
    <row r="807" spans="1:2" ht="14.25" customHeight="1">
      <c r="A807" s="9" t="s">
        <v>986</v>
      </c>
      <c r="B807" s="10" t="s">
        <v>195</v>
      </c>
    </row>
    <row r="808" spans="1:2" ht="14.25" customHeight="1">
      <c r="A808" s="9" t="s">
        <v>987</v>
      </c>
      <c r="B808" s="10" t="s">
        <v>195</v>
      </c>
    </row>
    <row r="809" spans="1:2" ht="14.25" customHeight="1">
      <c r="A809" s="9" t="s">
        <v>988</v>
      </c>
      <c r="B809" s="10" t="s">
        <v>193</v>
      </c>
    </row>
    <row r="810" spans="1:2" ht="14.25" customHeight="1">
      <c r="A810" s="9" t="s">
        <v>989</v>
      </c>
      <c r="B810" s="10" t="s">
        <v>195</v>
      </c>
    </row>
    <row r="811" spans="1:2" ht="14.25" customHeight="1">
      <c r="A811" s="9" t="s">
        <v>990</v>
      </c>
      <c r="B811" s="10" t="s">
        <v>195</v>
      </c>
    </row>
    <row r="812" spans="1:2" ht="14.25" customHeight="1">
      <c r="A812" s="9" t="s">
        <v>991</v>
      </c>
      <c r="B812" s="10" t="s">
        <v>195</v>
      </c>
    </row>
    <row r="813" spans="1:2" ht="14.25" customHeight="1">
      <c r="A813" s="9" t="s">
        <v>992</v>
      </c>
      <c r="B813" s="10" t="s">
        <v>195</v>
      </c>
    </row>
    <row r="814" spans="1:2" ht="14.25" customHeight="1">
      <c r="A814" s="9" t="s">
        <v>993</v>
      </c>
      <c r="B814" s="10" t="s">
        <v>197</v>
      </c>
    </row>
    <row r="815" spans="1:2" ht="14.25" customHeight="1">
      <c r="A815" s="9" t="s">
        <v>994</v>
      </c>
      <c r="B815" s="10" t="s">
        <v>195</v>
      </c>
    </row>
    <row r="816" spans="1:2" ht="14.25" customHeight="1">
      <c r="A816" s="9" t="s">
        <v>995</v>
      </c>
      <c r="B816" s="10" t="s">
        <v>195</v>
      </c>
    </row>
    <row r="817" spans="1:2" ht="14.25" customHeight="1">
      <c r="A817" s="9" t="s">
        <v>996</v>
      </c>
      <c r="B817" s="10" t="s">
        <v>197</v>
      </c>
    </row>
    <row r="818" spans="1:2" ht="14.25" customHeight="1">
      <c r="A818" s="9" t="s">
        <v>997</v>
      </c>
      <c r="B818" s="10" t="s">
        <v>197</v>
      </c>
    </row>
    <row r="819" spans="1:2" ht="14.25" customHeight="1">
      <c r="A819" s="9" t="s">
        <v>998</v>
      </c>
      <c r="B819" s="10" t="s">
        <v>193</v>
      </c>
    </row>
    <row r="820" spans="1:2" ht="14.25" customHeight="1">
      <c r="A820" s="9" t="s">
        <v>999</v>
      </c>
      <c r="B820" s="10" t="s">
        <v>193</v>
      </c>
    </row>
    <row r="821" spans="1:2" ht="14.25" customHeight="1">
      <c r="A821" s="9" t="s">
        <v>1000</v>
      </c>
      <c r="B821" s="10" t="s">
        <v>193</v>
      </c>
    </row>
    <row r="822" spans="1:2" ht="14.25" customHeight="1">
      <c r="A822" s="9" t="s">
        <v>1001</v>
      </c>
      <c r="B822" s="10" t="s">
        <v>191</v>
      </c>
    </row>
    <row r="823" spans="1:2" ht="14.25" customHeight="1">
      <c r="A823" s="9" t="s">
        <v>1002</v>
      </c>
      <c r="B823" s="10" t="s">
        <v>193</v>
      </c>
    </row>
    <row r="824" spans="1:2" ht="14.25" customHeight="1">
      <c r="A824" s="9" t="s">
        <v>1003</v>
      </c>
      <c r="B824" s="10" t="s">
        <v>195</v>
      </c>
    </row>
    <row r="825" spans="1:2" ht="14.25" customHeight="1">
      <c r="A825" s="9" t="s">
        <v>1004</v>
      </c>
      <c r="B825" s="10" t="s">
        <v>197</v>
      </c>
    </row>
    <row r="826" spans="1:2" ht="14.25" customHeight="1">
      <c r="A826" s="9" t="s">
        <v>1005</v>
      </c>
      <c r="B826" s="10" t="s">
        <v>197</v>
      </c>
    </row>
    <row r="827" spans="1:2" ht="14.25" customHeight="1">
      <c r="A827" s="9" t="s">
        <v>1006</v>
      </c>
      <c r="B827" s="10" t="s">
        <v>197</v>
      </c>
    </row>
    <row r="828" spans="1:2" ht="14.25" customHeight="1">
      <c r="A828" s="9" t="s">
        <v>1007</v>
      </c>
      <c r="B828" s="10" t="s">
        <v>193</v>
      </c>
    </row>
    <row r="829" spans="1:2" ht="14.25" customHeight="1">
      <c r="A829" s="9" t="s">
        <v>1008</v>
      </c>
      <c r="B829" s="10" t="s">
        <v>195</v>
      </c>
    </row>
    <row r="830" spans="1:2" ht="14.25" customHeight="1">
      <c r="A830" s="9" t="s">
        <v>1009</v>
      </c>
      <c r="B830" s="10" t="s">
        <v>197</v>
      </c>
    </row>
    <row r="831" spans="1:2" ht="14.25" customHeight="1">
      <c r="A831" s="9" t="s">
        <v>1010</v>
      </c>
      <c r="B831" s="10" t="s">
        <v>197</v>
      </c>
    </row>
    <row r="832" spans="1:2" ht="14.25" customHeight="1">
      <c r="A832" s="9" t="s">
        <v>1011</v>
      </c>
      <c r="B832" s="10" t="s">
        <v>191</v>
      </c>
    </row>
    <row r="833" spans="1:2" ht="14.25" customHeight="1">
      <c r="A833" s="9" t="s">
        <v>1012</v>
      </c>
      <c r="B833" s="10" t="s">
        <v>193</v>
      </c>
    </row>
    <row r="834" spans="1:2" ht="14.25" customHeight="1">
      <c r="A834" s="9" t="s">
        <v>1013</v>
      </c>
      <c r="B834" s="10" t="s">
        <v>197</v>
      </c>
    </row>
    <row r="835" spans="1:2" ht="14.25" customHeight="1">
      <c r="A835" s="9" t="s">
        <v>1014</v>
      </c>
      <c r="B835" s="10" t="s">
        <v>193</v>
      </c>
    </row>
    <row r="836" spans="1:2" ht="14.25" customHeight="1">
      <c r="A836" s="9" t="s">
        <v>1015</v>
      </c>
      <c r="B836" s="10" t="s">
        <v>193</v>
      </c>
    </row>
    <row r="837" spans="1:2" ht="14.25" customHeight="1">
      <c r="A837" s="9" t="s">
        <v>1016</v>
      </c>
      <c r="B837" s="10" t="s">
        <v>197</v>
      </c>
    </row>
    <row r="838" spans="1:2" ht="14.25" customHeight="1">
      <c r="A838" s="9" t="s">
        <v>1017</v>
      </c>
      <c r="B838" s="10" t="s">
        <v>193</v>
      </c>
    </row>
    <row r="839" spans="1:2" ht="14.25" customHeight="1">
      <c r="A839" s="9" t="s">
        <v>1018</v>
      </c>
      <c r="B839" s="10" t="s">
        <v>197</v>
      </c>
    </row>
    <row r="840" spans="1:2" ht="14.25" customHeight="1">
      <c r="A840" s="9" t="s">
        <v>1019</v>
      </c>
      <c r="B840" s="10" t="s">
        <v>193</v>
      </c>
    </row>
    <row r="841" spans="1:2" ht="14.25" customHeight="1">
      <c r="A841" s="9" t="s">
        <v>1020</v>
      </c>
      <c r="B841" s="10" t="s">
        <v>197</v>
      </c>
    </row>
    <row r="842" spans="1:2" ht="14.25" customHeight="1">
      <c r="A842" s="9" t="s">
        <v>1021</v>
      </c>
      <c r="B842" s="10" t="s">
        <v>193</v>
      </c>
    </row>
    <row r="843" spans="1:2" ht="14.25" customHeight="1">
      <c r="A843" s="9" t="s">
        <v>1022</v>
      </c>
      <c r="B843" s="10" t="s">
        <v>193</v>
      </c>
    </row>
    <row r="844" spans="1:2" ht="14.25" customHeight="1">
      <c r="A844" s="9" t="s">
        <v>1023</v>
      </c>
      <c r="B844" s="10" t="s">
        <v>193</v>
      </c>
    </row>
    <row r="845" spans="1:2" ht="14.25" customHeight="1">
      <c r="A845" s="9" t="s">
        <v>1024</v>
      </c>
      <c r="B845" s="10" t="s">
        <v>191</v>
      </c>
    </row>
    <row r="846" spans="1:2" ht="14.25" customHeight="1">
      <c r="A846" s="9" t="s">
        <v>1025</v>
      </c>
      <c r="B846" s="10" t="s">
        <v>191</v>
      </c>
    </row>
    <row r="847" spans="1:2" ht="14.25" customHeight="1">
      <c r="A847" s="9" t="s">
        <v>1026</v>
      </c>
      <c r="B847" s="10" t="s">
        <v>195</v>
      </c>
    </row>
    <row r="848" spans="1:2" ht="14.25" customHeight="1">
      <c r="A848" s="9" t="s">
        <v>1027</v>
      </c>
      <c r="B848" s="10" t="s">
        <v>191</v>
      </c>
    </row>
    <row r="849" spans="1:2" ht="14.25" customHeight="1">
      <c r="A849" s="9" t="s">
        <v>1028</v>
      </c>
      <c r="B849" s="10" t="s">
        <v>193</v>
      </c>
    </row>
    <row r="850" spans="1:2" ht="14.25" customHeight="1">
      <c r="A850" s="9" t="s">
        <v>1029</v>
      </c>
      <c r="B850" s="10" t="s">
        <v>191</v>
      </c>
    </row>
    <row r="851" spans="1:2" ht="14.25" customHeight="1">
      <c r="A851" s="9" t="s">
        <v>1030</v>
      </c>
      <c r="B851" s="10" t="s">
        <v>195</v>
      </c>
    </row>
    <row r="852" spans="1:2" ht="14.25" customHeight="1">
      <c r="A852" s="9" t="s">
        <v>1031</v>
      </c>
      <c r="B852" s="10" t="s">
        <v>197</v>
      </c>
    </row>
    <row r="853" spans="1:2" ht="14.25" customHeight="1">
      <c r="A853" s="9" t="s">
        <v>1032</v>
      </c>
      <c r="B853" s="10" t="s">
        <v>197</v>
      </c>
    </row>
    <row r="854" spans="1:2" ht="14.25" customHeight="1">
      <c r="A854" s="9" t="s">
        <v>1033</v>
      </c>
      <c r="B854" s="10" t="s">
        <v>191</v>
      </c>
    </row>
    <row r="855" spans="1:2" ht="14.25" customHeight="1">
      <c r="A855" s="9" t="s">
        <v>1034</v>
      </c>
      <c r="B855" s="10" t="s">
        <v>197</v>
      </c>
    </row>
    <row r="856" spans="1:2" ht="14.25" customHeight="1">
      <c r="A856" s="9" t="s">
        <v>1035</v>
      </c>
      <c r="B856" s="10" t="s">
        <v>197</v>
      </c>
    </row>
    <row r="857" spans="1:2" ht="14.25" customHeight="1">
      <c r="A857" s="9" t="s">
        <v>1036</v>
      </c>
      <c r="B857" s="10" t="s">
        <v>195</v>
      </c>
    </row>
    <row r="858" spans="1:2" ht="14.25" customHeight="1">
      <c r="A858" s="9" t="s">
        <v>1037</v>
      </c>
      <c r="B858" s="10" t="s">
        <v>197</v>
      </c>
    </row>
    <row r="859" spans="1:2" ht="14.25" customHeight="1">
      <c r="A859" s="9" t="s">
        <v>1038</v>
      </c>
      <c r="B859" s="10" t="s">
        <v>197</v>
      </c>
    </row>
    <row r="860" spans="1:2" ht="14.25" customHeight="1">
      <c r="A860" s="9" t="s">
        <v>1039</v>
      </c>
      <c r="B860" s="10" t="s">
        <v>193</v>
      </c>
    </row>
    <row r="861" spans="1:2" ht="14.25" customHeight="1">
      <c r="A861" s="9" t="s">
        <v>1040</v>
      </c>
      <c r="B861" s="10" t="s">
        <v>195</v>
      </c>
    </row>
    <row r="862" spans="1:2" ht="14.25" customHeight="1">
      <c r="A862" s="9" t="s">
        <v>1041</v>
      </c>
      <c r="B862" s="10" t="s">
        <v>191</v>
      </c>
    </row>
    <row r="863" spans="1:2" ht="14.25" customHeight="1">
      <c r="A863" s="9" t="s">
        <v>1042</v>
      </c>
      <c r="B863" s="10" t="s">
        <v>197</v>
      </c>
    </row>
    <row r="864" spans="1:2" ht="14.25" customHeight="1">
      <c r="A864" s="9" t="s">
        <v>1043</v>
      </c>
      <c r="B864" s="10" t="s">
        <v>193</v>
      </c>
    </row>
    <row r="865" spans="1:2" ht="14.25" customHeight="1">
      <c r="A865" s="9" t="s">
        <v>1044</v>
      </c>
      <c r="B865" s="10" t="s">
        <v>195</v>
      </c>
    </row>
    <row r="866" spans="1:2" ht="14.25" customHeight="1">
      <c r="A866" s="9" t="s">
        <v>1045</v>
      </c>
      <c r="B866" s="10" t="s">
        <v>197</v>
      </c>
    </row>
    <row r="867" spans="1:2" ht="14.25" customHeight="1">
      <c r="A867" s="9" t="s">
        <v>1046</v>
      </c>
      <c r="B867" s="10" t="s">
        <v>191</v>
      </c>
    </row>
    <row r="868" spans="1:2" ht="14.25" customHeight="1">
      <c r="A868" s="9" t="s">
        <v>1047</v>
      </c>
      <c r="B868" s="10" t="s">
        <v>193</v>
      </c>
    </row>
    <row r="869" spans="1:2" ht="14.25" customHeight="1">
      <c r="A869" s="9" t="s">
        <v>1048</v>
      </c>
      <c r="B869" s="10" t="s">
        <v>195</v>
      </c>
    </row>
    <row r="870" spans="1:2" ht="14.25" customHeight="1">
      <c r="A870" s="9" t="s">
        <v>1049</v>
      </c>
      <c r="B870" s="10" t="s">
        <v>195</v>
      </c>
    </row>
    <row r="871" spans="1:2" ht="14.25" customHeight="1">
      <c r="A871" s="9" t="s">
        <v>1050</v>
      </c>
      <c r="B871" s="10" t="s">
        <v>193</v>
      </c>
    </row>
    <row r="872" spans="1:2" ht="14.25" customHeight="1">
      <c r="A872" s="9" t="s">
        <v>1051</v>
      </c>
      <c r="B872" s="10" t="s">
        <v>193</v>
      </c>
    </row>
    <row r="873" spans="1:2" ht="14.25" customHeight="1">
      <c r="A873" s="9" t="s">
        <v>1052</v>
      </c>
      <c r="B873" s="10" t="s">
        <v>195</v>
      </c>
    </row>
    <row r="874" spans="1:2" ht="14.25" customHeight="1">
      <c r="A874" s="9" t="s">
        <v>1053</v>
      </c>
      <c r="B874" s="10" t="s">
        <v>193</v>
      </c>
    </row>
    <row r="875" spans="1:2" ht="14.25" customHeight="1">
      <c r="A875" s="9" t="s">
        <v>1054</v>
      </c>
      <c r="B875" s="10" t="s">
        <v>197</v>
      </c>
    </row>
    <row r="876" spans="1:2" ht="14.25" customHeight="1">
      <c r="A876" s="9" t="s">
        <v>1055</v>
      </c>
      <c r="B876" s="10" t="s">
        <v>197</v>
      </c>
    </row>
    <row r="877" spans="1:2" ht="14.25" customHeight="1">
      <c r="A877" s="9" t="s">
        <v>1056</v>
      </c>
      <c r="B877" s="10" t="s">
        <v>197</v>
      </c>
    </row>
    <row r="878" spans="1:2" ht="14.25" customHeight="1">
      <c r="A878" s="9" t="s">
        <v>1057</v>
      </c>
      <c r="B878" s="10" t="s">
        <v>195</v>
      </c>
    </row>
    <row r="879" spans="1:2" ht="14.25" customHeight="1">
      <c r="A879" s="9" t="s">
        <v>1058</v>
      </c>
      <c r="B879" s="10" t="s">
        <v>193</v>
      </c>
    </row>
    <row r="880" spans="1:2" ht="14.25" customHeight="1">
      <c r="A880" s="9" t="s">
        <v>1059</v>
      </c>
      <c r="B880" s="10" t="s">
        <v>195</v>
      </c>
    </row>
    <row r="881" spans="1:2" ht="14.25" customHeight="1">
      <c r="A881" s="9" t="s">
        <v>1060</v>
      </c>
      <c r="B881" s="10" t="s">
        <v>197</v>
      </c>
    </row>
    <row r="882" spans="1:2" ht="14.25" customHeight="1">
      <c r="A882" s="9" t="s">
        <v>1061</v>
      </c>
      <c r="B882" s="10" t="s">
        <v>195</v>
      </c>
    </row>
    <row r="883" spans="1:2" ht="14.25" customHeight="1">
      <c r="A883" s="9" t="s">
        <v>1062</v>
      </c>
      <c r="B883" s="10" t="s">
        <v>193</v>
      </c>
    </row>
    <row r="884" spans="1:2" ht="14.25" customHeight="1">
      <c r="A884" s="9" t="s">
        <v>1063</v>
      </c>
      <c r="B884" s="10" t="s">
        <v>197</v>
      </c>
    </row>
    <row r="885" spans="1:2" ht="14.25" customHeight="1">
      <c r="A885" s="9" t="s">
        <v>1064</v>
      </c>
      <c r="B885" s="10" t="s">
        <v>193</v>
      </c>
    </row>
    <row r="886" spans="1:2" ht="14.25" customHeight="1">
      <c r="A886" s="9" t="s">
        <v>1065</v>
      </c>
      <c r="B886" s="10" t="s">
        <v>191</v>
      </c>
    </row>
    <row r="887" spans="1:2" ht="14.25" customHeight="1">
      <c r="A887" s="9" t="s">
        <v>1066</v>
      </c>
      <c r="B887" s="10" t="s">
        <v>197</v>
      </c>
    </row>
    <row r="888" spans="1:2" ht="14.25" customHeight="1">
      <c r="A888" s="9" t="s">
        <v>1067</v>
      </c>
      <c r="B888" s="10" t="s">
        <v>197</v>
      </c>
    </row>
    <row r="889" spans="1:2" ht="14.25" customHeight="1">
      <c r="A889" s="9" t="s">
        <v>1068</v>
      </c>
      <c r="B889" s="10" t="s">
        <v>197</v>
      </c>
    </row>
    <row r="890" spans="1:2" ht="14.25" customHeight="1">
      <c r="A890" s="9" t="s">
        <v>1069</v>
      </c>
      <c r="B890" s="10" t="s">
        <v>193</v>
      </c>
    </row>
    <row r="891" spans="1:2" ht="14.25" customHeight="1">
      <c r="A891" s="9" t="s">
        <v>1070</v>
      </c>
      <c r="B891" s="10" t="s">
        <v>195</v>
      </c>
    </row>
    <row r="892" spans="1:2" ht="14.25" customHeight="1">
      <c r="A892" s="9" t="s">
        <v>1071</v>
      </c>
      <c r="B892" s="10" t="s">
        <v>197</v>
      </c>
    </row>
    <row r="893" spans="1:2" ht="14.25" customHeight="1">
      <c r="A893" s="9" t="s">
        <v>1072</v>
      </c>
      <c r="B893" s="10" t="s">
        <v>195</v>
      </c>
    </row>
    <row r="894" spans="1:2" ht="14.25" customHeight="1">
      <c r="A894" s="9" t="s">
        <v>1073</v>
      </c>
      <c r="B894" s="10" t="s">
        <v>197</v>
      </c>
    </row>
    <row r="895" spans="1:2" ht="14.25" customHeight="1">
      <c r="A895" s="9" t="s">
        <v>1074</v>
      </c>
      <c r="B895" s="10" t="s">
        <v>197</v>
      </c>
    </row>
    <row r="896" spans="1:2" ht="14.25" customHeight="1">
      <c r="A896" s="9" t="s">
        <v>1075</v>
      </c>
      <c r="B896" s="10" t="s">
        <v>197</v>
      </c>
    </row>
    <row r="897" spans="1:2" ht="14.25" customHeight="1">
      <c r="A897" s="9" t="s">
        <v>1076</v>
      </c>
      <c r="B897" s="10" t="s">
        <v>193</v>
      </c>
    </row>
    <row r="898" spans="1:2" ht="14.25" customHeight="1">
      <c r="A898" s="9" t="s">
        <v>1077</v>
      </c>
      <c r="B898" s="10" t="s">
        <v>195</v>
      </c>
    </row>
    <row r="899" spans="1:2" ht="14.25" customHeight="1">
      <c r="A899" s="9" t="s">
        <v>1078</v>
      </c>
      <c r="B899" s="10" t="s">
        <v>191</v>
      </c>
    </row>
    <row r="900" spans="1:2" ht="14.25" customHeight="1">
      <c r="A900" s="9" t="s">
        <v>1079</v>
      </c>
      <c r="B900" s="10" t="s">
        <v>193</v>
      </c>
    </row>
    <row r="901" spans="1:2" ht="14.25" customHeight="1">
      <c r="A901" s="9" t="s">
        <v>1080</v>
      </c>
      <c r="B901" s="10" t="s">
        <v>197</v>
      </c>
    </row>
    <row r="902" spans="1:2" ht="14.25" customHeight="1">
      <c r="A902" s="9" t="s">
        <v>1081</v>
      </c>
      <c r="B902" s="10" t="s">
        <v>193</v>
      </c>
    </row>
    <row r="903" spans="1:2" ht="14.25" customHeight="1">
      <c r="A903" s="9" t="s">
        <v>1082</v>
      </c>
      <c r="B903" s="10" t="s">
        <v>191</v>
      </c>
    </row>
    <row r="904" spans="1:2" ht="14.25" customHeight="1">
      <c r="A904" s="9" t="s">
        <v>1083</v>
      </c>
      <c r="B904" s="10" t="s">
        <v>197</v>
      </c>
    </row>
    <row r="905" spans="1:2" ht="14.25" customHeight="1">
      <c r="A905" s="9" t="s">
        <v>1084</v>
      </c>
      <c r="B905" s="10" t="s">
        <v>197</v>
      </c>
    </row>
    <row r="906" spans="1:2" ht="14.25" customHeight="1">
      <c r="A906" s="9" t="s">
        <v>1085</v>
      </c>
      <c r="B906" s="10" t="s">
        <v>195</v>
      </c>
    </row>
    <row r="907" spans="1:2" ht="14.25" customHeight="1">
      <c r="A907" s="9" t="s">
        <v>1086</v>
      </c>
      <c r="B907" s="10" t="s">
        <v>197</v>
      </c>
    </row>
    <row r="908" spans="1:2" ht="14.25" customHeight="1">
      <c r="A908" s="9" t="s">
        <v>1087</v>
      </c>
      <c r="B908" s="10" t="s">
        <v>193</v>
      </c>
    </row>
    <row r="909" spans="1:2" ht="14.25" customHeight="1">
      <c r="A909" s="9" t="s">
        <v>1088</v>
      </c>
      <c r="B909" s="10" t="s">
        <v>193</v>
      </c>
    </row>
    <row r="910" spans="1:2" ht="14.25" customHeight="1">
      <c r="A910" s="9" t="s">
        <v>1089</v>
      </c>
      <c r="B910" s="10" t="s">
        <v>197</v>
      </c>
    </row>
    <row r="911" spans="1:2" ht="14.25" customHeight="1">
      <c r="A911" s="9" t="s">
        <v>1090</v>
      </c>
      <c r="B911" s="10" t="s">
        <v>195</v>
      </c>
    </row>
    <row r="912" spans="1:2" ht="14.25" customHeight="1">
      <c r="A912" s="9" t="s">
        <v>1091</v>
      </c>
      <c r="B912" s="10" t="s">
        <v>193</v>
      </c>
    </row>
    <row r="913" spans="1:2" ht="14.25" customHeight="1">
      <c r="A913" s="9" t="s">
        <v>1092</v>
      </c>
      <c r="B913" s="10" t="s">
        <v>195</v>
      </c>
    </row>
    <row r="914" spans="1:2" ht="14.25" customHeight="1">
      <c r="A914" s="9" t="s">
        <v>1093</v>
      </c>
      <c r="B914" s="10" t="s">
        <v>195</v>
      </c>
    </row>
    <row r="915" spans="1:2" ht="14.25" customHeight="1">
      <c r="A915" s="9" t="s">
        <v>1094</v>
      </c>
      <c r="B915" s="10" t="s">
        <v>191</v>
      </c>
    </row>
    <row r="916" spans="1:2" ht="14.25" customHeight="1">
      <c r="A916" s="9" t="s">
        <v>1095</v>
      </c>
      <c r="B916" s="10" t="s">
        <v>195</v>
      </c>
    </row>
    <row r="917" spans="1:2" ht="14.25" customHeight="1">
      <c r="A917" s="9" t="s">
        <v>1096</v>
      </c>
      <c r="B917" s="10" t="s">
        <v>195</v>
      </c>
    </row>
    <row r="918" spans="1:2" ht="14.25" customHeight="1">
      <c r="A918" s="9" t="s">
        <v>1097</v>
      </c>
      <c r="B918" s="10" t="s">
        <v>195</v>
      </c>
    </row>
    <row r="919" spans="1:2" ht="14.25" customHeight="1">
      <c r="A919" s="9" t="s">
        <v>1098</v>
      </c>
      <c r="B919" s="10" t="s">
        <v>195</v>
      </c>
    </row>
    <row r="920" spans="1:2" ht="14.25" customHeight="1">
      <c r="A920" s="9" t="s">
        <v>1099</v>
      </c>
      <c r="B920" s="10" t="s">
        <v>195</v>
      </c>
    </row>
    <row r="921" spans="1:2" ht="14.25" customHeight="1">
      <c r="A921" s="9" t="s">
        <v>1100</v>
      </c>
      <c r="B921" s="10" t="s">
        <v>193</v>
      </c>
    </row>
    <row r="922" spans="1:2" ht="14.25" customHeight="1">
      <c r="A922" s="9" t="s">
        <v>1101</v>
      </c>
      <c r="B922" s="10" t="s">
        <v>193</v>
      </c>
    </row>
    <row r="923" spans="1:2" ht="14.25" customHeight="1">
      <c r="A923" s="9" t="s">
        <v>1102</v>
      </c>
      <c r="B923" s="10" t="s">
        <v>193</v>
      </c>
    </row>
    <row r="924" spans="1:2" ht="14.25" customHeight="1">
      <c r="A924" s="9" t="s">
        <v>1103</v>
      </c>
      <c r="B924" s="10" t="s">
        <v>195</v>
      </c>
    </row>
    <row r="925" spans="1:2" ht="14.25" customHeight="1">
      <c r="A925" s="9" t="s">
        <v>1104</v>
      </c>
      <c r="B925" s="10" t="s">
        <v>195</v>
      </c>
    </row>
    <row r="926" spans="1:2" ht="14.25" customHeight="1">
      <c r="A926" s="9" t="s">
        <v>1105</v>
      </c>
      <c r="B926" s="10" t="s">
        <v>197</v>
      </c>
    </row>
    <row r="927" spans="1:2" ht="14.25" customHeight="1">
      <c r="A927" s="9" t="s">
        <v>1106</v>
      </c>
      <c r="B927" s="10" t="s">
        <v>1106</v>
      </c>
    </row>
    <row r="928" spans="1:2" ht="14.25" customHeight="1">
      <c r="A928" s="9" t="s">
        <v>1106</v>
      </c>
      <c r="B928" s="10" t="s">
        <v>1106</v>
      </c>
    </row>
    <row r="929" spans="1:2" ht="14.25" customHeight="1">
      <c r="A929" s="9" t="s">
        <v>1106</v>
      </c>
      <c r="B929" s="10" t="s">
        <v>1106</v>
      </c>
    </row>
    <row r="930" spans="1:2" ht="14.25" customHeight="1">
      <c r="A930" s="9" t="s">
        <v>1106</v>
      </c>
      <c r="B930" s="10" t="s">
        <v>1106</v>
      </c>
    </row>
    <row r="931" spans="1:2" ht="14.25" customHeight="1">
      <c r="A931" s="9" t="s">
        <v>1106</v>
      </c>
      <c r="B931" s="10" t="s">
        <v>1106</v>
      </c>
    </row>
    <row r="932" spans="1:2" ht="14.25" customHeight="1">
      <c r="A932" s="9" t="s">
        <v>1106</v>
      </c>
      <c r="B932" s="10" t="s">
        <v>1106</v>
      </c>
    </row>
    <row r="933" spans="1:2" ht="14.25" customHeight="1">
      <c r="A933" s="9" t="s">
        <v>1106</v>
      </c>
      <c r="B933" s="10" t="s">
        <v>1106</v>
      </c>
    </row>
    <row r="934" spans="1:2" ht="14.25" customHeight="1">
      <c r="A934" s="9" t="s">
        <v>1106</v>
      </c>
      <c r="B934" s="10" t="s">
        <v>1106</v>
      </c>
    </row>
    <row r="935" spans="1:2" ht="14.25" customHeight="1">
      <c r="A935" s="9" t="s">
        <v>1106</v>
      </c>
      <c r="B935" s="10" t="s">
        <v>1106</v>
      </c>
    </row>
    <row r="936" spans="1:2" ht="14.25" customHeight="1">
      <c r="A936" s="9" t="s">
        <v>1106</v>
      </c>
      <c r="B936" s="10" t="s">
        <v>1106</v>
      </c>
    </row>
    <row r="937" spans="1:2" ht="14.25" customHeight="1">
      <c r="A937" s="9" t="s">
        <v>1106</v>
      </c>
      <c r="B937" s="10" t="s">
        <v>1106</v>
      </c>
    </row>
    <row r="938" spans="1:2" ht="14.25" customHeight="1">
      <c r="A938" s="9" t="s">
        <v>1106</v>
      </c>
      <c r="B938" s="10" t="s">
        <v>1106</v>
      </c>
    </row>
    <row r="939" spans="1:2" ht="14.25" customHeight="1">
      <c r="A939" s="9" t="s">
        <v>1106</v>
      </c>
      <c r="B939" s="10" t="s">
        <v>1106</v>
      </c>
    </row>
    <row r="940" spans="1:2" ht="14.25" customHeight="1">
      <c r="A940" s="9" t="s">
        <v>1106</v>
      </c>
      <c r="B940" s="10" t="s">
        <v>1106</v>
      </c>
    </row>
    <row r="941" spans="1:2" ht="14.25" customHeight="1">
      <c r="A941" s="9" t="s">
        <v>1106</v>
      </c>
      <c r="B941" s="10" t="s">
        <v>1106</v>
      </c>
    </row>
    <row r="942" spans="1:2" ht="14.25" customHeight="1">
      <c r="A942" s="9" t="s">
        <v>1106</v>
      </c>
      <c r="B942" s="10" t="s">
        <v>1106</v>
      </c>
    </row>
    <row r="943" spans="1:2" ht="14.25" customHeight="1">
      <c r="A943" s="9" t="s">
        <v>1106</v>
      </c>
      <c r="B943" s="10" t="s">
        <v>1106</v>
      </c>
    </row>
    <row r="944" spans="1:2" ht="14.25" customHeight="1">
      <c r="A944" s="9" t="s">
        <v>1106</v>
      </c>
      <c r="B944" s="10" t="s">
        <v>1106</v>
      </c>
    </row>
    <row r="945" spans="1:2" ht="14.25" customHeight="1">
      <c r="A945" s="9" t="s">
        <v>1106</v>
      </c>
      <c r="B945" s="10" t="s">
        <v>1106</v>
      </c>
    </row>
    <row r="946" spans="1:2" ht="14.25" customHeight="1">
      <c r="A946" s="9" t="s">
        <v>1106</v>
      </c>
      <c r="B946" s="10" t="s">
        <v>1106</v>
      </c>
    </row>
    <row r="947" spans="1:2" ht="14.25" customHeight="1">
      <c r="A947" s="9" t="s">
        <v>1106</v>
      </c>
      <c r="B947" s="10" t="s">
        <v>1106</v>
      </c>
    </row>
    <row r="948" spans="1:2" ht="14.25" customHeight="1">
      <c r="A948" s="9" t="s">
        <v>1106</v>
      </c>
      <c r="B948" s="10" t="s">
        <v>1106</v>
      </c>
    </row>
    <row r="949" spans="1:2" ht="14.25" customHeight="1">
      <c r="A949" s="9" t="s">
        <v>1106</v>
      </c>
      <c r="B949" s="10" t="s">
        <v>1106</v>
      </c>
    </row>
    <row r="950" spans="1:2" ht="14.25" customHeight="1">
      <c r="A950" s="9" t="s">
        <v>1106</v>
      </c>
      <c r="B950" s="10" t="s">
        <v>1106</v>
      </c>
    </row>
    <row r="951" spans="1:2" ht="14.25" customHeight="1">
      <c r="A951" s="9" t="s">
        <v>1106</v>
      </c>
      <c r="B951" s="10" t="s">
        <v>1106</v>
      </c>
    </row>
    <row r="952" spans="1:2" ht="14.25" customHeight="1">
      <c r="A952" s="9" t="s">
        <v>1106</v>
      </c>
      <c r="B952" s="10" t="s">
        <v>1106</v>
      </c>
    </row>
    <row r="953" spans="1:2" ht="14.25" customHeight="1">
      <c r="A953" s="9" t="s">
        <v>1106</v>
      </c>
      <c r="B953" s="10" t="s">
        <v>1106</v>
      </c>
    </row>
    <row r="954" spans="1:2" ht="14.25" customHeight="1">
      <c r="A954" s="9" t="s">
        <v>1106</v>
      </c>
      <c r="B954" s="10" t="s">
        <v>1106</v>
      </c>
    </row>
    <row r="955" spans="1:2" ht="14.25" customHeight="1">
      <c r="A955" s="9" t="s">
        <v>1106</v>
      </c>
      <c r="B955" s="10" t="s">
        <v>1106</v>
      </c>
    </row>
    <row r="956" spans="1:2" ht="14.25" customHeight="1">
      <c r="A956" s="9" t="s">
        <v>1106</v>
      </c>
      <c r="B956" s="10" t="s">
        <v>1106</v>
      </c>
    </row>
    <row r="957" spans="1:2" ht="14.25" customHeight="1">
      <c r="A957" s="9" t="s">
        <v>1106</v>
      </c>
      <c r="B957" s="10" t="s">
        <v>1106</v>
      </c>
    </row>
    <row r="958" spans="1:2" ht="14.25" customHeight="1">
      <c r="A958" s="9" t="s">
        <v>1106</v>
      </c>
      <c r="B958" s="10" t="s">
        <v>1106</v>
      </c>
    </row>
    <row r="959" spans="1:2" ht="14.25" customHeight="1">
      <c r="A959" s="9" t="s">
        <v>1106</v>
      </c>
      <c r="B959" s="10" t="s">
        <v>1106</v>
      </c>
    </row>
    <row r="960" spans="1:2" ht="14.25" customHeight="1">
      <c r="A960" s="9" t="s">
        <v>1106</v>
      </c>
      <c r="B960" s="10" t="s">
        <v>1106</v>
      </c>
    </row>
    <row r="961" spans="1:2" ht="14.25" customHeight="1">
      <c r="A961" s="9" t="s">
        <v>1106</v>
      </c>
      <c r="B961" s="10" t="s">
        <v>1106</v>
      </c>
    </row>
    <row r="962" spans="1:2" ht="14.25" customHeight="1">
      <c r="A962" s="9" t="s">
        <v>1106</v>
      </c>
      <c r="B962" s="10" t="s">
        <v>1106</v>
      </c>
    </row>
    <row r="963" spans="1:2" ht="14.25" customHeight="1">
      <c r="A963" s="9" t="s">
        <v>1106</v>
      </c>
      <c r="B963" s="10" t="s">
        <v>1106</v>
      </c>
    </row>
    <row r="964" spans="1:2" ht="14.25" customHeight="1">
      <c r="A964" s="9" t="s">
        <v>1106</v>
      </c>
      <c r="B964" s="10" t="s">
        <v>1106</v>
      </c>
    </row>
    <row r="965" spans="1:2" ht="14.25" customHeight="1">
      <c r="A965" s="9" t="s">
        <v>1106</v>
      </c>
      <c r="B965" s="10" t="s">
        <v>1106</v>
      </c>
    </row>
    <row r="966" spans="1:2" ht="14.25" customHeight="1">
      <c r="A966" s="9" t="s">
        <v>1106</v>
      </c>
      <c r="B966" s="10" t="s">
        <v>1106</v>
      </c>
    </row>
    <row r="967" spans="1:2" ht="14.25" customHeight="1">
      <c r="A967" s="9" t="s">
        <v>1106</v>
      </c>
      <c r="B967" s="10" t="s">
        <v>1106</v>
      </c>
    </row>
    <row r="968" spans="1:2" ht="14.25" customHeight="1">
      <c r="A968" s="9" t="s">
        <v>1106</v>
      </c>
      <c r="B968" s="10" t="s">
        <v>1106</v>
      </c>
    </row>
    <row r="969" spans="1:2" ht="14.25" customHeight="1">
      <c r="A969" s="9" t="s">
        <v>1106</v>
      </c>
      <c r="B969" s="10" t="s">
        <v>1106</v>
      </c>
    </row>
    <row r="970" spans="1:2" ht="14.25" customHeight="1">
      <c r="A970" s="9" t="s">
        <v>1106</v>
      </c>
      <c r="B970" s="10" t="s">
        <v>1106</v>
      </c>
    </row>
    <row r="971" spans="1:2" ht="14.25" customHeight="1">
      <c r="A971" s="9" t="s">
        <v>1106</v>
      </c>
      <c r="B971" s="10" t="s">
        <v>1106</v>
      </c>
    </row>
    <row r="972" spans="1:2" ht="14.25" customHeight="1">
      <c r="A972" s="9" t="s">
        <v>1106</v>
      </c>
      <c r="B972" s="10" t="s">
        <v>1106</v>
      </c>
    </row>
    <row r="973" spans="1:2" ht="14.25" customHeight="1">
      <c r="A973" s="9" t="s">
        <v>1106</v>
      </c>
      <c r="B973" s="10" t="s">
        <v>1106</v>
      </c>
    </row>
    <row r="974" spans="1:2" ht="14.25" customHeight="1">
      <c r="A974" s="9" t="s">
        <v>1106</v>
      </c>
      <c r="B974" s="10" t="s">
        <v>1106</v>
      </c>
    </row>
    <row r="975" spans="1:2" ht="14.25" customHeight="1">
      <c r="A975" s="9" t="s">
        <v>1106</v>
      </c>
      <c r="B975" s="10" t="s">
        <v>1106</v>
      </c>
    </row>
    <row r="976" spans="1:2" ht="14.25" customHeight="1">
      <c r="A976" s="9" t="s">
        <v>1106</v>
      </c>
      <c r="B976" s="10" t="s">
        <v>1106</v>
      </c>
    </row>
    <row r="977" spans="1:2" ht="14.25" customHeight="1">
      <c r="A977" s="9" t="s">
        <v>1106</v>
      </c>
      <c r="B977" s="10" t="s">
        <v>1106</v>
      </c>
    </row>
    <row r="978" spans="1:2" ht="14.25" customHeight="1">
      <c r="A978" s="9" t="s">
        <v>1106</v>
      </c>
      <c r="B978" s="10" t="s">
        <v>1106</v>
      </c>
    </row>
    <row r="979" spans="1:2" ht="14.25" customHeight="1">
      <c r="A979" s="9" t="s">
        <v>1106</v>
      </c>
      <c r="B979" s="10" t="s">
        <v>1106</v>
      </c>
    </row>
    <row r="980" spans="1:2" ht="14.25" customHeight="1">
      <c r="A980" s="9" t="s">
        <v>1106</v>
      </c>
      <c r="B980" s="10" t="s">
        <v>1106</v>
      </c>
    </row>
    <row r="981" spans="1:2" ht="14.25" customHeight="1">
      <c r="A981" s="9" t="s">
        <v>1106</v>
      </c>
      <c r="B981" s="10" t="s">
        <v>1106</v>
      </c>
    </row>
    <row r="982" spans="1:2" ht="14.25" customHeight="1">
      <c r="A982" s="9" t="s">
        <v>1106</v>
      </c>
      <c r="B982" s="10" t="s">
        <v>1106</v>
      </c>
    </row>
    <row r="983" spans="1:2" ht="14.25" customHeight="1">
      <c r="A983" s="9" t="s">
        <v>1106</v>
      </c>
      <c r="B983" s="10" t="s">
        <v>1106</v>
      </c>
    </row>
    <row r="984" spans="1:2" ht="14.25" customHeight="1">
      <c r="A984" s="9" t="s">
        <v>1106</v>
      </c>
      <c r="B984" s="10" t="s">
        <v>1106</v>
      </c>
    </row>
    <row r="985" spans="1:2" ht="14.25" customHeight="1">
      <c r="A985" s="9" t="s">
        <v>1106</v>
      </c>
      <c r="B985" s="10" t="s">
        <v>1106</v>
      </c>
    </row>
    <row r="986" spans="1:2" ht="14.25" customHeight="1">
      <c r="A986" s="9" t="s">
        <v>1106</v>
      </c>
      <c r="B986" s="10" t="s">
        <v>1106</v>
      </c>
    </row>
    <row r="987" spans="1:2" ht="14.25" customHeight="1">
      <c r="A987" s="9" t="s">
        <v>1106</v>
      </c>
      <c r="B987" s="10" t="s">
        <v>1106</v>
      </c>
    </row>
    <row r="988" spans="1:2" ht="14.25" customHeight="1">
      <c r="A988" s="9" t="s">
        <v>1106</v>
      </c>
      <c r="B988" s="10" t="s">
        <v>1106</v>
      </c>
    </row>
    <row r="989" spans="1:2" ht="14.25" customHeight="1">
      <c r="A989" s="9" t="s">
        <v>1106</v>
      </c>
      <c r="B989" s="10" t="s">
        <v>1106</v>
      </c>
    </row>
    <row r="990" spans="1:2" ht="14.25" customHeight="1">
      <c r="A990" s="9" t="s">
        <v>1106</v>
      </c>
      <c r="B990" s="10" t="s">
        <v>1106</v>
      </c>
    </row>
    <row r="991" spans="1:2" ht="14.25" customHeight="1">
      <c r="A991" s="9" t="s">
        <v>1106</v>
      </c>
      <c r="B991" s="10" t="s">
        <v>1106</v>
      </c>
    </row>
    <row r="992" spans="1:2" ht="14.25" customHeight="1">
      <c r="A992" s="9" t="s">
        <v>1106</v>
      </c>
      <c r="B992" s="10" t="s">
        <v>1106</v>
      </c>
    </row>
    <row r="993" spans="1:2" ht="14.25" customHeight="1">
      <c r="A993" s="9" t="s">
        <v>1106</v>
      </c>
      <c r="B993" s="10" t="s">
        <v>1106</v>
      </c>
    </row>
    <row r="994" spans="1:2" ht="14.25" customHeight="1">
      <c r="A994" s="9" t="s">
        <v>1106</v>
      </c>
      <c r="B994" s="10" t="s">
        <v>1106</v>
      </c>
    </row>
    <row r="995" spans="1:2" ht="14.25" customHeight="1">
      <c r="A995" s="9" t="s">
        <v>1106</v>
      </c>
      <c r="B995" s="10" t="s">
        <v>1106</v>
      </c>
    </row>
    <row r="996" spans="1:2" ht="14.25" customHeight="1">
      <c r="A996" s="9" t="s">
        <v>1106</v>
      </c>
      <c r="B996" s="10" t="s">
        <v>1106</v>
      </c>
    </row>
    <row r="997" spans="1:2" ht="14.25" customHeight="1">
      <c r="A997" s="9" t="s">
        <v>1106</v>
      </c>
      <c r="B997" s="10" t="s">
        <v>1106</v>
      </c>
    </row>
    <row r="998" spans="1:2" ht="14.25" customHeight="1">
      <c r="A998" s="9" t="s">
        <v>1106</v>
      </c>
      <c r="B998" s="10" t="s">
        <v>1106</v>
      </c>
    </row>
    <row r="999" spans="1:2" ht="14.25" customHeight="1">
      <c r="A999" s="9" t="s">
        <v>1106</v>
      </c>
      <c r="B999" s="10" t="s">
        <v>1106</v>
      </c>
    </row>
    <row r="1000" spans="1:2" ht="14.25" customHeight="1">
      <c r="A1000" s="9" t="s">
        <v>1106</v>
      </c>
      <c r="B1000" s="10" t="s">
        <v>1106</v>
      </c>
    </row>
    <row r="1001" spans="1:2" ht="14.25" customHeight="1">
      <c r="A1001" s="9" t="s">
        <v>1106</v>
      </c>
      <c r="B1001" s="10" t="s">
        <v>1106</v>
      </c>
    </row>
    <row r="1002" spans="1:2" ht="14.25" customHeight="1">
      <c r="A1002" s="9" t="s">
        <v>1106</v>
      </c>
      <c r="B1002" s="10" t="s">
        <v>1106</v>
      </c>
    </row>
    <row r="1003" spans="1:2" ht="14.25" customHeight="1">
      <c r="A1003" s="9" t="s">
        <v>1106</v>
      </c>
      <c r="B1003" s="10" t="s">
        <v>1106</v>
      </c>
    </row>
    <row r="1004" spans="1:2" ht="14.25" customHeight="1">
      <c r="A1004" s="9" t="s">
        <v>1106</v>
      </c>
      <c r="B1004" s="10" t="s">
        <v>1106</v>
      </c>
    </row>
    <row r="1005" spans="1:2" ht="14.25" customHeight="1">
      <c r="A1005" s="9" t="s">
        <v>1106</v>
      </c>
      <c r="B1005" s="10" t="s">
        <v>1106</v>
      </c>
    </row>
    <row r="1006" spans="1:2" ht="14.25" customHeight="1">
      <c r="A1006" s="9" t="s">
        <v>1106</v>
      </c>
      <c r="B1006" s="10" t="s">
        <v>1106</v>
      </c>
    </row>
    <row r="1007" spans="1:2" ht="14.25" customHeight="1">
      <c r="A1007" s="9" t="s">
        <v>1106</v>
      </c>
      <c r="B1007" s="10" t="s">
        <v>1106</v>
      </c>
    </row>
    <row r="1008" spans="1:2" ht="14.25" customHeight="1">
      <c r="A1008" s="9" t="s">
        <v>1106</v>
      </c>
      <c r="B1008" s="10" t="s">
        <v>1106</v>
      </c>
    </row>
    <row r="1009" spans="1:2" ht="14.25" customHeight="1">
      <c r="A1009" s="9" t="s">
        <v>1106</v>
      </c>
      <c r="B1009" s="10" t="s">
        <v>1106</v>
      </c>
    </row>
  </sheetData>
  <autoFilter ref="A1:B1" xr:uid="{00000000-0009-0000-0000-000001000000}"/>
  <mergeCells count="1">
    <mergeCell ref="C1:N1"/>
  </mergeCells>
  <conditionalFormatting sqref="A911:B1009">
    <cfRule type="cellIs" dxfId="7" priority="1" operator="notEqual">
      <formula>"Adicionar"</formula>
    </cfRule>
  </conditionalFormatting>
  <conditionalFormatting sqref="A911:B1009">
    <cfRule type="cellIs" dxfId="6" priority="2" operator="equal">
      <formula>"Adicionar"</formula>
    </cfRule>
  </conditionalFormatting>
  <conditionalFormatting sqref="A2:A1009">
    <cfRule type="expression" dxfId="5" priority="3">
      <formula>COUNTIF(A:A,A2)&gt;1</formula>
    </cfRule>
  </conditionalFormatting>
  <pageMargins left="0.51180555555555496" right="0.51180555555555496" top="0.78749999999999998" bottom="0.78749999999999998" header="0" footer="0"/>
  <pageSetup paperSize="9" orientation="portrait"/>
  <rowBreaks count="1" manualBreakCount="1">
    <brk id="2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1" width="22.375" customWidth="1"/>
    <col min="2" max="2" width="28.25" customWidth="1"/>
    <col min="3" max="3" width="21.625" customWidth="1"/>
    <col min="4" max="26" width="8.625" customWidth="1"/>
  </cols>
  <sheetData>
    <row r="1" spans="1:3" ht="14.25" customHeight="1">
      <c r="A1" s="12" t="s">
        <v>1107</v>
      </c>
      <c r="B1" s="12" t="s">
        <v>1108</v>
      </c>
      <c r="C1" s="13" t="s">
        <v>1109</v>
      </c>
    </row>
    <row r="2" spans="1:3" ht="14.25" customHeight="1">
      <c r="A2" s="13" t="s">
        <v>1110</v>
      </c>
      <c r="B2" s="12" t="s">
        <v>31</v>
      </c>
      <c r="C2" s="13" t="s">
        <v>1111</v>
      </c>
    </row>
    <row r="3" spans="1:3" ht="14.25" customHeight="1">
      <c r="A3" s="13" t="s">
        <v>1112</v>
      </c>
      <c r="B3" s="12" t="s">
        <v>191</v>
      </c>
      <c r="C3" s="13" t="s">
        <v>1113</v>
      </c>
    </row>
    <row r="4" spans="1:3" ht="14.25" customHeight="1">
      <c r="A4" s="13" t="s">
        <v>167</v>
      </c>
      <c r="B4" s="12" t="s">
        <v>193</v>
      </c>
      <c r="C4" s="13" t="s">
        <v>1114</v>
      </c>
    </row>
    <row r="5" spans="1:3" ht="14.25" customHeight="1">
      <c r="A5" s="13" t="s">
        <v>1115</v>
      </c>
      <c r="B5" s="12" t="s">
        <v>197</v>
      </c>
      <c r="C5" s="13" t="s">
        <v>1116</v>
      </c>
    </row>
    <row r="6" spans="1:3" ht="14.25" customHeight="1">
      <c r="A6" s="13" t="s">
        <v>1117</v>
      </c>
      <c r="B6" s="12" t="s">
        <v>195</v>
      </c>
    </row>
    <row r="7" spans="1:3" ht="14.25" customHeight="1">
      <c r="A7" s="13" t="s">
        <v>1118</v>
      </c>
    </row>
    <row r="8" spans="1:3" ht="14.25" customHeight="1">
      <c r="A8" s="13" t="s">
        <v>1119</v>
      </c>
    </row>
    <row r="9" spans="1:3" ht="14.25" customHeight="1">
      <c r="A9" s="13" t="s">
        <v>1120</v>
      </c>
    </row>
    <row r="10" spans="1:3" ht="14.25" customHeight="1">
      <c r="A10" s="13" t="s">
        <v>1121</v>
      </c>
    </row>
    <row r="11" spans="1:3" ht="14.25" customHeight="1">
      <c r="A11" s="13" t="s">
        <v>27</v>
      </c>
    </row>
    <row r="12" spans="1:3" ht="14.25" customHeight="1">
      <c r="A12" s="13" t="s">
        <v>40</v>
      </c>
    </row>
    <row r="13" spans="1:3" ht="14.25" customHeight="1">
      <c r="A13" s="13" t="s">
        <v>1122</v>
      </c>
    </row>
    <row r="14" spans="1:3" ht="14.25" customHeight="1">
      <c r="A14" s="13" t="s">
        <v>1123</v>
      </c>
    </row>
    <row r="15" spans="1:3" ht="14.25" customHeight="1">
      <c r="A15" s="13" t="s">
        <v>1124</v>
      </c>
    </row>
    <row r="16" spans="1:3" ht="14.25" customHeight="1">
      <c r="A16" s="13" t="s">
        <v>1125</v>
      </c>
    </row>
    <row r="17" spans="1:1" ht="14.25" customHeight="1">
      <c r="A17" s="13" t="s">
        <v>1126</v>
      </c>
    </row>
    <row r="18" spans="1:1" ht="14.25" customHeight="1">
      <c r="A18" s="13" t="s">
        <v>43</v>
      </c>
    </row>
    <row r="19" spans="1:1" ht="14.25" customHeight="1">
      <c r="A19" s="13" t="s">
        <v>1127</v>
      </c>
    </row>
    <row r="20" spans="1:1" ht="14.25" customHeight="1">
      <c r="A20" s="13" t="s">
        <v>46</v>
      </c>
    </row>
    <row r="21" spans="1:1" ht="14.25" customHeight="1">
      <c r="A21" s="13" t="s">
        <v>52</v>
      </c>
    </row>
    <row r="22" spans="1:1" ht="14.25" customHeight="1">
      <c r="A22" s="13" t="s">
        <v>56</v>
      </c>
    </row>
    <row r="23" spans="1:1" ht="14.25" customHeight="1">
      <c r="A23" s="13" t="s">
        <v>66</v>
      </c>
    </row>
    <row r="24" spans="1:1" ht="14.25" customHeight="1">
      <c r="A24" s="13" t="s">
        <v>1128</v>
      </c>
    </row>
    <row r="25" spans="1:1" ht="14.25" customHeight="1">
      <c r="A25" s="13" t="s">
        <v>1129</v>
      </c>
    </row>
    <row r="26" spans="1:1" ht="14.25" customHeight="1">
      <c r="A26" s="13" t="s">
        <v>1130</v>
      </c>
    </row>
    <row r="27" spans="1:1" ht="14.25" customHeight="1">
      <c r="A27" s="13" t="s">
        <v>1131</v>
      </c>
    </row>
    <row r="28" spans="1:1" ht="14.25" customHeight="1">
      <c r="A28" s="13" t="s">
        <v>1132</v>
      </c>
    </row>
    <row r="29" spans="1:1" ht="14.25" customHeight="1">
      <c r="A29" s="13" t="s">
        <v>1133</v>
      </c>
    </row>
    <row r="30" spans="1:1" ht="14.25" customHeight="1">
      <c r="A30" s="13" t="s">
        <v>75</v>
      </c>
    </row>
    <row r="31" spans="1:1" ht="14.25" customHeight="1">
      <c r="A31" s="13" t="s">
        <v>1134</v>
      </c>
    </row>
    <row r="32" spans="1:1" ht="14.25" customHeight="1">
      <c r="A32" s="13" t="s">
        <v>1135</v>
      </c>
    </row>
    <row r="33" spans="1:1" ht="14.25" customHeight="1">
      <c r="A33" s="13" t="s">
        <v>1136</v>
      </c>
    </row>
    <row r="34" spans="1:1" ht="14.25" customHeight="1">
      <c r="A34" s="13" t="s">
        <v>1137</v>
      </c>
    </row>
    <row r="35" spans="1:1" ht="14.25" customHeight="1">
      <c r="A35" s="13" t="s">
        <v>1138</v>
      </c>
    </row>
    <row r="36" spans="1:1" ht="14.25" customHeight="1">
      <c r="A36" s="13" t="s">
        <v>1139</v>
      </c>
    </row>
    <row r="37" spans="1:1" ht="14.25" customHeight="1">
      <c r="A37" s="13" t="s">
        <v>1140</v>
      </c>
    </row>
    <row r="38" spans="1:1" ht="14.25" customHeight="1">
      <c r="A38" s="13" t="s">
        <v>1141</v>
      </c>
    </row>
    <row r="39" spans="1:1" ht="14.25" customHeight="1">
      <c r="A39" s="13" t="s">
        <v>1142</v>
      </c>
    </row>
    <row r="40" spans="1:1" ht="14.25" customHeight="1">
      <c r="A40" s="13" t="s">
        <v>1143</v>
      </c>
    </row>
    <row r="41" spans="1:1" ht="14.25" customHeight="1">
      <c r="A41" s="13" t="s">
        <v>1144</v>
      </c>
    </row>
    <row r="42" spans="1:1" ht="14.25" customHeight="1">
      <c r="A42" s="13" t="s">
        <v>1145</v>
      </c>
    </row>
    <row r="43" spans="1:1" ht="14.25" customHeight="1">
      <c r="A43" s="13" t="s">
        <v>119</v>
      </c>
    </row>
    <row r="44" spans="1:1" ht="14.25" customHeight="1">
      <c r="A44" s="13" t="s">
        <v>1146</v>
      </c>
    </row>
    <row r="45" spans="1:1" ht="14.25" customHeight="1">
      <c r="A45" s="13" t="s">
        <v>1147</v>
      </c>
    </row>
    <row r="46" spans="1:1" ht="14.25" customHeight="1">
      <c r="A46" s="13" t="s">
        <v>127</v>
      </c>
    </row>
    <row r="47" spans="1:1" ht="14.25" customHeight="1">
      <c r="A47" s="13" t="s">
        <v>1148</v>
      </c>
    </row>
    <row r="48" spans="1:1" ht="14.25" customHeight="1">
      <c r="A48" s="13" t="s">
        <v>1149</v>
      </c>
    </row>
    <row r="49" spans="1:1" ht="14.25" customHeight="1">
      <c r="A49" s="13" t="s">
        <v>1150</v>
      </c>
    </row>
    <row r="50" spans="1:1" ht="14.25" customHeight="1">
      <c r="A50" s="13" t="s">
        <v>130</v>
      </c>
    </row>
    <row r="51" spans="1:1" ht="14.25" customHeight="1">
      <c r="A51" s="13" t="s">
        <v>1151</v>
      </c>
    </row>
    <row r="52" spans="1:1" ht="14.25" customHeight="1">
      <c r="A52" s="13" t="s">
        <v>144</v>
      </c>
    </row>
    <row r="53" spans="1:1" ht="14.25" customHeight="1">
      <c r="A53" s="13" t="s">
        <v>1152</v>
      </c>
    </row>
    <row r="54" spans="1:1" ht="14.25" customHeight="1">
      <c r="A54" s="13" t="s">
        <v>1153</v>
      </c>
    </row>
    <row r="55" spans="1:1" ht="14.25" customHeight="1">
      <c r="A55" s="13" t="s">
        <v>1154</v>
      </c>
    </row>
    <row r="56" spans="1:1" ht="14.25" customHeight="1">
      <c r="A56" s="13" t="s">
        <v>1155</v>
      </c>
    </row>
    <row r="57" spans="1:1" ht="14.25" customHeight="1">
      <c r="A57" s="13" t="s">
        <v>1156</v>
      </c>
    </row>
    <row r="58" spans="1:1" ht="14.25" customHeight="1">
      <c r="A58" s="13" t="s">
        <v>1157</v>
      </c>
    </row>
    <row r="59" spans="1:1" ht="14.25" customHeight="1">
      <c r="A59" s="13" t="s">
        <v>1158</v>
      </c>
    </row>
    <row r="60" spans="1:1" ht="14.25" customHeight="1">
      <c r="A60" s="13" t="s">
        <v>1159</v>
      </c>
    </row>
    <row r="61" spans="1:1" ht="14.25" customHeight="1">
      <c r="A61" s="12" t="s">
        <v>1160</v>
      </c>
    </row>
    <row r="62" spans="1:1" ht="14.25" customHeight="1">
      <c r="A62" s="13" t="s">
        <v>1161</v>
      </c>
    </row>
    <row r="63" spans="1:1" ht="14.25" customHeight="1">
      <c r="A63" s="13" t="s">
        <v>1162</v>
      </c>
    </row>
    <row r="64" spans="1:1" ht="14.25" customHeight="1">
      <c r="A64" s="13" t="s">
        <v>1163</v>
      </c>
    </row>
    <row r="65" spans="1:1" ht="14.25" customHeight="1">
      <c r="A65" s="13" t="s">
        <v>1164</v>
      </c>
    </row>
    <row r="66" spans="1:1" ht="14.25" customHeight="1">
      <c r="A66" s="13" t="s">
        <v>1165</v>
      </c>
    </row>
    <row r="67" spans="1:1" ht="14.25" customHeight="1">
      <c r="A67" s="12" t="s">
        <v>1166</v>
      </c>
    </row>
    <row r="68" spans="1:1" ht="14.25" customHeight="1">
      <c r="A68" s="12" t="s">
        <v>1167</v>
      </c>
    </row>
    <row r="69" spans="1:1" ht="14.25" customHeight="1">
      <c r="A69" s="12" t="s">
        <v>1168</v>
      </c>
    </row>
    <row r="70" spans="1:1" ht="14.25" customHeight="1">
      <c r="A70" s="12" t="s">
        <v>1169</v>
      </c>
    </row>
    <row r="71" spans="1:1" ht="14.25" customHeight="1">
      <c r="A71" s="12" t="s">
        <v>1170</v>
      </c>
    </row>
    <row r="72" spans="1:1" ht="14.25" customHeight="1">
      <c r="A72" s="12" t="s">
        <v>1171</v>
      </c>
    </row>
    <row r="73" spans="1:1" ht="14.25" customHeight="1">
      <c r="A73" s="12" t="s">
        <v>1172</v>
      </c>
    </row>
    <row r="74" spans="1:1" ht="14.25" customHeight="1">
      <c r="A74" s="12" t="s">
        <v>1173</v>
      </c>
    </row>
    <row r="75" spans="1:1" ht="14.25" customHeight="1">
      <c r="A75" s="12" t="s">
        <v>1174</v>
      </c>
    </row>
    <row r="76" spans="1:1" ht="14.25" customHeight="1">
      <c r="A76" s="12" t="s">
        <v>1175</v>
      </c>
    </row>
    <row r="77" spans="1:1" ht="14.25" customHeight="1">
      <c r="A77" s="12" t="s">
        <v>1176</v>
      </c>
    </row>
    <row r="78" spans="1:1" ht="14.25" customHeight="1">
      <c r="A78" s="12" t="s">
        <v>1177</v>
      </c>
    </row>
    <row r="79" spans="1:1" ht="14.25" customHeight="1">
      <c r="A79" s="12" t="s">
        <v>1178</v>
      </c>
    </row>
    <row r="80" spans="1:1" ht="14.25" customHeight="1">
      <c r="A80" s="12" t="s">
        <v>1179</v>
      </c>
    </row>
    <row r="81" spans="1:1" ht="14.25" customHeight="1">
      <c r="A81" s="12" t="s">
        <v>1180</v>
      </c>
    </row>
    <row r="82" spans="1:1" ht="14.25" customHeight="1">
      <c r="A82" s="12" t="s">
        <v>1181</v>
      </c>
    </row>
    <row r="83" spans="1:1" ht="14.25" customHeight="1">
      <c r="A83" s="12" t="s">
        <v>1182</v>
      </c>
    </row>
    <row r="84" spans="1:1" ht="14.25" customHeight="1">
      <c r="A84" s="12" t="s">
        <v>1183</v>
      </c>
    </row>
    <row r="85" spans="1:1" ht="14.25" customHeight="1">
      <c r="A85" s="12" t="s">
        <v>1184</v>
      </c>
    </row>
    <row r="86" spans="1:1" ht="14.25" customHeight="1">
      <c r="A86" s="12" t="s">
        <v>1185</v>
      </c>
    </row>
    <row r="87" spans="1:1" ht="14.25" customHeight="1">
      <c r="A87" s="12" t="s">
        <v>1186</v>
      </c>
    </row>
    <row r="88" spans="1:1" ht="14.25" customHeight="1">
      <c r="A88" s="12" t="s">
        <v>1187</v>
      </c>
    </row>
    <row r="89" spans="1:1" ht="14.25" customHeight="1">
      <c r="A89" s="12" t="s">
        <v>147</v>
      </c>
    </row>
    <row r="90" spans="1:1" ht="14.25" customHeight="1">
      <c r="A90" s="12" t="s">
        <v>1188</v>
      </c>
    </row>
    <row r="91" spans="1:1" ht="14.25" customHeight="1">
      <c r="A91" s="12" t="s">
        <v>1189</v>
      </c>
    </row>
    <row r="92" spans="1:1" ht="14.25" customHeight="1">
      <c r="A92" s="12" t="s">
        <v>1190</v>
      </c>
    </row>
    <row r="93" spans="1:1" ht="14.25" customHeight="1">
      <c r="A93" s="12" t="s">
        <v>1191</v>
      </c>
    </row>
    <row r="94" spans="1:1" ht="14.25" customHeight="1">
      <c r="A94" s="12" t="s">
        <v>156</v>
      </c>
    </row>
    <row r="95" spans="1:1" ht="14.25" customHeight="1">
      <c r="A95" s="12" t="s">
        <v>1192</v>
      </c>
    </row>
    <row r="96" spans="1: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0555555555496" right="0.51180555555555496" top="0.78749999999999998" bottom="0.78749999999999998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"/>
  <sheetViews>
    <sheetView workbookViewId="0">
      <selection sqref="A1:AN1"/>
    </sheetView>
  </sheetViews>
  <sheetFormatPr defaultColWidth="0" defaultRowHeight="11.25" zeroHeight="1"/>
  <cols>
    <col min="1" max="1" width="3.75" style="26" bestFit="1" customWidth="1"/>
    <col min="2" max="2" width="11.25" style="17" customWidth="1"/>
    <col min="3" max="37" width="5.5" style="26" customWidth="1"/>
    <col min="38" max="38" width="5.5" style="17" customWidth="1"/>
    <col min="39" max="40" width="12.125" style="17" customWidth="1"/>
    <col min="41" max="16384" width="9" style="17" hidden="1"/>
  </cols>
  <sheetData>
    <row r="1" spans="1:40" ht="14.25" customHeight="1">
      <c r="A1" s="46" t="s">
        <v>1193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0">
      <c r="A2" s="48" t="s">
        <v>1194</v>
      </c>
      <c r="B2" s="48" t="s">
        <v>1195</v>
      </c>
      <c r="C2" s="48" t="s">
        <v>1196</v>
      </c>
      <c r="D2" s="48"/>
      <c r="E2" s="48" t="s">
        <v>1197</v>
      </c>
      <c r="F2" s="48"/>
      <c r="G2" s="48" t="s">
        <v>1198</v>
      </c>
      <c r="H2" s="48"/>
      <c r="I2" s="48" t="s">
        <v>1199</v>
      </c>
      <c r="J2" s="48"/>
      <c r="K2" s="48" t="s">
        <v>1200</v>
      </c>
      <c r="L2" s="48"/>
      <c r="M2" s="48" t="s">
        <v>1201</v>
      </c>
      <c r="N2" s="48"/>
      <c r="O2" s="48" t="s">
        <v>1202</v>
      </c>
      <c r="P2" s="48"/>
      <c r="Q2" s="48" t="s">
        <v>1203</v>
      </c>
      <c r="R2" s="48"/>
      <c r="S2" s="48" t="s">
        <v>1204</v>
      </c>
      <c r="T2" s="48"/>
      <c r="U2" s="48" t="s">
        <v>1205</v>
      </c>
      <c r="V2" s="48"/>
      <c r="W2" s="48" t="s">
        <v>1206</v>
      </c>
      <c r="X2" s="48"/>
      <c r="Y2" s="48" t="s">
        <v>1207</v>
      </c>
      <c r="Z2" s="48"/>
      <c r="AA2" s="48" t="s">
        <v>1208</v>
      </c>
      <c r="AB2" s="48"/>
      <c r="AC2" s="48" t="s">
        <v>1209</v>
      </c>
      <c r="AD2" s="48"/>
      <c r="AE2" s="48" t="s">
        <v>1210</v>
      </c>
      <c r="AF2" s="48"/>
      <c r="AG2" s="48" t="s">
        <v>1211</v>
      </c>
      <c r="AH2" s="48"/>
      <c r="AI2" s="48" t="s">
        <v>1212</v>
      </c>
      <c r="AJ2" s="48"/>
      <c r="AK2" s="48" t="s">
        <v>1213</v>
      </c>
      <c r="AL2" s="48"/>
      <c r="AM2" s="49" t="s">
        <v>1214</v>
      </c>
      <c r="AN2" s="49" t="s">
        <v>1215</v>
      </c>
    </row>
    <row r="3" spans="1:40" ht="22.5" customHeight="1">
      <c r="A3" s="48"/>
      <c r="B3" s="48"/>
      <c r="C3" s="47" t="s">
        <v>0</v>
      </c>
      <c r="D3" s="47"/>
      <c r="E3" s="47" t="s">
        <v>1216</v>
      </c>
      <c r="F3" s="47"/>
      <c r="G3" s="47" t="s">
        <v>1217</v>
      </c>
      <c r="H3" s="47"/>
      <c r="I3" s="47" t="s">
        <v>1218</v>
      </c>
      <c r="J3" s="47"/>
      <c r="K3" s="47" t="s">
        <v>1219</v>
      </c>
      <c r="L3" s="47"/>
      <c r="M3" s="47" t="s">
        <v>1220</v>
      </c>
      <c r="N3" s="47"/>
      <c r="O3" s="47" t="s">
        <v>1221</v>
      </c>
      <c r="P3" s="47"/>
      <c r="Q3" s="47" t="s">
        <v>1222</v>
      </c>
      <c r="R3" s="47"/>
      <c r="S3" s="47" t="s">
        <v>1223</v>
      </c>
      <c r="T3" s="47"/>
      <c r="U3" s="47" t="s">
        <v>1224</v>
      </c>
      <c r="V3" s="47"/>
      <c r="W3" s="47" t="s">
        <v>1225</v>
      </c>
      <c r="X3" s="47"/>
      <c r="Y3" s="47" t="s">
        <v>1226</v>
      </c>
      <c r="Z3" s="47"/>
      <c r="AA3" s="47" t="s">
        <v>1227</v>
      </c>
      <c r="AB3" s="47"/>
      <c r="AC3" s="47" t="s">
        <v>1228</v>
      </c>
      <c r="AD3" s="47"/>
      <c r="AE3" s="47" t="s">
        <v>14</v>
      </c>
      <c r="AF3" s="47"/>
      <c r="AG3" s="47" t="s">
        <v>1229</v>
      </c>
      <c r="AH3" s="47"/>
      <c r="AI3" s="47" t="s">
        <v>1230</v>
      </c>
      <c r="AJ3" s="47"/>
      <c r="AK3" s="47" t="s">
        <v>1231</v>
      </c>
      <c r="AL3" s="47"/>
      <c r="AM3" s="50"/>
      <c r="AN3" s="50"/>
    </row>
    <row r="4" spans="1:40" ht="55.5" customHeight="1">
      <c r="A4" s="48"/>
      <c r="B4" s="48"/>
      <c r="C4" s="18" t="s">
        <v>24</v>
      </c>
      <c r="D4" s="19" t="s">
        <v>1232</v>
      </c>
      <c r="E4" s="18" t="s">
        <v>24</v>
      </c>
      <c r="F4" s="19" t="s">
        <v>1232</v>
      </c>
      <c r="G4" s="18" t="s">
        <v>24</v>
      </c>
      <c r="H4" s="19" t="s">
        <v>1232</v>
      </c>
      <c r="I4" s="18" t="s">
        <v>24</v>
      </c>
      <c r="J4" s="19" t="s">
        <v>1232</v>
      </c>
      <c r="K4" s="18" t="s">
        <v>24</v>
      </c>
      <c r="L4" s="19" t="s">
        <v>1232</v>
      </c>
      <c r="M4" s="18" t="s">
        <v>24</v>
      </c>
      <c r="N4" s="19" t="s">
        <v>1232</v>
      </c>
      <c r="O4" s="18" t="s">
        <v>24</v>
      </c>
      <c r="P4" s="19" t="s">
        <v>1232</v>
      </c>
      <c r="Q4" s="18" t="s">
        <v>24</v>
      </c>
      <c r="R4" s="19" t="s">
        <v>1232</v>
      </c>
      <c r="S4" s="18" t="s">
        <v>24</v>
      </c>
      <c r="T4" s="19" t="s">
        <v>1232</v>
      </c>
      <c r="U4" s="18" t="s">
        <v>24</v>
      </c>
      <c r="V4" s="19" t="s">
        <v>1232</v>
      </c>
      <c r="W4" s="18" t="s">
        <v>24</v>
      </c>
      <c r="X4" s="19" t="s">
        <v>1232</v>
      </c>
      <c r="Y4" s="18" t="s">
        <v>24</v>
      </c>
      <c r="Z4" s="19" t="s">
        <v>1232</v>
      </c>
      <c r="AA4" s="18" t="s">
        <v>24</v>
      </c>
      <c r="AB4" s="19" t="s">
        <v>1232</v>
      </c>
      <c r="AC4" s="18" t="s">
        <v>24</v>
      </c>
      <c r="AD4" s="19" t="s">
        <v>1232</v>
      </c>
      <c r="AE4" s="18" t="s">
        <v>24</v>
      </c>
      <c r="AF4" s="19" t="s">
        <v>1232</v>
      </c>
      <c r="AG4" s="18" t="s">
        <v>24</v>
      </c>
      <c r="AH4" s="19" t="s">
        <v>1232</v>
      </c>
      <c r="AI4" s="18" t="s">
        <v>24</v>
      </c>
      <c r="AJ4" s="19" t="s">
        <v>1232</v>
      </c>
      <c r="AK4" s="18" t="s">
        <v>24</v>
      </c>
      <c r="AL4" s="19" t="s">
        <v>1232</v>
      </c>
      <c r="AM4" s="51"/>
      <c r="AN4" s="51"/>
    </row>
    <row r="5" spans="1:40">
      <c r="A5" s="27">
        <v>1</v>
      </c>
      <c r="B5" s="20" t="s">
        <v>27</v>
      </c>
      <c r="C5" s="21">
        <f>SUMIFS('Reservatórios por endereço'!G$3:G$61,'Reservatórios por endereço'!$A$3:$A$61,$B5,'Reservatórios por endereço'!$E$3:$E$61,"Central")</f>
        <v>0</v>
      </c>
      <c r="D5" s="22">
        <f>C5*2</f>
        <v>0</v>
      </c>
      <c r="E5" s="21">
        <f>SUMIFS('Reservatórios por endereço'!I$3:I$61,'Reservatórios por endereço'!$A$3:$A$61,$B5,'Reservatórios por endereço'!$E$3:$E$61,"Central")</f>
        <v>0</v>
      </c>
      <c r="F5" s="22">
        <f>E5*2</f>
        <v>0</v>
      </c>
      <c r="G5" s="21">
        <f>SUMIFS('Reservatórios por endereço'!K$3:K$61,'Reservatórios por endereço'!$A$3:$A$61,$B5,'Reservatórios por endereço'!$E$3:$E$61,"Central")</f>
        <v>1</v>
      </c>
      <c r="H5" s="22">
        <f>G5*2</f>
        <v>2</v>
      </c>
      <c r="I5" s="21">
        <f>SUMIFS('Reservatórios por endereço'!M$3:M$61,'Reservatórios por endereço'!$A$3:$A$61,$B5,'Reservatórios por endereço'!$E$3:$E$61,"Central")</f>
        <v>0</v>
      </c>
      <c r="J5" s="22">
        <f>I5*2</f>
        <v>0</v>
      </c>
      <c r="K5" s="21">
        <f>SUMIFS('Reservatórios por endereço'!O$3:O$61,'Reservatórios por endereço'!$A$3:$A$61,$B5,'Reservatórios por endereço'!$E$3:$E$61,"Central")</f>
        <v>0</v>
      </c>
      <c r="L5" s="22">
        <f>K5*2</f>
        <v>0</v>
      </c>
      <c r="M5" s="21">
        <f>SUMIFS('Reservatórios por endereço'!Q$3:Q$61,'Reservatórios por endereço'!$A$3:$A$61,$B5,'Reservatórios por endereço'!$E$3:$E$61,"Central")</f>
        <v>0</v>
      </c>
      <c r="N5" s="22">
        <f>M5*2</f>
        <v>0</v>
      </c>
      <c r="O5" s="21">
        <f>SUMIFS('Reservatórios por endereço'!S$3:S$61,'Reservatórios por endereço'!$A$3:$A$61,$B5,'Reservatórios por endereço'!$E$3:$E$61,"Central")</f>
        <v>0</v>
      </c>
      <c r="P5" s="22">
        <f>O5*2</f>
        <v>0</v>
      </c>
      <c r="Q5" s="21">
        <f>SUMIFS('Reservatórios por endereço'!U$3:U$61,'Reservatórios por endereço'!$A$3:$A$61,$B5,'Reservatórios por endereço'!$E$3:$E$61,"Central")</f>
        <v>0</v>
      </c>
      <c r="R5" s="22">
        <f>Q5*2</f>
        <v>0</v>
      </c>
      <c r="S5" s="21">
        <f>SUMIFS('Reservatórios por endereço'!W$3:W$61,'Reservatórios por endereço'!$A$3:$A$61,$B5,'Reservatórios por endereço'!$E$3:$E$61,"Central")</f>
        <v>0</v>
      </c>
      <c r="T5" s="22">
        <f>S5*2</f>
        <v>0</v>
      </c>
      <c r="U5" s="21">
        <f>SUMIFS('Reservatórios por endereço'!Y$3:Y$61,'Reservatórios por endereço'!$A$3:$A$61,$B5,'Reservatórios por endereço'!$E$3:$E$61,"Central")</f>
        <v>3</v>
      </c>
      <c r="V5" s="22">
        <f>U5*2</f>
        <v>6</v>
      </c>
      <c r="W5" s="21">
        <f>SUMIFS('Reservatórios por endereço'!AA$3:AA$61,'Reservatórios por endereço'!$A$3:$A$61,$B5,'Reservatórios por endereço'!$E$3:$E$61,"Central")</f>
        <v>3</v>
      </c>
      <c r="X5" s="22">
        <f>W5*2</f>
        <v>6</v>
      </c>
      <c r="Y5" s="21">
        <f>SUMIFS('Reservatórios por endereço'!AC$3:AC$61,'Reservatórios por endereço'!$A$3:$A$61,$B5,'Reservatórios por endereço'!$E$3:$E$61,"Central")</f>
        <v>0</v>
      </c>
      <c r="Z5" s="22">
        <f>Y5*2</f>
        <v>0</v>
      </c>
      <c r="AA5" s="21">
        <f>SUMIFS('Reservatórios por endereço'!AE$3:AE$61,'Reservatórios por endereço'!$A$3:$A$61,$B5,'Reservatórios por endereço'!$E$3:$E$61,"Central")</f>
        <v>0</v>
      </c>
      <c r="AB5" s="22">
        <f>AA5*2</f>
        <v>0</v>
      </c>
      <c r="AC5" s="21">
        <f>SUMIFS('Reservatórios por endereço'!AG$3:AG$61,'Reservatórios por endereço'!$A$3:$A$61,$B5,'Reservatórios por endereço'!$E$3:$E$61,"Central")</f>
        <v>0</v>
      </c>
      <c r="AD5" s="22">
        <f>AC5*2</f>
        <v>0</v>
      </c>
      <c r="AE5" s="21">
        <f>SUMIFS('Reservatórios por endereço'!AI$3:AI$61,'Reservatórios por endereço'!$A$3:$A$61,$B5,'Reservatórios por endereço'!$E$3:$E$61,"Central")</f>
        <v>0</v>
      </c>
      <c r="AF5" s="22">
        <f>AE5*2</f>
        <v>0</v>
      </c>
      <c r="AG5" s="21">
        <f>SUMIFS('Reservatórios por endereço'!AK$3:AK$61,'Reservatórios por endereço'!$A$3:$A$61,$B5,'Reservatórios por endereço'!$E$3:$E$61,"Central")</f>
        <v>0</v>
      </c>
      <c r="AH5" s="22">
        <f>AG5*2</f>
        <v>0</v>
      </c>
      <c r="AI5" s="21">
        <f>SUMIFS('Reservatórios por endereço'!AM$3:AM$61,'Reservatórios por endereço'!$A$3:$A$61,$B5,'Reservatórios por endereço'!$E$3:$E$61,"Central")</f>
        <v>0</v>
      </c>
      <c r="AJ5" s="22">
        <f>AI5*2</f>
        <v>0</v>
      </c>
      <c r="AK5" s="21">
        <f>SUMIFS('Reservatórios por endereço'!AO$3:AO$61,'Reservatórios por endereço'!$A$3:$A$61,$B5,'Reservatórios por endereço'!$E$3:$E$61,"Central")</f>
        <v>0</v>
      </c>
      <c r="AL5" s="22">
        <f>AK5*2</f>
        <v>0</v>
      </c>
      <c r="AM5" s="21">
        <f>C5+E5+G5+I5+K5+M5+O5+Q5+S5+U5+W5+Y5+AA5+AC5+AE5+AG5+AI5+AK5</f>
        <v>7</v>
      </c>
      <c r="AN5" s="21">
        <f>D5+F5+H5+J5+L5+N5+P5+R5+T5+V5+X5+Z5+AB5+AD5+AF5+AH5+AJ5+AL5</f>
        <v>14</v>
      </c>
    </row>
    <row r="6" spans="1:40">
      <c r="A6" s="27">
        <f>A5+1</f>
        <v>2</v>
      </c>
      <c r="B6" s="20" t="s">
        <v>40</v>
      </c>
      <c r="C6" s="21">
        <f>SUMIFS('Reservatórios por endereço'!G$3:G$61,'Reservatórios por endereço'!$A$3:$A$61,$B6,'Reservatórios por endereço'!$E$3:$E$61,"Central")</f>
        <v>12</v>
      </c>
      <c r="D6" s="22">
        <f t="shared" ref="D6:F18" si="0">C6*2</f>
        <v>24</v>
      </c>
      <c r="E6" s="21">
        <f>SUMIFS('Reservatórios por endereço'!I$3:I$61,'Reservatórios por endereço'!$A$3:$A$61,$B6,'Reservatórios por endereço'!$E$3:$E$61,"Central")</f>
        <v>2</v>
      </c>
      <c r="F6" s="22">
        <f t="shared" si="0"/>
        <v>4</v>
      </c>
      <c r="G6" s="21">
        <f>SUMIFS('Reservatórios por endereço'!K$3:K$61,'Reservatórios por endereço'!$A$3:$A$61,$B6,'Reservatórios por endereço'!$E$3:$E$61,"Central")</f>
        <v>0</v>
      </c>
      <c r="H6" s="22">
        <f t="shared" ref="H6:H18" si="1">G6*2</f>
        <v>0</v>
      </c>
      <c r="I6" s="21">
        <f>SUMIFS('Reservatórios por endereço'!M$3:M$61,'Reservatórios por endereço'!$A$3:$A$61,$B6,'Reservatórios por endereço'!$E$3:$E$61,"Central")</f>
        <v>0</v>
      </c>
      <c r="J6" s="22">
        <f t="shared" ref="J6:L18" si="2">I6*2</f>
        <v>0</v>
      </c>
      <c r="K6" s="21">
        <f>SUMIFS('Reservatórios por endereço'!O$3:O$61,'Reservatórios por endereço'!$A$3:$A$61,$B6,'Reservatórios por endereço'!$E$3:$E$61,"Central")</f>
        <v>0</v>
      </c>
      <c r="L6" s="22">
        <f t="shared" si="2"/>
        <v>0</v>
      </c>
      <c r="M6" s="21">
        <f>SUMIFS('Reservatórios por endereço'!Q$3:Q$61,'Reservatórios por endereço'!$A$3:$A$61,$B6,'Reservatórios por endereço'!$E$3:$E$61,"Central")</f>
        <v>0</v>
      </c>
      <c r="N6" s="22">
        <f t="shared" ref="N6:N18" si="3">M6*2</f>
        <v>0</v>
      </c>
      <c r="O6" s="21">
        <f>SUMIFS('Reservatórios por endereço'!S$3:S$61,'Reservatórios por endereço'!$A$3:$A$61,$B6,'Reservatórios por endereço'!$E$3:$E$61,"Central")</f>
        <v>0</v>
      </c>
      <c r="P6" s="22">
        <f t="shared" ref="P6:P18" si="4">O6*2</f>
        <v>0</v>
      </c>
      <c r="Q6" s="21">
        <f>SUMIFS('Reservatórios por endereço'!U$3:U$61,'Reservatórios por endereço'!$A$3:$A$61,$B6,'Reservatórios por endereço'!$E$3:$E$61,"Central")</f>
        <v>0</v>
      </c>
      <c r="R6" s="22">
        <f t="shared" ref="R6:R18" si="5">Q6*2</f>
        <v>0</v>
      </c>
      <c r="S6" s="21">
        <f>SUMIFS('Reservatórios por endereço'!W$3:W$61,'Reservatórios por endereço'!$A$3:$A$61,$B6,'Reservatórios por endereço'!$E$3:$E$61,"Central")</f>
        <v>0</v>
      </c>
      <c r="T6" s="22">
        <f t="shared" ref="T6:T18" si="6">S6*2</f>
        <v>0</v>
      </c>
      <c r="U6" s="21">
        <f>SUMIFS('Reservatórios por endereço'!Y$3:Y$61,'Reservatórios por endereço'!$A$3:$A$61,$B6,'Reservatórios por endereço'!$E$3:$E$61,"Central")</f>
        <v>0</v>
      </c>
      <c r="V6" s="22">
        <f t="shared" ref="V6:V18" si="7">U6*2</f>
        <v>0</v>
      </c>
      <c r="W6" s="21">
        <f>SUMIFS('Reservatórios por endereço'!AA$3:AA$61,'Reservatórios por endereço'!$A$3:$A$61,$B6,'Reservatórios por endereço'!$E$3:$E$61,"Central")</f>
        <v>0</v>
      </c>
      <c r="X6" s="22">
        <f t="shared" ref="X6:X18" si="8">W6*2</f>
        <v>0</v>
      </c>
      <c r="Y6" s="21">
        <f>SUMIFS('Reservatórios por endereço'!AC$3:AC$61,'Reservatórios por endereço'!$A$3:$A$61,$B6,'Reservatórios por endereço'!$E$3:$E$61,"Central")</f>
        <v>0</v>
      </c>
      <c r="Z6" s="22">
        <f t="shared" ref="Z6:Z18" si="9">Y6*2</f>
        <v>0</v>
      </c>
      <c r="AA6" s="21">
        <f>SUMIFS('Reservatórios por endereço'!AE$3:AE$61,'Reservatórios por endereço'!$A$3:$A$61,$B6,'Reservatórios por endereço'!$E$3:$E$61,"Central")</f>
        <v>0</v>
      </c>
      <c r="AB6" s="22">
        <f t="shared" ref="AB6:AB18" si="10">AA6*2</f>
        <v>0</v>
      </c>
      <c r="AC6" s="21">
        <f>SUMIFS('Reservatórios por endereço'!AG$3:AG$61,'Reservatórios por endereço'!$A$3:$A$61,$B6,'Reservatórios por endereço'!$E$3:$E$61,"Central")</f>
        <v>0</v>
      </c>
      <c r="AD6" s="22">
        <f t="shared" ref="AD6:AD18" si="11">AC6*2</f>
        <v>0</v>
      </c>
      <c r="AE6" s="21">
        <f>SUMIFS('Reservatórios por endereço'!AI$3:AI$61,'Reservatórios por endereço'!$A$3:$A$61,$B6,'Reservatórios por endereço'!$E$3:$E$61,"Central")</f>
        <v>0</v>
      </c>
      <c r="AF6" s="22">
        <f t="shared" ref="AF6:AF18" si="12">AE6*2</f>
        <v>0</v>
      </c>
      <c r="AG6" s="21">
        <f>SUMIFS('Reservatórios por endereço'!AK$3:AK$61,'Reservatórios por endereço'!$A$3:$A$61,$B6,'Reservatórios por endereço'!$E$3:$E$61,"Central")</f>
        <v>0</v>
      </c>
      <c r="AH6" s="22">
        <f t="shared" ref="AH6:AH18" si="13">AG6*2</f>
        <v>0</v>
      </c>
      <c r="AI6" s="21">
        <f>SUMIFS('Reservatórios por endereço'!AM$3:AM$61,'Reservatórios por endereço'!$A$3:$A$61,$B6,'Reservatórios por endereço'!$E$3:$E$61,"Central")</f>
        <v>0</v>
      </c>
      <c r="AJ6" s="22">
        <f t="shared" ref="AJ6:AJ18" si="14">AI6*2</f>
        <v>0</v>
      </c>
      <c r="AK6" s="21">
        <f>SUMIFS('Reservatórios por endereço'!AO$3:AO$61,'Reservatórios por endereço'!$A$3:$A$61,$B6,'Reservatórios por endereço'!$E$3:$E$61,"Central")</f>
        <v>0</v>
      </c>
      <c r="AL6" s="22">
        <f t="shared" ref="AL6:AL18" si="15">AK6*2</f>
        <v>0</v>
      </c>
      <c r="AM6" s="21">
        <f t="shared" ref="AM6:AM18" si="16">C6+E6+G6+I6+K6+M6+O6+Q6+S6+U6+W6+Y6+AA6+AC6+AE6+AG6+AI6+AK6</f>
        <v>14</v>
      </c>
      <c r="AN6" s="21">
        <f t="shared" ref="AN6:AN18" si="17">D6+F6+H6+J6+L6+N6+P6+R6+T6+V6+X6+Z6+AB6+AD6+AF6+AH6+AJ6+AL6</f>
        <v>28</v>
      </c>
    </row>
    <row r="7" spans="1:40">
      <c r="A7" s="27">
        <f t="shared" ref="A7:A18" si="18">A6+1</f>
        <v>3</v>
      </c>
      <c r="B7" s="20" t="s">
        <v>43</v>
      </c>
      <c r="C7" s="21">
        <f>SUMIFS('Reservatórios por endereço'!G$3:G$61,'Reservatórios por endereço'!$A$3:$A$61,$B7,'Reservatórios por endereço'!$E$3:$E$61,"Central")</f>
        <v>0</v>
      </c>
      <c r="D7" s="22">
        <f t="shared" si="0"/>
        <v>0</v>
      </c>
      <c r="E7" s="21">
        <f>SUMIFS('Reservatórios por endereço'!I$3:I$61,'Reservatórios por endereço'!$A$3:$A$61,$B7,'Reservatórios por endereço'!$E$3:$E$61,"Central")</f>
        <v>0</v>
      </c>
      <c r="F7" s="22">
        <f t="shared" si="0"/>
        <v>0</v>
      </c>
      <c r="G7" s="21">
        <f>SUMIFS('Reservatórios por endereço'!K$3:K$61,'Reservatórios por endereço'!$A$3:$A$61,$B7,'Reservatórios por endereço'!$E$3:$E$61,"Central")</f>
        <v>0</v>
      </c>
      <c r="H7" s="22">
        <f t="shared" si="1"/>
        <v>0</v>
      </c>
      <c r="I7" s="21">
        <f>SUMIFS('Reservatórios por endereço'!M$3:M$61,'Reservatórios por endereço'!$A$3:$A$61,$B7,'Reservatórios por endereço'!$E$3:$E$61,"Central")</f>
        <v>0</v>
      </c>
      <c r="J7" s="22">
        <f t="shared" si="2"/>
        <v>0</v>
      </c>
      <c r="K7" s="21">
        <f>SUMIFS('Reservatórios por endereço'!O$3:O$61,'Reservatórios por endereço'!$A$3:$A$61,$B7,'Reservatórios por endereço'!$E$3:$E$61,"Central")</f>
        <v>0</v>
      </c>
      <c r="L7" s="22">
        <f t="shared" si="2"/>
        <v>0</v>
      </c>
      <c r="M7" s="21">
        <f>SUMIFS('Reservatórios por endereço'!Q$3:Q$61,'Reservatórios por endereço'!$A$3:$A$61,$B7,'Reservatórios por endereço'!$E$3:$E$61,"Central")</f>
        <v>0</v>
      </c>
      <c r="N7" s="22">
        <f t="shared" si="3"/>
        <v>0</v>
      </c>
      <c r="O7" s="21">
        <f>SUMIFS('Reservatórios por endereço'!S$3:S$61,'Reservatórios por endereço'!$A$3:$A$61,$B7,'Reservatórios por endereço'!$E$3:$E$61,"Central")</f>
        <v>0</v>
      </c>
      <c r="P7" s="22">
        <f t="shared" si="4"/>
        <v>0</v>
      </c>
      <c r="Q7" s="21">
        <f>SUMIFS('Reservatórios por endereço'!U$3:U$61,'Reservatórios por endereço'!$A$3:$A$61,$B7,'Reservatórios por endereço'!$E$3:$E$61,"Central")</f>
        <v>0</v>
      </c>
      <c r="R7" s="22">
        <f t="shared" si="5"/>
        <v>0</v>
      </c>
      <c r="S7" s="21">
        <f>SUMIFS('Reservatórios por endereço'!W$3:W$61,'Reservatórios por endereço'!$A$3:$A$61,$B7,'Reservatórios por endereço'!$E$3:$E$61,"Central")</f>
        <v>0</v>
      </c>
      <c r="T7" s="22">
        <f t="shared" si="6"/>
        <v>0</v>
      </c>
      <c r="U7" s="21">
        <f>SUMIFS('Reservatórios por endereço'!Y$3:Y$61,'Reservatórios por endereço'!$A$3:$A$61,$B7,'Reservatórios por endereço'!$E$3:$E$61,"Central")</f>
        <v>0</v>
      </c>
      <c r="V7" s="22">
        <f t="shared" si="7"/>
        <v>0</v>
      </c>
      <c r="W7" s="21">
        <f>SUMIFS('Reservatórios por endereço'!AA$3:AA$61,'Reservatórios por endereço'!$A$3:$A$61,$B7,'Reservatórios por endereço'!$E$3:$E$61,"Central")</f>
        <v>0</v>
      </c>
      <c r="X7" s="22">
        <f t="shared" si="8"/>
        <v>0</v>
      </c>
      <c r="Y7" s="21">
        <f>SUMIFS('Reservatórios por endereço'!AC$3:AC$61,'Reservatórios por endereço'!$A$3:$A$61,$B7,'Reservatórios por endereço'!$E$3:$E$61,"Central")</f>
        <v>0</v>
      </c>
      <c r="Z7" s="22">
        <f t="shared" si="9"/>
        <v>0</v>
      </c>
      <c r="AA7" s="21">
        <f>SUMIFS('Reservatórios por endereço'!AE$3:AE$61,'Reservatórios por endereço'!$A$3:$A$61,$B7,'Reservatórios por endereço'!$E$3:$E$61,"Central")</f>
        <v>2</v>
      </c>
      <c r="AB7" s="22">
        <f t="shared" si="10"/>
        <v>4</v>
      </c>
      <c r="AC7" s="21">
        <f>SUMIFS('Reservatórios por endereço'!AG$3:AG$61,'Reservatórios por endereço'!$A$3:$A$61,$B7,'Reservatórios por endereço'!$E$3:$E$61,"Central")</f>
        <v>0</v>
      </c>
      <c r="AD7" s="22">
        <f t="shared" si="11"/>
        <v>0</v>
      </c>
      <c r="AE7" s="21">
        <f>SUMIFS('Reservatórios por endereço'!AI$3:AI$61,'Reservatórios por endereço'!$A$3:$A$61,$B7,'Reservatórios por endereço'!$E$3:$E$61,"Central")</f>
        <v>0</v>
      </c>
      <c r="AF7" s="22">
        <f t="shared" si="12"/>
        <v>0</v>
      </c>
      <c r="AG7" s="21">
        <f>SUMIFS('Reservatórios por endereço'!AK$3:AK$61,'Reservatórios por endereço'!$A$3:$A$61,$B7,'Reservatórios por endereço'!$E$3:$E$61,"Central")</f>
        <v>2</v>
      </c>
      <c r="AH7" s="22">
        <f t="shared" si="13"/>
        <v>4</v>
      </c>
      <c r="AI7" s="21">
        <f>SUMIFS('Reservatórios por endereço'!AM$3:AM$61,'Reservatórios por endereço'!$A$3:$A$61,$B7,'Reservatórios por endereço'!$E$3:$E$61,"Central")</f>
        <v>0</v>
      </c>
      <c r="AJ7" s="22">
        <f t="shared" si="14"/>
        <v>0</v>
      </c>
      <c r="AK7" s="21">
        <f>SUMIFS('Reservatórios por endereço'!AO$3:AO$61,'Reservatórios por endereço'!$A$3:$A$61,$B7,'Reservatórios por endereço'!$E$3:$E$61,"Central")</f>
        <v>0</v>
      </c>
      <c r="AL7" s="22">
        <f t="shared" si="15"/>
        <v>0</v>
      </c>
      <c r="AM7" s="21">
        <f t="shared" si="16"/>
        <v>4</v>
      </c>
      <c r="AN7" s="21">
        <f t="shared" si="17"/>
        <v>8</v>
      </c>
    </row>
    <row r="8" spans="1:40">
      <c r="A8" s="27">
        <f t="shared" si="18"/>
        <v>4</v>
      </c>
      <c r="B8" s="20" t="s">
        <v>46</v>
      </c>
      <c r="C8" s="21">
        <f>SUMIFS('Reservatórios por endereço'!G$3:G$61,'Reservatórios por endereço'!$A$3:$A$61,$B8,'Reservatórios por endereço'!$E$3:$E$61,"Central")</f>
        <v>0</v>
      </c>
      <c r="D8" s="22">
        <f t="shared" si="0"/>
        <v>0</v>
      </c>
      <c r="E8" s="21">
        <f>SUMIFS('Reservatórios por endereço'!I$3:I$61,'Reservatórios por endereço'!$A$3:$A$61,$B8,'Reservatórios por endereço'!$E$3:$E$61,"Central")</f>
        <v>1</v>
      </c>
      <c r="F8" s="22">
        <f t="shared" si="0"/>
        <v>2</v>
      </c>
      <c r="G8" s="21">
        <f>SUMIFS('Reservatórios por endereço'!K$3:K$61,'Reservatórios por endereço'!$A$3:$A$61,$B8,'Reservatórios por endereço'!$E$3:$E$61,"Central")</f>
        <v>0</v>
      </c>
      <c r="H8" s="22">
        <f t="shared" si="1"/>
        <v>0</v>
      </c>
      <c r="I8" s="21">
        <f>SUMIFS('Reservatórios por endereço'!M$3:M$61,'Reservatórios por endereço'!$A$3:$A$61,$B8,'Reservatórios por endereço'!$E$3:$E$61,"Central")</f>
        <v>0</v>
      </c>
      <c r="J8" s="22">
        <f t="shared" si="2"/>
        <v>0</v>
      </c>
      <c r="K8" s="21">
        <f>SUMIFS('Reservatórios por endereço'!O$3:O$61,'Reservatórios por endereço'!$A$3:$A$61,$B8,'Reservatórios por endereço'!$E$3:$E$61,"Central")</f>
        <v>8</v>
      </c>
      <c r="L8" s="22">
        <f t="shared" si="2"/>
        <v>16</v>
      </c>
      <c r="M8" s="21">
        <f>SUMIFS('Reservatórios por endereço'!Q$3:Q$61,'Reservatórios por endereço'!$A$3:$A$61,$B8,'Reservatórios por endereço'!$E$3:$E$61,"Central")</f>
        <v>0</v>
      </c>
      <c r="N8" s="22">
        <f t="shared" si="3"/>
        <v>0</v>
      </c>
      <c r="O8" s="21">
        <f>SUMIFS('Reservatórios por endereço'!S$3:S$61,'Reservatórios por endereço'!$A$3:$A$61,$B8,'Reservatórios por endereço'!$E$3:$E$61,"Central")</f>
        <v>0</v>
      </c>
      <c r="P8" s="22">
        <f t="shared" si="4"/>
        <v>0</v>
      </c>
      <c r="Q8" s="21">
        <f>SUMIFS('Reservatórios por endereço'!U$3:U$61,'Reservatórios por endereço'!$A$3:$A$61,$B8,'Reservatórios por endereço'!$E$3:$E$61,"Central")</f>
        <v>0</v>
      </c>
      <c r="R8" s="22">
        <f t="shared" si="5"/>
        <v>0</v>
      </c>
      <c r="S8" s="21">
        <f>SUMIFS('Reservatórios por endereço'!W$3:W$61,'Reservatórios por endereço'!$A$3:$A$61,$B8,'Reservatórios por endereço'!$E$3:$E$61,"Central")</f>
        <v>2</v>
      </c>
      <c r="T8" s="22">
        <f t="shared" si="6"/>
        <v>4</v>
      </c>
      <c r="U8" s="21">
        <f>SUMIFS('Reservatórios por endereço'!Y$3:Y$61,'Reservatórios por endereço'!$A$3:$A$61,$B8,'Reservatórios por endereço'!$E$3:$E$61,"Central")</f>
        <v>8</v>
      </c>
      <c r="V8" s="22">
        <f t="shared" si="7"/>
        <v>16</v>
      </c>
      <c r="W8" s="21">
        <f>SUMIFS('Reservatórios por endereço'!AA$3:AA$61,'Reservatórios por endereço'!$A$3:$A$61,$B8,'Reservatórios por endereço'!$E$3:$E$61,"Central")</f>
        <v>6</v>
      </c>
      <c r="X8" s="22">
        <f t="shared" si="8"/>
        <v>12</v>
      </c>
      <c r="Y8" s="21">
        <f>SUMIFS('Reservatórios por endereço'!AC$3:AC$61,'Reservatórios por endereço'!$A$3:$A$61,$B8,'Reservatórios por endereço'!$E$3:$E$61,"Central")</f>
        <v>0</v>
      </c>
      <c r="Z8" s="22">
        <f t="shared" si="9"/>
        <v>0</v>
      </c>
      <c r="AA8" s="21">
        <f>SUMIFS('Reservatórios por endereço'!AE$3:AE$61,'Reservatórios por endereço'!$A$3:$A$61,$B8,'Reservatórios por endereço'!$E$3:$E$61,"Central")</f>
        <v>0</v>
      </c>
      <c r="AB8" s="22">
        <f t="shared" si="10"/>
        <v>0</v>
      </c>
      <c r="AC8" s="21">
        <f>SUMIFS('Reservatórios por endereço'!AG$3:AG$61,'Reservatórios por endereço'!$A$3:$A$61,$B8,'Reservatórios por endereço'!$E$3:$E$61,"Central")</f>
        <v>0</v>
      </c>
      <c r="AD8" s="22">
        <f t="shared" si="11"/>
        <v>0</v>
      </c>
      <c r="AE8" s="21">
        <f>SUMIFS('Reservatórios por endereço'!AI$3:AI$61,'Reservatórios por endereço'!$A$3:$A$61,$B8,'Reservatórios por endereço'!$E$3:$E$61,"Central")</f>
        <v>0</v>
      </c>
      <c r="AF8" s="22">
        <f t="shared" si="12"/>
        <v>0</v>
      </c>
      <c r="AG8" s="21">
        <f>SUMIFS('Reservatórios por endereço'!AK$3:AK$61,'Reservatórios por endereço'!$A$3:$A$61,$B8,'Reservatórios por endereço'!$E$3:$E$61,"Central")</f>
        <v>0</v>
      </c>
      <c r="AH8" s="22">
        <f t="shared" si="13"/>
        <v>0</v>
      </c>
      <c r="AI8" s="21">
        <f>SUMIFS('Reservatórios por endereço'!AM$3:AM$61,'Reservatórios por endereço'!$A$3:$A$61,$B8,'Reservatórios por endereço'!$E$3:$E$61,"Central")</f>
        <v>0</v>
      </c>
      <c r="AJ8" s="22">
        <f t="shared" si="14"/>
        <v>0</v>
      </c>
      <c r="AK8" s="21">
        <f>SUMIFS('Reservatórios por endereço'!AO$3:AO$61,'Reservatórios por endereço'!$A$3:$A$61,$B8,'Reservatórios por endereço'!$E$3:$E$61,"Central")</f>
        <v>0</v>
      </c>
      <c r="AL8" s="22">
        <f t="shared" si="15"/>
        <v>0</v>
      </c>
      <c r="AM8" s="21">
        <f t="shared" si="16"/>
        <v>25</v>
      </c>
      <c r="AN8" s="21">
        <f t="shared" si="17"/>
        <v>50</v>
      </c>
    </row>
    <row r="9" spans="1:40">
      <c r="A9" s="27">
        <f t="shared" si="18"/>
        <v>5</v>
      </c>
      <c r="B9" s="20" t="s">
        <v>52</v>
      </c>
      <c r="C9" s="21">
        <f>SUMIFS('Reservatórios por endereço'!G$3:G$61,'Reservatórios por endereço'!$A$3:$A$61,$B9,'Reservatórios por endereço'!$E$3:$E$61,"Central")</f>
        <v>0</v>
      </c>
      <c r="D9" s="22">
        <f t="shared" si="0"/>
        <v>0</v>
      </c>
      <c r="E9" s="21">
        <f>SUMIFS('Reservatórios por endereço'!I$3:I$61,'Reservatórios por endereço'!$A$3:$A$61,$B9,'Reservatórios por endereço'!$E$3:$E$61,"Central")</f>
        <v>0</v>
      </c>
      <c r="F9" s="22">
        <f t="shared" si="0"/>
        <v>0</v>
      </c>
      <c r="G9" s="21">
        <f>SUMIFS('Reservatórios por endereço'!K$3:K$61,'Reservatórios por endereço'!$A$3:$A$61,$B9,'Reservatórios por endereço'!$E$3:$E$61,"Central")</f>
        <v>0</v>
      </c>
      <c r="H9" s="22">
        <f t="shared" si="1"/>
        <v>0</v>
      </c>
      <c r="I9" s="21">
        <f>SUMIFS('Reservatórios por endereço'!M$3:M$61,'Reservatórios por endereço'!$A$3:$A$61,$B9,'Reservatórios por endereço'!$E$3:$E$61,"Central")</f>
        <v>0</v>
      </c>
      <c r="J9" s="22">
        <f t="shared" si="2"/>
        <v>0</v>
      </c>
      <c r="K9" s="21">
        <f>SUMIFS('Reservatórios por endereço'!O$3:O$61,'Reservatórios por endereço'!$A$3:$A$61,$B9,'Reservatórios por endereço'!$E$3:$E$61,"Central")</f>
        <v>1</v>
      </c>
      <c r="L9" s="22">
        <f t="shared" si="2"/>
        <v>2</v>
      </c>
      <c r="M9" s="21">
        <f>SUMIFS('Reservatórios por endereço'!Q$3:Q$61,'Reservatórios por endereço'!$A$3:$A$61,$B9,'Reservatórios por endereço'!$E$3:$E$61,"Central")</f>
        <v>0</v>
      </c>
      <c r="N9" s="22">
        <f t="shared" si="3"/>
        <v>0</v>
      </c>
      <c r="O9" s="21">
        <f>SUMIFS('Reservatórios por endereço'!S$3:S$61,'Reservatórios por endereço'!$A$3:$A$61,$B9,'Reservatórios por endereço'!$E$3:$E$61,"Central")</f>
        <v>0</v>
      </c>
      <c r="P9" s="22">
        <f t="shared" si="4"/>
        <v>0</v>
      </c>
      <c r="Q9" s="21">
        <f>SUMIFS('Reservatórios por endereço'!U$3:U$61,'Reservatórios por endereço'!$A$3:$A$61,$B9,'Reservatórios por endereço'!$E$3:$E$61,"Central")</f>
        <v>0</v>
      </c>
      <c r="R9" s="22">
        <f t="shared" si="5"/>
        <v>0</v>
      </c>
      <c r="S9" s="21">
        <f>SUMIFS('Reservatórios por endereço'!W$3:W$61,'Reservatórios por endereço'!$A$3:$A$61,$B9,'Reservatórios por endereço'!$E$3:$E$61,"Central")</f>
        <v>0</v>
      </c>
      <c r="T9" s="22">
        <f t="shared" si="6"/>
        <v>0</v>
      </c>
      <c r="U9" s="21">
        <f>SUMIFS('Reservatórios por endereço'!Y$3:Y$61,'Reservatórios por endereço'!$A$3:$A$61,$B9,'Reservatórios por endereço'!$E$3:$E$61,"Central")</f>
        <v>0</v>
      </c>
      <c r="V9" s="22">
        <f t="shared" si="7"/>
        <v>0</v>
      </c>
      <c r="W9" s="21">
        <f>SUMIFS('Reservatórios por endereço'!AA$3:AA$61,'Reservatórios por endereço'!$A$3:$A$61,$B9,'Reservatórios por endereço'!$E$3:$E$61,"Central")</f>
        <v>0</v>
      </c>
      <c r="X9" s="22">
        <f t="shared" si="8"/>
        <v>0</v>
      </c>
      <c r="Y9" s="21">
        <f>SUMIFS('Reservatórios por endereço'!AC$3:AC$61,'Reservatórios por endereço'!$A$3:$A$61,$B9,'Reservatórios por endereço'!$E$3:$E$61,"Central")</f>
        <v>0</v>
      </c>
      <c r="Z9" s="22">
        <f t="shared" si="9"/>
        <v>0</v>
      </c>
      <c r="AA9" s="21">
        <f>SUMIFS('Reservatórios por endereço'!AE$3:AE$61,'Reservatórios por endereço'!$A$3:$A$61,$B9,'Reservatórios por endereço'!$E$3:$E$61,"Central")</f>
        <v>0</v>
      </c>
      <c r="AB9" s="22">
        <f t="shared" si="10"/>
        <v>0</v>
      </c>
      <c r="AC9" s="21">
        <f>SUMIFS('Reservatórios por endereço'!AG$3:AG$61,'Reservatórios por endereço'!$A$3:$A$61,$B9,'Reservatórios por endereço'!$E$3:$E$61,"Central")</f>
        <v>0</v>
      </c>
      <c r="AD9" s="22">
        <f t="shared" si="11"/>
        <v>0</v>
      </c>
      <c r="AE9" s="21">
        <f>SUMIFS('Reservatórios por endereço'!AI$3:AI$61,'Reservatórios por endereço'!$A$3:$A$61,$B9,'Reservatórios por endereço'!$E$3:$E$61,"Central")</f>
        <v>0</v>
      </c>
      <c r="AF9" s="22">
        <f t="shared" si="12"/>
        <v>0</v>
      </c>
      <c r="AG9" s="21">
        <f>SUMIFS('Reservatórios por endereço'!AK$3:AK$61,'Reservatórios por endereço'!$A$3:$A$61,$B9,'Reservatórios por endereço'!$E$3:$E$61,"Central")</f>
        <v>0</v>
      </c>
      <c r="AH9" s="22">
        <f t="shared" si="13"/>
        <v>0</v>
      </c>
      <c r="AI9" s="21">
        <f>SUMIFS('Reservatórios por endereço'!AM$3:AM$61,'Reservatórios por endereço'!$A$3:$A$61,$B9,'Reservatórios por endereço'!$E$3:$E$61,"Central")</f>
        <v>0</v>
      </c>
      <c r="AJ9" s="22">
        <f t="shared" si="14"/>
        <v>0</v>
      </c>
      <c r="AK9" s="21">
        <f>SUMIFS('Reservatórios por endereço'!AO$3:AO$61,'Reservatórios por endereço'!$A$3:$A$61,$B9,'Reservatórios por endereço'!$E$3:$E$61,"Central")</f>
        <v>0</v>
      </c>
      <c r="AL9" s="22">
        <f t="shared" si="15"/>
        <v>0</v>
      </c>
      <c r="AM9" s="21">
        <f t="shared" si="16"/>
        <v>1</v>
      </c>
      <c r="AN9" s="21">
        <f t="shared" si="17"/>
        <v>2</v>
      </c>
    </row>
    <row r="10" spans="1:40">
      <c r="A10" s="27">
        <f t="shared" si="18"/>
        <v>6</v>
      </c>
      <c r="B10" s="20" t="s">
        <v>56</v>
      </c>
      <c r="C10" s="21">
        <f>SUMIFS('Reservatórios por endereço'!G$3:G$61,'Reservatórios por endereço'!$A$3:$A$61,$B10,'Reservatórios por endereço'!$E$3:$E$61,"Central")</f>
        <v>0</v>
      </c>
      <c r="D10" s="22">
        <f t="shared" si="0"/>
        <v>0</v>
      </c>
      <c r="E10" s="21">
        <f>SUMIFS('Reservatórios por endereço'!I$3:I$61,'Reservatórios por endereço'!$A$3:$A$61,$B10,'Reservatórios por endereço'!$E$3:$E$61,"Central")</f>
        <v>0</v>
      </c>
      <c r="F10" s="22">
        <f t="shared" si="0"/>
        <v>0</v>
      </c>
      <c r="G10" s="21">
        <f>SUMIFS('Reservatórios por endereço'!K$3:K$61,'Reservatórios por endereço'!$A$3:$A$61,$B10,'Reservatórios por endereço'!$E$3:$E$61,"Central")</f>
        <v>6</v>
      </c>
      <c r="H10" s="22">
        <f t="shared" si="1"/>
        <v>12</v>
      </c>
      <c r="I10" s="21">
        <f>SUMIFS('Reservatórios por endereço'!M$3:M$61,'Reservatórios por endereço'!$A$3:$A$61,$B10,'Reservatórios por endereço'!$E$3:$E$61,"Central")</f>
        <v>0</v>
      </c>
      <c r="J10" s="22">
        <f t="shared" si="2"/>
        <v>0</v>
      </c>
      <c r="K10" s="21">
        <f>SUMIFS('Reservatórios por endereço'!O$3:O$61,'Reservatórios por endereço'!$A$3:$A$61,$B10,'Reservatórios por endereço'!$E$3:$E$61,"Central")</f>
        <v>0</v>
      </c>
      <c r="L10" s="22">
        <f t="shared" si="2"/>
        <v>0</v>
      </c>
      <c r="M10" s="21">
        <f>SUMIFS('Reservatórios por endereço'!Q$3:Q$61,'Reservatórios por endereço'!$A$3:$A$61,$B10,'Reservatórios por endereço'!$E$3:$E$61,"Central")</f>
        <v>0</v>
      </c>
      <c r="N10" s="22">
        <f t="shared" si="3"/>
        <v>0</v>
      </c>
      <c r="O10" s="21">
        <f>SUMIFS('Reservatórios por endereço'!S$3:S$61,'Reservatórios por endereço'!$A$3:$A$61,$B10,'Reservatórios por endereço'!$E$3:$E$61,"Central")</f>
        <v>0</v>
      </c>
      <c r="P10" s="22">
        <f t="shared" si="4"/>
        <v>0</v>
      </c>
      <c r="Q10" s="21">
        <f>SUMIFS('Reservatórios por endereço'!U$3:U$61,'Reservatórios por endereço'!$A$3:$A$61,$B10,'Reservatórios por endereço'!$E$3:$E$61,"Central")</f>
        <v>0</v>
      </c>
      <c r="R10" s="22">
        <f t="shared" si="5"/>
        <v>0</v>
      </c>
      <c r="S10" s="21">
        <f>SUMIFS('Reservatórios por endereço'!W$3:W$61,'Reservatórios por endereço'!$A$3:$A$61,$B10,'Reservatórios por endereço'!$E$3:$E$61,"Central")</f>
        <v>0</v>
      </c>
      <c r="T10" s="22">
        <f t="shared" si="6"/>
        <v>0</v>
      </c>
      <c r="U10" s="21">
        <f>SUMIFS('Reservatórios por endereço'!Y$3:Y$61,'Reservatórios por endereço'!$A$3:$A$61,$B10,'Reservatórios por endereço'!$E$3:$E$61,"Central")</f>
        <v>1</v>
      </c>
      <c r="V10" s="22">
        <f t="shared" si="7"/>
        <v>2</v>
      </c>
      <c r="W10" s="21">
        <f>SUMIFS('Reservatórios por endereço'!AA$3:AA$61,'Reservatórios por endereço'!$A$3:$A$61,$B10,'Reservatórios por endereço'!$E$3:$E$61,"Central")</f>
        <v>0</v>
      </c>
      <c r="X10" s="22">
        <f t="shared" si="8"/>
        <v>0</v>
      </c>
      <c r="Y10" s="21">
        <f>SUMIFS('Reservatórios por endereço'!AC$3:AC$61,'Reservatórios por endereço'!$A$3:$A$61,$B10,'Reservatórios por endereço'!$E$3:$E$61,"Central")</f>
        <v>0</v>
      </c>
      <c r="Z10" s="22">
        <f t="shared" si="9"/>
        <v>0</v>
      </c>
      <c r="AA10" s="21">
        <f>SUMIFS('Reservatórios por endereço'!AE$3:AE$61,'Reservatórios por endereço'!$A$3:$A$61,$B10,'Reservatórios por endereço'!$E$3:$E$61,"Central")</f>
        <v>4</v>
      </c>
      <c r="AB10" s="22">
        <f t="shared" si="10"/>
        <v>8</v>
      </c>
      <c r="AC10" s="21">
        <f>SUMIFS('Reservatórios por endereço'!AG$3:AG$61,'Reservatórios por endereço'!$A$3:$A$61,$B10,'Reservatórios por endereço'!$E$3:$E$61,"Central")</f>
        <v>0</v>
      </c>
      <c r="AD10" s="22">
        <f t="shared" si="11"/>
        <v>0</v>
      </c>
      <c r="AE10" s="21">
        <f>SUMIFS('Reservatórios por endereço'!AI$3:AI$61,'Reservatórios por endereço'!$A$3:$A$61,$B10,'Reservatórios por endereço'!$E$3:$E$61,"Central")</f>
        <v>0</v>
      </c>
      <c r="AF10" s="22">
        <f t="shared" si="12"/>
        <v>0</v>
      </c>
      <c r="AG10" s="21">
        <f>SUMIFS('Reservatórios por endereço'!AK$3:AK$61,'Reservatórios por endereço'!$A$3:$A$61,$B10,'Reservatórios por endereço'!$E$3:$E$61,"Central")</f>
        <v>0</v>
      </c>
      <c r="AH10" s="22">
        <f t="shared" si="13"/>
        <v>0</v>
      </c>
      <c r="AI10" s="21">
        <f>SUMIFS('Reservatórios por endereço'!AM$3:AM$61,'Reservatórios por endereço'!$A$3:$A$61,$B10,'Reservatórios por endereço'!$E$3:$E$61,"Central")</f>
        <v>0</v>
      </c>
      <c r="AJ10" s="22">
        <f t="shared" si="14"/>
        <v>0</v>
      </c>
      <c r="AK10" s="21">
        <f>SUMIFS('Reservatórios por endereço'!AO$3:AO$61,'Reservatórios por endereço'!$A$3:$A$61,$B10,'Reservatórios por endereço'!$E$3:$E$61,"Central")</f>
        <v>0</v>
      </c>
      <c r="AL10" s="22">
        <f t="shared" si="15"/>
        <v>0</v>
      </c>
      <c r="AM10" s="21">
        <f t="shared" si="16"/>
        <v>11</v>
      </c>
      <c r="AN10" s="21">
        <f t="shared" si="17"/>
        <v>22</v>
      </c>
    </row>
    <row r="11" spans="1:40">
      <c r="A11" s="27">
        <f t="shared" si="18"/>
        <v>7</v>
      </c>
      <c r="B11" s="20" t="s">
        <v>66</v>
      </c>
      <c r="C11" s="21">
        <f>SUMIFS('Reservatórios por endereço'!G$3:G$61,'Reservatórios por endereço'!$A$3:$A$61,$B11,'Reservatórios por endereço'!$E$3:$E$61,"Central")</f>
        <v>0</v>
      </c>
      <c r="D11" s="22">
        <f t="shared" si="0"/>
        <v>0</v>
      </c>
      <c r="E11" s="21">
        <f>SUMIFS('Reservatórios por endereço'!I$3:I$61,'Reservatórios por endereço'!$A$3:$A$61,$B11,'Reservatórios por endereço'!$E$3:$E$61,"Central")</f>
        <v>0</v>
      </c>
      <c r="F11" s="22">
        <f t="shared" si="0"/>
        <v>0</v>
      </c>
      <c r="G11" s="21">
        <f>SUMIFS('Reservatórios por endereço'!K$3:K$61,'Reservatórios por endereço'!$A$3:$A$61,$B11,'Reservatórios por endereço'!$E$3:$E$61,"Central")</f>
        <v>4</v>
      </c>
      <c r="H11" s="22">
        <f t="shared" si="1"/>
        <v>8</v>
      </c>
      <c r="I11" s="21">
        <f>SUMIFS('Reservatórios por endereço'!M$3:M$61,'Reservatórios por endereço'!$A$3:$A$61,$B11,'Reservatórios por endereço'!$E$3:$E$61,"Central")</f>
        <v>0</v>
      </c>
      <c r="J11" s="22">
        <f t="shared" si="2"/>
        <v>0</v>
      </c>
      <c r="K11" s="21">
        <f>SUMIFS('Reservatórios por endereço'!O$3:O$61,'Reservatórios por endereço'!$A$3:$A$61,$B11,'Reservatórios por endereço'!$E$3:$E$61,"Central")</f>
        <v>0</v>
      </c>
      <c r="L11" s="22">
        <f t="shared" si="2"/>
        <v>0</v>
      </c>
      <c r="M11" s="21">
        <f>SUMIFS('Reservatórios por endereço'!Q$3:Q$61,'Reservatórios por endereço'!$A$3:$A$61,$B11,'Reservatórios por endereço'!$E$3:$E$61,"Central")</f>
        <v>0</v>
      </c>
      <c r="N11" s="22">
        <f t="shared" si="3"/>
        <v>0</v>
      </c>
      <c r="O11" s="21">
        <f>SUMIFS('Reservatórios por endereço'!S$3:S$61,'Reservatórios por endereço'!$A$3:$A$61,$B11,'Reservatórios por endereço'!$E$3:$E$61,"Central")</f>
        <v>0</v>
      </c>
      <c r="P11" s="22">
        <f t="shared" si="4"/>
        <v>0</v>
      </c>
      <c r="Q11" s="21">
        <f>SUMIFS('Reservatórios por endereço'!U$3:U$61,'Reservatórios por endereço'!$A$3:$A$61,$B11,'Reservatórios por endereço'!$E$3:$E$61,"Central")</f>
        <v>0</v>
      </c>
      <c r="R11" s="22">
        <f t="shared" si="5"/>
        <v>0</v>
      </c>
      <c r="S11" s="21">
        <f>SUMIFS('Reservatórios por endereço'!W$3:W$61,'Reservatórios por endereço'!$A$3:$A$61,$B11,'Reservatórios por endereço'!$E$3:$E$61,"Central")</f>
        <v>0</v>
      </c>
      <c r="T11" s="22">
        <f t="shared" si="6"/>
        <v>0</v>
      </c>
      <c r="U11" s="21">
        <f>SUMIFS('Reservatórios por endereço'!Y$3:Y$61,'Reservatórios por endereço'!$A$3:$A$61,$B11,'Reservatórios por endereço'!$E$3:$E$61,"Central")</f>
        <v>0</v>
      </c>
      <c r="V11" s="22">
        <f t="shared" si="7"/>
        <v>0</v>
      </c>
      <c r="W11" s="21">
        <f>SUMIFS('Reservatórios por endereço'!AA$3:AA$61,'Reservatórios por endereço'!$A$3:$A$61,$B11,'Reservatórios por endereço'!$E$3:$E$61,"Central")</f>
        <v>2</v>
      </c>
      <c r="X11" s="22">
        <f t="shared" si="8"/>
        <v>4</v>
      </c>
      <c r="Y11" s="21">
        <f>SUMIFS('Reservatórios por endereço'!AC$3:AC$61,'Reservatórios por endereço'!$A$3:$A$61,$B11,'Reservatórios por endereço'!$E$3:$E$61,"Central")</f>
        <v>0</v>
      </c>
      <c r="Z11" s="22">
        <f t="shared" si="9"/>
        <v>0</v>
      </c>
      <c r="AA11" s="21">
        <f>SUMIFS('Reservatórios por endereço'!AE$3:AE$61,'Reservatórios por endereço'!$A$3:$A$61,$B11,'Reservatórios por endereço'!$E$3:$E$61,"Central")</f>
        <v>1</v>
      </c>
      <c r="AB11" s="22">
        <f t="shared" si="10"/>
        <v>2</v>
      </c>
      <c r="AC11" s="21">
        <f>SUMIFS('Reservatórios por endereço'!AG$3:AG$61,'Reservatórios por endereço'!$A$3:$A$61,$B11,'Reservatórios por endereço'!$E$3:$E$61,"Central")</f>
        <v>0</v>
      </c>
      <c r="AD11" s="22">
        <f t="shared" si="11"/>
        <v>0</v>
      </c>
      <c r="AE11" s="21">
        <f>SUMIFS('Reservatórios por endereço'!AI$3:AI$61,'Reservatórios por endereço'!$A$3:$A$61,$B11,'Reservatórios por endereço'!$E$3:$E$61,"Central")</f>
        <v>0</v>
      </c>
      <c r="AF11" s="22">
        <f t="shared" si="12"/>
        <v>0</v>
      </c>
      <c r="AG11" s="21">
        <f>SUMIFS('Reservatórios por endereço'!AK$3:AK$61,'Reservatórios por endereço'!$A$3:$A$61,$B11,'Reservatórios por endereço'!$E$3:$E$61,"Central")</f>
        <v>0</v>
      </c>
      <c r="AH11" s="22">
        <f t="shared" si="13"/>
        <v>0</v>
      </c>
      <c r="AI11" s="21">
        <f>SUMIFS('Reservatórios por endereço'!AM$3:AM$61,'Reservatórios por endereço'!$A$3:$A$61,$B11,'Reservatórios por endereço'!$E$3:$E$61,"Central")</f>
        <v>0</v>
      </c>
      <c r="AJ11" s="22">
        <f t="shared" si="14"/>
        <v>0</v>
      </c>
      <c r="AK11" s="21">
        <f>SUMIFS('Reservatórios por endereço'!AO$3:AO$61,'Reservatórios por endereço'!$A$3:$A$61,$B11,'Reservatórios por endereço'!$E$3:$E$61,"Central")</f>
        <v>0</v>
      </c>
      <c r="AL11" s="22">
        <f t="shared" si="15"/>
        <v>0</v>
      </c>
      <c r="AM11" s="21">
        <f t="shared" si="16"/>
        <v>7</v>
      </c>
      <c r="AN11" s="21">
        <f t="shared" si="17"/>
        <v>14</v>
      </c>
    </row>
    <row r="12" spans="1:40">
      <c r="A12" s="27">
        <f t="shared" si="18"/>
        <v>8</v>
      </c>
      <c r="B12" s="20" t="s">
        <v>75</v>
      </c>
      <c r="C12" s="21">
        <f>SUMIFS('Reservatórios por endereço'!G$3:G$61,'Reservatórios por endereço'!$A$3:$A$61,$B12,'Reservatórios por endereço'!$E$3:$E$61,"Central")</f>
        <v>0</v>
      </c>
      <c r="D12" s="22">
        <f t="shared" si="0"/>
        <v>0</v>
      </c>
      <c r="E12" s="21">
        <f>SUMIFS('Reservatórios por endereço'!I$3:I$61,'Reservatórios por endereço'!$A$3:$A$61,$B12,'Reservatórios por endereço'!$E$3:$E$61,"Central")</f>
        <v>4</v>
      </c>
      <c r="F12" s="22">
        <f t="shared" si="0"/>
        <v>8</v>
      </c>
      <c r="G12" s="21">
        <f>SUMIFS('Reservatórios por endereço'!K$3:K$61,'Reservatórios por endereço'!$A$3:$A$61,$B12,'Reservatórios por endereço'!$E$3:$E$61,"Central")</f>
        <v>26</v>
      </c>
      <c r="H12" s="22">
        <f t="shared" si="1"/>
        <v>52</v>
      </c>
      <c r="I12" s="21">
        <f>SUMIFS('Reservatórios por endereço'!M$3:M$61,'Reservatórios por endereço'!$A$3:$A$61,$B12,'Reservatórios por endereço'!$E$3:$E$61,"Central")</f>
        <v>2</v>
      </c>
      <c r="J12" s="22">
        <f t="shared" si="2"/>
        <v>4</v>
      </c>
      <c r="K12" s="21">
        <f>SUMIFS('Reservatórios por endereço'!O$3:O$61,'Reservatórios por endereço'!$A$3:$A$61,$B12,'Reservatórios por endereço'!$E$3:$E$61,"Central")</f>
        <v>4</v>
      </c>
      <c r="L12" s="22">
        <f t="shared" si="2"/>
        <v>8</v>
      </c>
      <c r="M12" s="21">
        <f>SUMIFS('Reservatórios por endereço'!Q$3:Q$61,'Reservatórios por endereço'!$A$3:$A$61,$B12,'Reservatórios por endereço'!$E$3:$E$61,"Central")</f>
        <v>0</v>
      </c>
      <c r="N12" s="22">
        <f t="shared" si="3"/>
        <v>0</v>
      </c>
      <c r="O12" s="21">
        <f>SUMIFS('Reservatórios por endereço'!S$3:S$61,'Reservatórios por endereço'!$A$3:$A$61,$B12,'Reservatórios por endereço'!$E$3:$E$61,"Central")</f>
        <v>3</v>
      </c>
      <c r="P12" s="22">
        <f t="shared" si="4"/>
        <v>6</v>
      </c>
      <c r="Q12" s="21">
        <f>SUMIFS('Reservatórios por endereço'!U$3:U$61,'Reservatórios por endereço'!$A$3:$A$61,$B12,'Reservatórios por endereço'!$E$3:$E$61,"Central")</f>
        <v>0</v>
      </c>
      <c r="R12" s="22">
        <f t="shared" si="5"/>
        <v>0</v>
      </c>
      <c r="S12" s="21">
        <f>SUMIFS('Reservatórios por endereço'!W$3:W$61,'Reservatórios por endereço'!$A$3:$A$61,$B12,'Reservatórios por endereço'!$E$3:$E$61,"Central")</f>
        <v>1</v>
      </c>
      <c r="T12" s="22">
        <f t="shared" si="6"/>
        <v>2</v>
      </c>
      <c r="U12" s="21">
        <f>SUMIFS('Reservatórios por endereço'!Y$3:Y$61,'Reservatórios por endereço'!$A$3:$A$61,$B12,'Reservatórios por endereço'!$E$3:$E$61,"Central")</f>
        <v>9</v>
      </c>
      <c r="V12" s="22">
        <f t="shared" si="7"/>
        <v>18</v>
      </c>
      <c r="W12" s="21">
        <f>SUMIFS('Reservatórios por endereço'!AA$3:AA$61,'Reservatórios por endereço'!$A$3:$A$61,$B12,'Reservatórios por endereço'!$E$3:$E$61,"Central")</f>
        <v>3</v>
      </c>
      <c r="X12" s="22">
        <f t="shared" si="8"/>
        <v>6</v>
      </c>
      <c r="Y12" s="21">
        <f>SUMIFS('Reservatórios por endereço'!AC$3:AC$61,'Reservatórios por endereço'!$A$3:$A$61,$B12,'Reservatórios por endereço'!$E$3:$E$61,"Central")</f>
        <v>2</v>
      </c>
      <c r="Z12" s="22">
        <f t="shared" si="9"/>
        <v>4</v>
      </c>
      <c r="AA12" s="21">
        <f>SUMIFS('Reservatórios por endereço'!AE$3:AE$61,'Reservatórios por endereço'!$A$3:$A$61,$B12,'Reservatórios por endereço'!$E$3:$E$61,"Central")</f>
        <v>3</v>
      </c>
      <c r="AB12" s="22">
        <f t="shared" si="10"/>
        <v>6</v>
      </c>
      <c r="AC12" s="21">
        <f>SUMIFS('Reservatórios por endereço'!AG$3:AG$61,'Reservatórios por endereço'!$A$3:$A$61,$B12,'Reservatórios por endereço'!$E$3:$E$61,"Central")</f>
        <v>0</v>
      </c>
      <c r="AD12" s="22">
        <f t="shared" si="11"/>
        <v>0</v>
      </c>
      <c r="AE12" s="21">
        <f>SUMIFS('Reservatórios por endereço'!AI$3:AI$61,'Reservatórios por endereço'!$A$3:$A$61,$B12,'Reservatórios por endereço'!$E$3:$E$61,"Central")</f>
        <v>0</v>
      </c>
      <c r="AF12" s="22">
        <f t="shared" si="12"/>
        <v>0</v>
      </c>
      <c r="AG12" s="21">
        <f>SUMIFS('Reservatórios por endereço'!AK$3:AK$61,'Reservatórios por endereço'!$A$3:$A$61,$B12,'Reservatórios por endereço'!$E$3:$E$61,"Central")</f>
        <v>4</v>
      </c>
      <c r="AH12" s="22">
        <f t="shared" si="13"/>
        <v>8</v>
      </c>
      <c r="AI12" s="21">
        <f>SUMIFS('Reservatórios por endereço'!AM$3:AM$61,'Reservatórios por endereço'!$A$3:$A$61,$B12,'Reservatórios por endereço'!$E$3:$E$61,"Central")</f>
        <v>0</v>
      </c>
      <c r="AJ12" s="22">
        <f t="shared" si="14"/>
        <v>0</v>
      </c>
      <c r="AK12" s="21">
        <f>SUMIFS('Reservatórios por endereço'!AO$3:AO$61,'Reservatórios por endereço'!$A$3:$A$61,$B12,'Reservatórios por endereço'!$E$3:$E$61,"Central")</f>
        <v>0</v>
      </c>
      <c r="AL12" s="22">
        <f t="shared" si="15"/>
        <v>0</v>
      </c>
      <c r="AM12" s="21">
        <f t="shared" si="16"/>
        <v>61</v>
      </c>
      <c r="AN12" s="21">
        <f t="shared" si="17"/>
        <v>122</v>
      </c>
    </row>
    <row r="13" spans="1:40">
      <c r="A13" s="27">
        <f t="shared" si="18"/>
        <v>9</v>
      </c>
      <c r="B13" s="20" t="s">
        <v>119</v>
      </c>
      <c r="C13" s="21">
        <f>SUMIFS('Reservatórios por endereço'!G$3:G$61,'Reservatórios por endereço'!$A$3:$A$61,$B13,'Reservatórios por endereço'!$E$3:$E$61,"Central")</f>
        <v>0</v>
      </c>
      <c r="D13" s="22">
        <f t="shared" si="0"/>
        <v>0</v>
      </c>
      <c r="E13" s="21">
        <f>SUMIFS('Reservatórios por endereço'!I$3:I$61,'Reservatórios por endereço'!$A$3:$A$61,$B13,'Reservatórios por endereço'!$E$3:$E$61,"Central")</f>
        <v>0</v>
      </c>
      <c r="F13" s="22">
        <f t="shared" si="0"/>
        <v>0</v>
      </c>
      <c r="G13" s="21">
        <f>SUMIFS('Reservatórios por endereço'!K$3:K$61,'Reservatórios por endereço'!$A$3:$A$61,$B13,'Reservatórios por endereço'!$E$3:$E$61,"Central")</f>
        <v>12</v>
      </c>
      <c r="H13" s="22">
        <f t="shared" si="1"/>
        <v>24</v>
      </c>
      <c r="I13" s="21">
        <f>SUMIFS('Reservatórios por endereço'!M$3:M$61,'Reservatórios por endereço'!$A$3:$A$61,$B13,'Reservatórios por endereço'!$E$3:$E$61,"Central")</f>
        <v>0</v>
      </c>
      <c r="J13" s="22">
        <f t="shared" si="2"/>
        <v>0</v>
      </c>
      <c r="K13" s="21">
        <f>SUMIFS('Reservatórios por endereço'!O$3:O$61,'Reservatórios por endereço'!$A$3:$A$61,$B13,'Reservatórios por endereço'!$E$3:$E$61,"Central")</f>
        <v>0</v>
      </c>
      <c r="L13" s="22">
        <f t="shared" si="2"/>
        <v>0</v>
      </c>
      <c r="M13" s="21">
        <f>SUMIFS('Reservatórios por endereço'!Q$3:Q$61,'Reservatórios por endereço'!$A$3:$A$61,$B13,'Reservatórios por endereço'!$E$3:$E$61,"Central")</f>
        <v>0</v>
      </c>
      <c r="N13" s="22">
        <f t="shared" si="3"/>
        <v>0</v>
      </c>
      <c r="O13" s="21">
        <f>SUMIFS('Reservatórios por endereço'!S$3:S$61,'Reservatórios por endereço'!$A$3:$A$61,$B13,'Reservatórios por endereço'!$E$3:$E$61,"Central")</f>
        <v>0</v>
      </c>
      <c r="P13" s="22">
        <f t="shared" si="4"/>
        <v>0</v>
      </c>
      <c r="Q13" s="21">
        <f>SUMIFS('Reservatórios por endereço'!U$3:U$61,'Reservatórios por endereço'!$A$3:$A$61,$B13,'Reservatórios por endereço'!$E$3:$E$61,"Central")</f>
        <v>0</v>
      </c>
      <c r="R13" s="22">
        <f t="shared" si="5"/>
        <v>0</v>
      </c>
      <c r="S13" s="21">
        <f>SUMIFS('Reservatórios por endereço'!W$3:W$61,'Reservatórios por endereço'!$A$3:$A$61,$B13,'Reservatórios por endereço'!$E$3:$E$61,"Central")</f>
        <v>0</v>
      </c>
      <c r="T13" s="22">
        <f t="shared" si="6"/>
        <v>0</v>
      </c>
      <c r="U13" s="21">
        <f>SUMIFS('Reservatórios por endereço'!Y$3:Y$61,'Reservatórios por endereço'!$A$3:$A$61,$B13,'Reservatórios por endereço'!$E$3:$E$61,"Central")</f>
        <v>0</v>
      </c>
      <c r="V13" s="22">
        <f t="shared" si="7"/>
        <v>0</v>
      </c>
      <c r="W13" s="21">
        <f>SUMIFS('Reservatórios por endereço'!AA$3:AA$61,'Reservatórios por endereço'!$A$3:$A$61,$B13,'Reservatórios por endereço'!$E$3:$E$61,"Central")</f>
        <v>1</v>
      </c>
      <c r="X13" s="22">
        <f t="shared" si="8"/>
        <v>2</v>
      </c>
      <c r="Y13" s="21">
        <f>SUMIFS('Reservatórios por endereço'!AC$3:AC$61,'Reservatórios por endereço'!$A$3:$A$61,$B13,'Reservatórios por endereço'!$E$3:$E$61,"Central")</f>
        <v>0</v>
      </c>
      <c r="Z13" s="22">
        <f t="shared" si="9"/>
        <v>0</v>
      </c>
      <c r="AA13" s="21">
        <f>SUMIFS('Reservatórios por endereço'!AE$3:AE$61,'Reservatórios por endereço'!$A$3:$A$61,$B13,'Reservatórios por endereço'!$E$3:$E$61,"Central")</f>
        <v>1</v>
      </c>
      <c r="AB13" s="22">
        <f t="shared" si="10"/>
        <v>2</v>
      </c>
      <c r="AC13" s="21">
        <f>SUMIFS('Reservatórios por endereço'!AG$3:AG$61,'Reservatórios por endereço'!$A$3:$A$61,$B13,'Reservatórios por endereço'!$E$3:$E$61,"Central")</f>
        <v>0</v>
      </c>
      <c r="AD13" s="22">
        <f t="shared" si="11"/>
        <v>0</v>
      </c>
      <c r="AE13" s="21">
        <f>SUMIFS('Reservatórios por endereço'!AI$3:AI$61,'Reservatórios por endereço'!$A$3:$A$61,$B13,'Reservatórios por endereço'!$E$3:$E$61,"Central")</f>
        <v>0</v>
      </c>
      <c r="AF13" s="22">
        <f t="shared" si="12"/>
        <v>0</v>
      </c>
      <c r="AG13" s="21">
        <f>SUMIFS('Reservatórios por endereço'!AK$3:AK$61,'Reservatórios por endereço'!$A$3:$A$61,$B13,'Reservatórios por endereço'!$E$3:$E$61,"Central")</f>
        <v>0</v>
      </c>
      <c r="AH13" s="22">
        <f t="shared" si="13"/>
        <v>0</v>
      </c>
      <c r="AI13" s="21">
        <f>SUMIFS('Reservatórios por endereço'!AM$3:AM$61,'Reservatórios por endereço'!$A$3:$A$61,$B13,'Reservatórios por endereço'!$E$3:$E$61,"Central")</f>
        <v>0</v>
      </c>
      <c r="AJ13" s="22">
        <f t="shared" si="14"/>
        <v>0</v>
      </c>
      <c r="AK13" s="21">
        <f>SUMIFS('Reservatórios por endereço'!AO$3:AO$61,'Reservatórios por endereço'!$A$3:$A$61,$B13,'Reservatórios por endereço'!$E$3:$E$61,"Central")</f>
        <v>0</v>
      </c>
      <c r="AL13" s="22">
        <f t="shared" si="15"/>
        <v>0</v>
      </c>
      <c r="AM13" s="21">
        <f t="shared" si="16"/>
        <v>14</v>
      </c>
      <c r="AN13" s="21">
        <f t="shared" si="17"/>
        <v>28</v>
      </c>
    </row>
    <row r="14" spans="1:40">
      <c r="A14" s="27">
        <f t="shared" si="18"/>
        <v>10</v>
      </c>
      <c r="B14" s="20" t="s">
        <v>127</v>
      </c>
      <c r="C14" s="21">
        <f>SUMIFS('Reservatórios por endereço'!G$3:G$61,'Reservatórios por endereço'!$A$3:$A$61,$B14,'Reservatórios por endereço'!$E$3:$E$61,"Central")</f>
        <v>0</v>
      </c>
      <c r="D14" s="22">
        <f t="shared" si="0"/>
        <v>0</v>
      </c>
      <c r="E14" s="21">
        <f>SUMIFS('Reservatórios por endereço'!I$3:I$61,'Reservatórios por endereço'!$A$3:$A$61,$B14,'Reservatórios por endereço'!$E$3:$E$61,"Central")</f>
        <v>0</v>
      </c>
      <c r="F14" s="22">
        <f t="shared" si="0"/>
        <v>0</v>
      </c>
      <c r="G14" s="21">
        <f>SUMIFS('Reservatórios por endereço'!K$3:K$61,'Reservatórios por endereço'!$A$3:$A$61,$B14,'Reservatórios por endereço'!$E$3:$E$61,"Central")</f>
        <v>0</v>
      </c>
      <c r="H14" s="22">
        <f t="shared" si="1"/>
        <v>0</v>
      </c>
      <c r="I14" s="21">
        <f>SUMIFS('Reservatórios por endereço'!M$3:M$61,'Reservatórios por endereço'!$A$3:$A$61,$B14,'Reservatórios por endereço'!$E$3:$E$61,"Central")</f>
        <v>0</v>
      </c>
      <c r="J14" s="22">
        <f t="shared" si="2"/>
        <v>0</v>
      </c>
      <c r="K14" s="21">
        <f>SUMIFS('Reservatórios por endereço'!O$3:O$61,'Reservatórios por endereço'!$A$3:$A$61,$B14,'Reservatórios por endereço'!$E$3:$E$61,"Central")</f>
        <v>5</v>
      </c>
      <c r="L14" s="22">
        <f t="shared" si="2"/>
        <v>10</v>
      </c>
      <c r="M14" s="21">
        <f>SUMIFS('Reservatórios por endereço'!Q$3:Q$61,'Reservatórios por endereço'!$A$3:$A$61,$B14,'Reservatórios por endereço'!$E$3:$E$61,"Central")</f>
        <v>0</v>
      </c>
      <c r="N14" s="22">
        <f t="shared" si="3"/>
        <v>0</v>
      </c>
      <c r="O14" s="21">
        <f>SUMIFS('Reservatórios por endereço'!S$3:S$61,'Reservatórios por endereço'!$A$3:$A$61,$B14,'Reservatórios por endereço'!$E$3:$E$61,"Central")</f>
        <v>0</v>
      </c>
      <c r="P14" s="22">
        <f t="shared" si="4"/>
        <v>0</v>
      </c>
      <c r="Q14" s="21">
        <f>SUMIFS('Reservatórios por endereço'!U$3:U$61,'Reservatórios por endereço'!$A$3:$A$61,$B14,'Reservatórios por endereço'!$E$3:$E$61,"Central")</f>
        <v>0</v>
      </c>
      <c r="R14" s="22">
        <f t="shared" si="5"/>
        <v>0</v>
      </c>
      <c r="S14" s="21">
        <f>SUMIFS('Reservatórios por endereço'!W$3:W$61,'Reservatórios por endereço'!$A$3:$A$61,$B14,'Reservatórios por endereço'!$E$3:$E$61,"Central")</f>
        <v>0</v>
      </c>
      <c r="T14" s="22">
        <f t="shared" si="6"/>
        <v>0</v>
      </c>
      <c r="U14" s="21">
        <f>SUMIFS('Reservatórios por endereço'!Y$3:Y$61,'Reservatórios por endereço'!$A$3:$A$61,$B14,'Reservatórios por endereço'!$E$3:$E$61,"Central")</f>
        <v>1</v>
      </c>
      <c r="V14" s="22">
        <f t="shared" si="7"/>
        <v>2</v>
      </c>
      <c r="W14" s="21">
        <f>SUMIFS('Reservatórios por endereço'!AA$3:AA$61,'Reservatórios por endereço'!$A$3:$A$61,$B14,'Reservatórios por endereço'!$E$3:$E$61,"Central")</f>
        <v>0</v>
      </c>
      <c r="X14" s="22">
        <f t="shared" si="8"/>
        <v>0</v>
      </c>
      <c r="Y14" s="21">
        <f>SUMIFS('Reservatórios por endereço'!AC$3:AC$61,'Reservatórios por endereço'!$A$3:$A$61,$B14,'Reservatórios por endereço'!$E$3:$E$61,"Central")</f>
        <v>0</v>
      </c>
      <c r="Z14" s="22">
        <f t="shared" si="9"/>
        <v>0</v>
      </c>
      <c r="AA14" s="21">
        <f>SUMIFS('Reservatórios por endereço'!AE$3:AE$61,'Reservatórios por endereço'!$A$3:$A$61,$B14,'Reservatórios por endereço'!$E$3:$E$61,"Central")</f>
        <v>0</v>
      </c>
      <c r="AB14" s="22">
        <f t="shared" si="10"/>
        <v>0</v>
      </c>
      <c r="AC14" s="21">
        <f>SUMIFS('Reservatórios por endereço'!AG$3:AG$61,'Reservatórios por endereço'!$A$3:$A$61,$B14,'Reservatórios por endereço'!$E$3:$E$61,"Central")</f>
        <v>0</v>
      </c>
      <c r="AD14" s="22">
        <f t="shared" si="11"/>
        <v>0</v>
      </c>
      <c r="AE14" s="21">
        <f>SUMIFS('Reservatórios por endereço'!AI$3:AI$61,'Reservatórios por endereço'!$A$3:$A$61,$B14,'Reservatórios por endereço'!$E$3:$E$61,"Central")</f>
        <v>0</v>
      </c>
      <c r="AF14" s="22">
        <f t="shared" si="12"/>
        <v>0</v>
      </c>
      <c r="AG14" s="21">
        <f>SUMIFS('Reservatórios por endereço'!AK$3:AK$61,'Reservatórios por endereço'!$A$3:$A$61,$B14,'Reservatórios por endereço'!$E$3:$E$61,"Central")</f>
        <v>0</v>
      </c>
      <c r="AH14" s="22">
        <f t="shared" si="13"/>
        <v>0</v>
      </c>
      <c r="AI14" s="21">
        <f>SUMIFS('Reservatórios por endereço'!AM$3:AM$61,'Reservatórios por endereço'!$A$3:$A$61,$B14,'Reservatórios por endereço'!$E$3:$E$61,"Central")</f>
        <v>0</v>
      </c>
      <c r="AJ14" s="22">
        <f t="shared" si="14"/>
        <v>0</v>
      </c>
      <c r="AK14" s="21">
        <f>SUMIFS('Reservatórios por endereço'!AO$3:AO$61,'Reservatórios por endereço'!$A$3:$A$61,$B14,'Reservatórios por endereço'!$E$3:$E$61,"Central")</f>
        <v>0</v>
      </c>
      <c r="AL14" s="22">
        <f t="shared" si="15"/>
        <v>0</v>
      </c>
      <c r="AM14" s="21">
        <f t="shared" si="16"/>
        <v>6</v>
      </c>
      <c r="AN14" s="21">
        <f t="shared" si="17"/>
        <v>12</v>
      </c>
    </row>
    <row r="15" spans="1:40">
      <c r="A15" s="27">
        <f t="shared" si="18"/>
        <v>11</v>
      </c>
      <c r="B15" s="20" t="s">
        <v>130</v>
      </c>
      <c r="C15" s="21">
        <f>SUMIFS('Reservatórios por endereço'!G$3:G$61,'Reservatórios por endereço'!$A$3:$A$61,$B15,'Reservatórios por endereço'!$E$3:$E$61,"Central")</f>
        <v>0</v>
      </c>
      <c r="D15" s="22">
        <f t="shared" si="0"/>
        <v>0</v>
      </c>
      <c r="E15" s="21">
        <f>SUMIFS('Reservatórios por endereço'!I$3:I$61,'Reservatórios por endereço'!$A$3:$A$61,$B15,'Reservatórios por endereço'!$E$3:$E$61,"Central")</f>
        <v>11</v>
      </c>
      <c r="F15" s="22">
        <f t="shared" si="0"/>
        <v>22</v>
      </c>
      <c r="G15" s="21">
        <f>SUMIFS('Reservatórios por endereço'!K$3:K$61,'Reservatórios por endereço'!$A$3:$A$61,$B15,'Reservatórios por endereço'!$E$3:$E$61,"Central")</f>
        <v>4</v>
      </c>
      <c r="H15" s="22">
        <f t="shared" si="1"/>
        <v>8</v>
      </c>
      <c r="I15" s="21">
        <f>SUMIFS('Reservatórios por endereço'!M$3:M$61,'Reservatórios por endereço'!$A$3:$A$61,$B15,'Reservatórios por endereço'!$E$3:$E$61,"Central")</f>
        <v>11</v>
      </c>
      <c r="J15" s="22">
        <f t="shared" si="2"/>
        <v>22</v>
      </c>
      <c r="K15" s="21">
        <f>SUMIFS('Reservatórios por endereço'!O$3:O$61,'Reservatórios por endereço'!$A$3:$A$61,$B15,'Reservatórios por endereço'!$E$3:$E$61,"Central")</f>
        <v>0</v>
      </c>
      <c r="L15" s="22">
        <f t="shared" si="2"/>
        <v>0</v>
      </c>
      <c r="M15" s="21">
        <f>SUMIFS('Reservatórios por endereço'!Q$3:Q$61,'Reservatórios por endereço'!$A$3:$A$61,$B15,'Reservatórios por endereço'!$E$3:$E$61,"Central")</f>
        <v>0</v>
      </c>
      <c r="N15" s="22">
        <f t="shared" si="3"/>
        <v>0</v>
      </c>
      <c r="O15" s="21">
        <f>SUMIFS('Reservatórios por endereço'!S$3:S$61,'Reservatórios por endereço'!$A$3:$A$61,$B15,'Reservatórios por endereço'!$E$3:$E$61,"Central")</f>
        <v>0</v>
      </c>
      <c r="P15" s="22">
        <f t="shared" si="4"/>
        <v>0</v>
      </c>
      <c r="Q15" s="21">
        <f>SUMIFS('Reservatórios por endereço'!U$3:U$61,'Reservatórios por endereço'!$A$3:$A$61,$B15,'Reservatórios por endereço'!$E$3:$E$61,"Central")</f>
        <v>0</v>
      </c>
      <c r="R15" s="22">
        <f t="shared" si="5"/>
        <v>0</v>
      </c>
      <c r="S15" s="21">
        <f>SUMIFS('Reservatórios por endereço'!W$3:W$61,'Reservatórios por endereço'!$A$3:$A$61,$B15,'Reservatórios por endereço'!$E$3:$E$61,"Central")</f>
        <v>0</v>
      </c>
      <c r="T15" s="22">
        <f t="shared" si="6"/>
        <v>0</v>
      </c>
      <c r="U15" s="21">
        <f>SUMIFS('Reservatórios por endereço'!Y$3:Y$61,'Reservatórios por endereço'!$A$3:$A$61,$B15,'Reservatórios por endereço'!$E$3:$E$61,"Central")</f>
        <v>0</v>
      </c>
      <c r="V15" s="22">
        <f t="shared" si="7"/>
        <v>0</v>
      </c>
      <c r="W15" s="21">
        <f>SUMIFS('Reservatórios por endereço'!AA$3:AA$61,'Reservatórios por endereço'!$A$3:$A$61,$B15,'Reservatórios por endereço'!$E$3:$E$61,"Central")</f>
        <v>3</v>
      </c>
      <c r="X15" s="22">
        <f t="shared" si="8"/>
        <v>6</v>
      </c>
      <c r="Y15" s="21">
        <f>SUMIFS('Reservatórios por endereço'!AC$3:AC$61,'Reservatórios por endereço'!$A$3:$A$61,$B15,'Reservatórios por endereço'!$E$3:$E$61,"Central")</f>
        <v>0</v>
      </c>
      <c r="Z15" s="22">
        <f t="shared" si="9"/>
        <v>0</v>
      </c>
      <c r="AA15" s="21">
        <f>SUMIFS('Reservatórios por endereço'!AE$3:AE$61,'Reservatórios por endereço'!$A$3:$A$61,$B15,'Reservatórios por endereço'!$E$3:$E$61,"Central")</f>
        <v>0</v>
      </c>
      <c r="AB15" s="22">
        <f t="shared" si="10"/>
        <v>0</v>
      </c>
      <c r="AC15" s="21">
        <f>SUMIFS('Reservatórios por endereço'!AG$3:AG$61,'Reservatórios por endereço'!$A$3:$A$61,$B15,'Reservatórios por endereço'!$E$3:$E$61,"Central")</f>
        <v>0</v>
      </c>
      <c r="AD15" s="22">
        <f t="shared" si="11"/>
        <v>0</v>
      </c>
      <c r="AE15" s="21">
        <f>SUMIFS('Reservatórios por endereço'!AI$3:AI$61,'Reservatórios por endereço'!$A$3:$A$61,$B15,'Reservatórios por endereço'!$E$3:$E$61,"Central")</f>
        <v>0</v>
      </c>
      <c r="AF15" s="22">
        <f t="shared" si="12"/>
        <v>0</v>
      </c>
      <c r="AG15" s="21">
        <f>SUMIFS('Reservatórios por endereço'!AK$3:AK$61,'Reservatórios por endereço'!$A$3:$A$61,$B15,'Reservatórios por endereço'!$E$3:$E$61,"Central")</f>
        <v>0</v>
      </c>
      <c r="AH15" s="22">
        <f t="shared" si="13"/>
        <v>0</v>
      </c>
      <c r="AI15" s="21">
        <f>SUMIFS('Reservatórios por endereço'!AM$3:AM$61,'Reservatórios por endereço'!$A$3:$A$61,$B15,'Reservatórios por endereço'!$E$3:$E$61,"Central")</f>
        <v>0</v>
      </c>
      <c r="AJ15" s="22">
        <f t="shared" si="14"/>
        <v>0</v>
      </c>
      <c r="AK15" s="21">
        <f>SUMIFS('Reservatórios por endereço'!AO$3:AO$61,'Reservatórios por endereço'!$A$3:$A$61,$B15,'Reservatórios por endereço'!$E$3:$E$61,"Central")</f>
        <v>0</v>
      </c>
      <c r="AL15" s="22">
        <f t="shared" si="15"/>
        <v>0</v>
      </c>
      <c r="AM15" s="21">
        <f t="shared" si="16"/>
        <v>29</v>
      </c>
      <c r="AN15" s="21">
        <f t="shared" si="17"/>
        <v>58</v>
      </c>
    </row>
    <row r="16" spans="1:40">
      <c r="A16" s="27">
        <f t="shared" si="18"/>
        <v>12</v>
      </c>
      <c r="B16" s="20" t="s">
        <v>144</v>
      </c>
      <c r="C16" s="21">
        <f>SUMIFS('Reservatórios por endereço'!G$3:G$61,'Reservatórios por endereço'!$A$3:$A$61,$B16,'Reservatórios por endereço'!$E$3:$E$61,"Central")</f>
        <v>0</v>
      </c>
      <c r="D16" s="22">
        <f t="shared" si="0"/>
        <v>0</v>
      </c>
      <c r="E16" s="21">
        <f>SUMIFS('Reservatórios por endereço'!I$3:I$61,'Reservatórios por endereço'!$A$3:$A$61,$B16,'Reservatórios por endereço'!$E$3:$E$61,"Central")</f>
        <v>0</v>
      </c>
      <c r="F16" s="22">
        <f t="shared" si="0"/>
        <v>0</v>
      </c>
      <c r="G16" s="21">
        <f>SUMIFS('Reservatórios por endereço'!K$3:K$61,'Reservatórios por endereço'!$A$3:$A$61,$B16,'Reservatórios por endereço'!$E$3:$E$61,"Central")</f>
        <v>7</v>
      </c>
      <c r="H16" s="22">
        <f t="shared" si="1"/>
        <v>14</v>
      </c>
      <c r="I16" s="21">
        <f>SUMIFS('Reservatórios por endereço'!M$3:M$61,'Reservatórios por endereço'!$A$3:$A$61,$B16,'Reservatórios por endereço'!$E$3:$E$61,"Central")</f>
        <v>0</v>
      </c>
      <c r="J16" s="22">
        <f t="shared" si="2"/>
        <v>0</v>
      </c>
      <c r="K16" s="21">
        <f>SUMIFS('Reservatórios por endereço'!O$3:O$61,'Reservatórios por endereço'!$A$3:$A$61,$B16,'Reservatórios por endereço'!$E$3:$E$61,"Central")</f>
        <v>0</v>
      </c>
      <c r="L16" s="22">
        <f t="shared" si="2"/>
        <v>0</v>
      </c>
      <c r="M16" s="21">
        <f>SUMIFS('Reservatórios por endereço'!Q$3:Q$61,'Reservatórios por endereço'!$A$3:$A$61,$B16,'Reservatórios por endereço'!$E$3:$E$61,"Central")</f>
        <v>0</v>
      </c>
      <c r="N16" s="22">
        <f t="shared" si="3"/>
        <v>0</v>
      </c>
      <c r="O16" s="21">
        <f>SUMIFS('Reservatórios por endereço'!S$3:S$61,'Reservatórios por endereço'!$A$3:$A$61,$B16,'Reservatórios por endereço'!$E$3:$E$61,"Central")</f>
        <v>3</v>
      </c>
      <c r="P16" s="22">
        <f t="shared" si="4"/>
        <v>6</v>
      </c>
      <c r="Q16" s="21">
        <f>SUMIFS('Reservatórios por endereço'!U$3:U$61,'Reservatórios por endereço'!$A$3:$A$61,$B16,'Reservatórios por endereço'!$E$3:$E$61,"Central")</f>
        <v>0</v>
      </c>
      <c r="R16" s="22">
        <f t="shared" si="5"/>
        <v>0</v>
      </c>
      <c r="S16" s="21">
        <f>SUMIFS('Reservatórios por endereço'!W$3:W$61,'Reservatórios por endereço'!$A$3:$A$61,$B16,'Reservatórios por endereço'!$E$3:$E$61,"Central")</f>
        <v>0</v>
      </c>
      <c r="T16" s="22">
        <f t="shared" si="6"/>
        <v>0</v>
      </c>
      <c r="U16" s="21">
        <f>SUMIFS('Reservatórios por endereço'!Y$3:Y$61,'Reservatórios por endereço'!$A$3:$A$61,$B16,'Reservatórios por endereço'!$E$3:$E$61,"Central")</f>
        <v>3</v>
      </c>
      <c r="V16" s="22">
        <f t="shared" si="7"/>
        <v>6</v>
      </c>
      <c r="W16" s="21">
        <f>SUMIFS('Reservatórios por endereço'!AA$3:AA$61,'Reservatórios por endereço'!$A$3:$A$61,$B16,'Reservatórios por endereço'!$E$3:$E$61,"Central")</f>
        <v>0</v>
      </c>
      <c r="X16" s="22">
        <f t="shared" si="8"/>
        <v>0</v>
      </c>
      <c r="Y16" s="21">
        <f>SUMIFS('Reservatórios por endereço'!AC$3:AC$61,'Reservatórios por endereço'!$A$3:$A$61,$B16,'Reservatórios por endereço'!$E$3:$E$61,"Central")</f>
        <v>0</v>
      </c>
      <c r="Z16" s="22">
        <f t="shared" si="9"/>
        <v>0</v>
      </c>
      <c r="AA16" s="21">
        <f>SUMIFS('Reservatórios por endereço'!AE$3:AE$61,'Reservatórios por endereço'!$A$3:$A$61,$B16,'Reservatórios por endereço'!$E$3:$E$61,"Central")</f>
        <v>0</v>
      </c>
      <c r="AB16" s="22">
        <f t="shared" si="10"/>
        <v>0</v>
      </c>
      <c r="AC16" s="21">
        <f>SUMIFS('Reservatórios por endereço'!AG$3:AG$61,'Reservatórios por endereço'!$A$3:$A$61,$B16,'Reservatórios por endereço'!$E$3:$E$61,"Central")</f>
        <v>0</v>
      </c>
      <c r="AD16" s="22">
        <f t="shared" si="11"/>
        <v>0</v>
      </c>
      <c r="AE16" s="21">
        <f>SUMIFS('Reservatórios por endereço'!AI$3:AI$61,'Reservatórios por endereço'!$A$3:$A$61,$B16,'Reservatórios por endereço'!$E$3:$E$61,"Central")</f>
        <v>0</v>
      </c>
      <c r="AF16" s="22">
        <f t="shared" si="12"/>
        <v>0</v>
      </c>
      <c r="AG16" s="21">
        <f>SUMIFS('Reservatórios por endereço'!AK$3:AK$61,'Reservatórios por endereço'!$A$3:$A$61,$B16,'Reservatórios por endereço'!$E$3:$E$61,"Central")</f>
        <v>0</v>
      </c>
      <c r="AH16" s="22">
        <f t="shared" si="13"/>
        <v>0</v>
      </c>
      <c r="AI16" s="21">
        <f>SUMIFS('Reservatórios por endereço'!AM$3:AM$61,'Reservatórios por endereço'!$A$3:$A$61,$B16,'Reservatórios por endereço'!$E$3:$E$61,"Central")</f>
        <v>0</v>
      </c>
      <c r="AJ16" s="22">
        <f t="shared" si="14"/>
        <v>0</v>
      </c>
      <c r="AK16" s="21">
        <f>SUMIFS('Reservatórios por endereço'!AO$3:AO$61,'Reservatórios por endereço'!$A$3:$A$61,$B16,'Reservatórios por endereço'!$E$3:$E$61,"Central")</f>
        <v>0</v>
      </c>
      <c r="AL16" s="22">
        <f t="shared" si="15"/>
        <v>0</v>
      </c>
      <c r="AM16" s="21">
        <f t="shared" si="16"/>
        <v>13</v>
      </c>
      <c r="AN16" s="21">
        <f t="shared" si="17"/>
        <v>26</v>
      </c>
    </row>
    <row r="17" spans="1:40">
      <c r="A17" s="27">
        <f t="shared" si="18"/>
        <v>13</v>
      </c>
      <c r="B17" s="20" t="s">
        <v>147</v>
      </c>
      <c r="C17" s="21">
        <f>SUMIFS('Reservatórios por endereço'!G$3:G$61,'Reservatórios por endereço'!$A$3:$A$61,$B17,'Reservatórios por endereço'!$E$3:$E$61,"Central")</f>
        <v>2</v>
      </c>
      <c r="D17" s="22">
        <f t="shared" si="0"/>
        <v>4</v>
      </c>
      <c r="E17" s="21">
        <f>SUMIFS('Reservatórios por endereço'!I$3:I$61,'Reservatórios por endereço'!$A$3:$A$61,$B17,'Reservatórios por endereço'!$E$3:$E$61,"Central")</f>
        <v>2</v>
      </c>
      <c r="F17" s="22">
        <f t="shared" si="0"/>
        <v>4</v>
      </c>
      <c r="G17" s="21">
        <f>SUMIFS('Reservatórios por endereço'!K$3:K$61,'Reservatórios por endereço'!$A$3:$A$61,$B17,'Reservatórios por endereço'!$E$3:$E$61,"Central")</f>
        <v>14</v>
      </c>
      <c r="H17" s="22">
        <f t="shared" si="1"/>
        <v>28</v>
      </c>
      <c r="I17" s="21">
        <f>SUMIFS('Reservatórios por endereço'!M$3:M$61,'Reservatórios por endereço'!$A$3:$A$61,$B17,'Reservatórios por endereço'!$E$3:$E$61,"Central")</f>
        <v>0</v>
      </c>
      <c r="J17" s="22">
        <f t="shared" si="2"/>
        <v>0</v>
      </c>
      <c r="K17" s="21">
        <f>SUMIFS('Reservatórios por endereço'!O$3:O$61,'Reservatórios por endereço'!$A$3:$A$61,$B17,'Reservatórios por endereço'!$E$3:$E$61,"Central")</f>
        <v>3</v>
      </c>
      <c r="L17" s="22">
        <f t="shared" si="2"/>
        <v>6</v>
      </c>
      <c r="M17" s="21">
        <f>SUMIFS('Reservatórios por endereço'!Q$3:Q$61,'Reservatórios por endereço'!$A$3:$A$61,$B17,'Reservatórios por endereço'!$E$3:$E$61,"Central")</f>
        <v>0</v>
      </c>
      <c r="N17" s="22">
        <f t="shared" si="3"/>
        <v>0</v>
      </c>
      <c r="O17" s="21">
        <f>SUMIFS('Reservatórios por endereço'!S$3:S$61,'Reservatórios por endereço'!$A$3:$A$61,$B17,'Reservatórios por endereço'!$E$3:$E$61,"Central")</f>
        <v>0</v>
      </c>
      <c r="P17" s="22">
        <f t="shared" si="4"/>
        <v>0</v>
      </c>
      <c r="Q17" s="21">
        <f>SUMIFS('Reservatórios por endereço'!U$3:U$61,'Reservatórios por endereço'!$A$3:$A$61,$B17,'Reservatórios por endereço'!$E$3:$E$61,"Central")</f>
        <v>0</v>
      </c>
      <c r="R17" s="22">
        <f t="shared" si="5"/>
        <v>0</v>
      </c>
      <c r="S17" s="21">
        <f>SUMIFS('Reservatórios por endereço'!W$3:W$61,'Reservatórios por endereço'!$A$3:$A$61,$B17,'Reservatórios por endereço'!$E$3:$E$61,"Central")</f>
        <v>0</v>
      </c>
      <c r="T17" s="22">
        <f t="shared" si="6"/>
        <v>0</v>
      </c>
      <c r="U17" s="21">
        <f>SUMIFS('Reservatórios por endereço'!Y$3:Y$61,'Reservatórios por endereço'!$A$3:$A$61,$B17,'Reservatórios por endereço'!$E$3:$E$61,"Central")</f>
        <v>0</v>
      </c>
      <c r="V17" s="22">
        <f t="shared" si="7"/>
        <v>0</v>
      </c>
      <c r="W17" s="21">
        <f>SUMIFS('Reservatórios por endereço'!AA$3:AA$61,'Reservatórios por endereço'!$A$3:$A$61,$B17,'Reservatórios por endereço'!$E$3:$E$61,"Central")</f>
        <v>3</v>
      </c>
      <c r="X17" s="22">
        <f t="shared" si="8"/>
        <v>6</v>
      </c>
      <c r="Y17" s="21">
        <f>SUMIFS('Reservatórios por endereço'!AC$3:AC$61,'Reservatórios por endereço'!$A$3:$A$61,$B17,'Reservatórios por endereço'!$E$3:$E$61,"Central")</f>
        <v>0</v>
      </c>
      <c r="Z17" s="22">
        <f t="shared" si="9"/>
        <v>0</v>
      </c>
      <c r="AA17" s="21">
        <f>SUMIFS('Reservatórios por endereço'!AE$3:AE$61,'Reservatórios por endereço'!$A$3:$A$61,$B17,'Reservatórios por endereço'!$E$3:$E$61,"Central")</f>
        <v>0</v>
      </c>
      <c r="AB17" s="22">
        <f t="shared" si="10"/>
        <v>0</v>
      </c>
      <c r="AC17" s="21">
        <f>SUMIFS('Reservatórios por endereço'!AG$3:AG$61,'Reservatórios por endereço'!$A$3:$A$61,$B17,'Reservatórios por endereço'!$E$3:$E$61,"Central")</f>
        <v>0</v>
      </c>
      <c r="AD17" s="22">
        <f t="shared" si="11"/>
        <v>0</v>
      </c>
      <c r="AE17" s="21">
        <f>SUMIFS('Reservatórios por endereço'!AI$3:AI$61,'Reservatórios por endereço'!$A$3:$A$61,$B17,'Reservatórios por endereço'!$E$3:$E$61,"Central")</f>
        <v>0</v>
      </c>
      <c r="AF17" s="22">
        <f t="shared" si="12"/>
        <v>0</v>
      </c>
      <c r="AG17" s="21">
        <f>SUMIFS('Reservatórios por endereço'!AK$3:AK$61,'Reservatórios por endereço'!$A$3:$A$61,$B17,'Reservatórios por endereço'!$E$3:$E$61,"Central")</f>
        <v>0</v>
      </c>
      <c r="AH17" s="22">
        <f t="shared" si="13"/>
        <v>0</v>
      </c>
      <c r="AI17" s="21">
        <f>SUMIFS('Reservatórios por endereço'!AM$3:AM$61,'Reservatórios por endereço'!$A$3:$A$61,$B17,'Reservatórios por endereço'!$E$3:$E$61,"Central")</f>
        <v>0</v>
      </c>
      <c r="AJ17" s="22">
        <f t="shared" si="14"/>
        <v>0</v>
      </c>
      <c r="AK17" s="21">
        <f>SUMIFS('Reservatórios por endereço'!AO$3:AO$61,'Reservatórios por endereço'!$A$3:$A$61,$B17,'Reservatórios por endereço'!$E$3:$E$61,"Central")</f>
        <v>0</v>
      </c>
      <c r="AL17" s="22">
        <f t="shared" si="15"/>
        <v>0</v>
      </c>
      <c r="AM17" s="21">
        <f t="shared" si="16"/>
        <v>24</v>
      </c>
      <c r="AN17" s="21">
        <f t="shared" si="17"/>
        <v>48</v>
      </c>
    </row>
    <row r="18" spans="1:40">
      <c r="A18" s="27">
        <f t="shared" si="18"/>
        <v>14</v>
      </c>
      <c r="B18" s="20" t="s">
        <v>156</v>
      </c>
      <c r="C18" s="21">
        <f>SUMIFS('Reservatórios por endereço'!G$3:G$61,'Reservatórios por endereço'!$A$3:$A$61,$B18,'Reservatórios por endereço'!$E$3:$E$61,"Central")</f>
        <v>0</v>
      </c>
      <c r="D18" s="22">
        <f t="shared" si="0"/>
        <v>0</v>
      </c>
      <c r="E18" s="21">
        <f>SUMIFS('Reservatórios por endereço'!I$3:I$61,'Reservatórios por endereço'!$A$3:$A$61,$B18,'Reservatórios por endereço'!$E$3:$E$61,"Central")</f>
        <v>5</v>
      </c>
      <c r="F18" s="22">
        <f t="shared" si="0"/>
        <v>10</v>
      </c>
      <c r="G18" s="21">
        <f>SUMIFS('Reservatórios por endereço'!K$3:K$61,'Reservatórios por endereço'!$A$3:$A$61,$B18,'Reservatórios por endereço'!$E$3:$E$61,"Central")</f>
        <v>13</v>
      </c>
      <c r="H18" s="22">
        <f t="shared" si="1"/>
        <v>26</v>
      </c>
      <c r="I18" s="21">
        <f>SUMIFS('Reservatórios por endereço'!M$3:M$61,'Reservatórios por endereço'!$A$3:$A$61,$B18,'Reservatórios por endereço'!$E$3:$E$61,"Central")</f>
        <v>0</v>
      </c>
      <c r="J18" s="22">
        <f t="shared" si="2"/>
        <v>0</v>
      </c>
      <c r="K18" s="21">
        <f>SUMIFS('Reservatórios por endereço'!O$3:O$61,'Reservatórios por endereço'!$A$3:$A$61,$B18,'Reservatórios por endereço'!$E$3:$E$61,"Central")</f>
        <v>0</v>
      </c>
      <c r="L18" s="22">
        <f t="shared" si="2"/>
        <v>0</v>
      </c>
      <c r="M18" s="21">
        <f>SUMIFS('Reservatórios por endereço'!Q$3:Q$61,'Reservatórios por endereço'!$A$3:$A$61,$B18,'Reservatórios por endereço'!$E$3:$E$61,"Central")</f>
        <v>0</v>
      </c>
      <c r="N18" s="22">
        <f t="shared" si="3"/>
        <v>0</v>
      </c>
      <c r="O18" s="21">
        <f>SUMIFS('Reservatórios por endereço'!S$3:S$61,'Reservatórios por endereço'!$A$3:$A$61,$B18,'Reservatórios por endereço'!$E$3:$E$61,"Central")</f>
        <v>0</v>
      </c>
      <c r="P18" s="22">
        <f t="shared" si="4"/>
        <v>0</v>
      </c>
      <c r="Q18" s="21">
        <f>SUMIFS('Reservatórios por endereço'!U$3:U$61,'Reservatórios por endereço'!$A$3:$A$61,$B18,'Reservatórios por endereço'!$E$3:$E$61,"Central")</f>
        <v>2</v>
      </c>
      <c r="R18" s="22">
        <f t="shared" si="5"/>
        <v>4</v>
      </c>
      <c r="S18" s="21">
        <f>SUMIFS('Reservatórios por endereço'!W$3:W$61,'Reservatórios por endereço'!$A$3:$A$61,$B18,'Reservatórios por endereço'!$E$3:$E$61,"Central")</f>
        <v>0</v>
      </c>
      <c r="T18" s="22">
        <f t="shared" si="6"/>
        <v>0</v>
      </c>
      <c r="U18" s="21">
        <f>SUMIFS('Reservatórios por endereço'!Y$3:Y$61,'Reservatórios por endereço'!$A$3:$A$61,$B18,'Reservatórios por endereço'!$E$3:$E$61,"Central")</f>
        <v>0</v>
      </c>
      <c r="V18" s="22">
        <f t="shared" si="7"/>
        <v>0</v>
      </c>
      <c r="W18" s="21">
        <f>SUMIFS('Reservatórios por endereço'!AA$3:AA$61,'Reservatórios por endereço'!$A$3:$A$61,$B18,'Reservatórios por endereço'!$E$3:$E$61,"Central")</f>
        <v>0</v>
      </c>
      <c r="X18" s="22">
        <f t="shared" si="8"/>
        <v>0</v>
      </c>
      <c r="Y18" s="21">
        <f>SUMIFS('Reservatórios por endereço'!AC$3:AC$61,'Reservatórios por endereço'!$A$3:$A$61,$B18,'Reservatórios por endereço'!$E$3:$E$61,"Central")</f>
        <v>0</v>
      </c>
      <c r="Z18" s="22">
        <f t="shared" si="9"/>
        <v>0</v>
      </c>
      <c r="AA18" s="21">
        <f>SUMIFS('Reservatórios por endereço'!AE$3:AE$61,'Reservatórios por endereço'!$A$3:$A$61,$B18,'Reservatórios por endereço'!$E$3:$E$61,"Central")</f>
        <v>0</v>
      </c>
      <c r="AB18" s="22">
        <f t="shared" si="10"/>
        <v>0</v>
      </c>
      <c r="AC18" s="21">
        <f>SUMIFS('Reservatórios por endereço'!AG$3:AG$61,'Reservatórios por endereço'!$A$3:$A$61,$B18,'Reservatórios por endereço'!$E$3:$E$61,"Central")</f>
        <v>0</v>
      </c>
      <c r="AD18" s="22">
        <f t="shared" si="11"/>
        <v>0</v>
      </c>
      <c r="AE18" s="21">
        <f>SUMIFS('Reservatórios por endereço'!AI$3:AI$61,'Reservatórios por endereço'!$A$3:$A$61,$B18,'Reservatórios por endereço'!$E$3:$E$61,"Central")</f>
        <v>0</v>
      </c>
      <c r="AF18" s="22">
        <f t="shared" si="12"/>
        <v>0</v>
      </c>
      <c r="AG18" s="21">
        <f>SUMIFS('Reservatórios por endereço'!AK$3:AK$61,'Reservatórios por endereço'!$A$3:$A$61,$B18,'Reservatórios por endereço'!$E$3:$E$61,"Central")</f>
        <v>0</v>
      </c>
      <c r="AH18" s="22">
        <f t="shared" si="13"/>
        <v>0</v>
      </c>
      <c r="AI18" s="21">
        <f>SUMIFS('Reservatórios por endereço'!AM$3:AM$61,'Reservatórios por endereço'!$A$3:$A$61,$B18,'Reservatórios por endereço'!$E$3:$E$61,"Central")</f>
        <v>0</v>
      </c>
      <c r="AJ18" s="22">
        <f t="shared" si="14"/>
        <v>0</v>
      </c>
      <c r="AK18" s="21">
        <f>SUMIFS('Reservatórios por endereço'!AO$3:AO$61,'Reservatórios por endereço'!$A$3:$A$61,$B18,'Reservatórios por endereço'!$E$3:$E$61,"Central")</f>
        <v>0</v>
      </c>
      <c r="AL18" s="22">
        <f t="shared" si="15"/>
        <v>0</v>
      </c>
      <c r="AM18" s="21">
        <f t="shared" si="16"/>
        <v>20</v>
      </c>
      <c r="AN18" s="21">
        <f t="shared" si="17"/>
        <v>40</v>
      </c>
    </row>
    <row r="19" spans="1:40">
      <c r="A19" s="28" t="s">
        <v>1233</v>
      </c>
      <c r="B19" s="23"/>
      <c r="C19" s="24">
        <f t="shared" ref="C19:AL19" si="19">SUM(C$5:C$18)</f>
        <v>14</v>
      </c>
      <c r="D19" s="25">
        <f t="shared" si="19"/>
        <v>28</v>
      </c>
      <c r="E19" s="24">
        <f t="shared" si="19"/>
        <v>25</v>
      </c>
      <c r="F19" s="25">
        <f t="shared" si="19"/>
        <v>50</v>
      </c>
      <c r="G19" s="24">
        <f t="shared" si="19"/>
        <v>87</v>
      </c>
      <c r="H19" s="25">
        <f t="shared" si="19"/>
        <v>174</v>
      </c>
      <c r="I19" s="24">
        <f t="shared" si="19"/>
        <v>13</v>
      </c>
      <c r="J19" s="25">
        <f t="shared" si="19"/>
        <v>26</v>
      </c>
      <c r="K19" s="24">
        <f t="shared" si="19"/>
        <v>21</v>
      </c>
      <c r="L19" s="25">
        <f t="shared" si="19"/>
        <v>42</v>
      </c>
      <c r="M19" s="24">
        <f t="shared" si="19"/>
        <v>0</v>
      </c>
      <c r="N19" s="25">
        <f t="shared" si="19"/>
        <v>0</v>
      </c>
      <c r="O19" s="24">
        <f t="shared" si="19"/>
        <v>6</v>
      </c>
      <c r="P19" s="25">
        <f t="shared" si="19"/>
        <v>12</v>
      </c>
      <c r="Q19" s="24">
        <f t="shared" si="19"/>
        <v>2</v>
      </c>
      <c r="R19" s="25">
        <f t="shared" si="19"/>
        <v>4</v>
      </c>
      <c r="S19" s="24">
        <f t="shared" si="19"/>
        <v>3</v>
      </c>
      <c r="T19" s="25">
        <f t="shared" si="19"/>
        <v>6</v>
      </c>
      <c r="U19" s="24">
        <f t="shared" si="19"/>
        <v>25</v>
      </c>
      <c r="V19" s="25">
        <f t="shared" si="19"/>
        <v>50</v>
      </c>
      <c r="W19" s="24">
        <f t="shared" si="19"/>
        <v>21</v>
      </c>
      <c r="X19" s="25">
        <f t="shared" si="19"/>
        <v>42</v>
      </c>
      <c r="Y19" s="24">
        <f t="shared" si="19"/>
        <v>2</v>
      </c>
      <c r="Z19" s="25">
        <f t="shared" si="19"/>
        <v>4</v>
      </c>
      <c r="AA19" s="24">
        <f t="shared" si="19"/>
        <v>11</v>
      </c>
      <c r="AB19" s="25">
        <f t="shared" si="19"/>
        <v>22</v>
      </c>
      <c r="AC19" s="24">
        <f t="shared" si="19"/>
        <v>0</v>
      </c>
      <c r="AD19" s="25">
        <f t="shared" si="19"/>
        <v>0</v>
      </c>
      <c r="AE19" s="24">
        <f t="shared" si="19"/>
        <v>0</v>
      </c>
      <c r="AF19" s="25">
        <f t="shared" si="19"/>
        <v>0</v>
      </c>
      <c r="AG19" s="24">
        <f t="shared" si="19"/>
        <v>6</v>
      </c>
      <c r="AH19" s="25">
        <f t="shared" si="19"/>
        <v>12</v>
      </c>
      <c r="AI19" s="24">
        <f t="shared" si="19"/>
        <v>0</v>
      </c>
      <c r="AJ19" s="25">
        <f t="shared" si="19"/>
        <v>0</v>
      </c>
      <c r="AK19" s="24">
        <f t="shared" si="19"/>
        <v>0</v>
      </c>
      <c r="AL19" s="25">
        <f t="shared" si="19"/>
        <v>0</v>
      </c>
      <c r="AM19" s="24">
        <f>SUM(AM5:AM18)</f>
        <v>236</v>
      </c>
      <c r="AN19" s="24">
        <f>SUM(AN5:AN18)</f>
        <v>472</v>
      </c>
    </row>
  </sheetData>
  <sheetProtection sheet="1" objects="1" scenarios="1"/>
  <mergeCells count="41">
    <mergeCell ref="M3:N3"/>
    <mergeCell ref="O3:P3"/>
    <mergeCell ref="Q3:R3"/>
    <mergeCell ref="S3:T3"/>
    <mergeCell ref="C3:D3"/>
    <mergeCell ref="E3:F3"/>
    <mergeCell ref="G3:H3"/>
    <mergeCell ref="I3:J3"/>
    <mergeCell ref="K3:L3"/>
    <mergeCell ref="U2:V2"/>
    <mergeCell ref="AM2:AM4"/>
    <mergeCell ref="AN2:AN4"/>
    <mergeCell ref="AK3:AL3"/>
    <mergeCell ref="W2:X2"/>
    <mergeCell ref="Y2:Z2"/>
    <mergeCell ref="AA2:AB2"/>
    <mergeCell ref="AC2:AD2"/>
    <mergeCell ref="AE3:AF3"/>
    <mergeCell ref="AE2:AF2"/>
    <mergeCell ref="AC3:AD3"/>
    <mergeCell ref="AG3:AH3"/>
    <mergeCell ref="AI3:AJ3"/>
    <mergeCell ref="AG2:AH2"/>
    <mergeCell ref="AI2:AJ2"/>
    <mergeCell ref="AK2:AL2"/>
    <mergeCell ref="A1:AN1"/>
    <mergeCell ref="U3:V3"/>
    <mergeCell ref="W3:X3"/>
    <mergeCell ref="Y3:Z3"/>
    <mergeCell ref="AA3:AB3"/>
    <mergeCell ref="A2:A4"/>
    <mergeCell ref="B2:B4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conditionalFormatting sqref="C19 E19 G19 I19 K19 M19 O19 Q19 S19 U19 W19 Y19 AA19 AC19 AE19 AG19 AI19 AK19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8"/>
  <sheetViews>
    <sheetView workbookViewId="0">
      <selection sqref="A1:AN1"/>
    </sheetView>
  </sheetViews>
  <sheetFormatPr defaultColWidth="0" defaultRowHeight="11.25" zeroHeight="1"/>
  <cols>
    <col min="1" max="1" width="3.75" style="26" bestFit="1" customWidth="1"/>
    <col min="2" max="2" width="11.25" style="17" customWidth="1"/>
    <col min="3" max="37" width="5.5" style="26" customWidth="1"/>
    <col min="38" max="38" width="5.5" style="17" customWidth="1"/>
    <col min="39" max="40" width="12.125" style="17" customWidth="1"/>
    <col min="41" max="16384" width="9" style="17" hidden="1"/>
  </cols>
  <sheetData>
    <row r="1" spans="1:40" ht="14.25" customHeight="1">
      <c r="A1" s="46" t="s">
        <v>1234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0">
      <c r="A2" s="48" t="s">
        <v>1194</v>
      </c>
      <c r="B2" s="48" t="s">
        <v>1195</v>
      </c>
      <c r="C2" s="48" t="s">
        <v>1196</v>
      </c>
      <c r="D2" s="48"/>
      <c r="E2" s="48" t="s">
        <v>1197</v>
      </c>
      <c r="F2" s="48"/>
      <c r="G2" s="48" t="s">
        <v>1198</v>
      </c>
      <c r="H2" s="48"/>
      <c r="I2" s="48" t="s">
        <v>1199</v>
      </c>
      <c r="J2" s="48"/>
      <c r="K2" s="48" t="s">
        <v>1200</v>
      </c>
      <c r="L2" s="48"/>
      <c r="M2" s="48" t="s">
        <v>1201</v>
      </c>
      <c r="N2" s="48"/>
      <c r="O2" s="48" t="s">
        <v>1202</v>
      </c>
      <c r="P2" s="48"/>
      <c r="Q2" s="48" t="s">
        <v>1203</v>
      </c>
      <c r="R2" s="48"/>
      <c r="S2" s="48" t="s">
        <v>1204</v>
      </c>
      <c r="T2" s="48"/>
      <c r="U2" s="48" t="s">
        <v>1205</v>
      </c>
      <c r="V2" s="48"/>
      <c r="W2" s="48" t="s">
        <v>1206</v>
      </c>
      <c r="X2" s="48"/>
      <c r="Y2" s="48" t="s">
        <v>1207</v>
      </c>
      <c r="Z2" s="48"/>
      <c r="AA2" s="48" t="s">
        <v>1208</v>
      </c>
      <c r="AB2" s="48"/>
      <c r="AC2" s="48" t="s">
        <v>1209</v>
      </c>
      <c r="AD2" s="48"/>
      <c r="AE2" s="48" t="s">
        <v>1210</v>
      </c>
      <c r="AF2" s="48"/>
      <c r="AG2" s="48" t="s">
        <v>1211</v>
      </c>
      <c r="AH2" s="48"/>
      <c r="AI2" s="48" t="s">
        <v>1212</v>
      </c>
      <c r="AJ2" s="48"/>
      <c r="AK2" s="48" t="s">
        <v>1213</v>
      </c>
      <c r="AL2" s="48"/>
      <c r="AM2" s="49" t="s">
        <v>1214</v>
      </c>
      <c r="AN2" s="49" t="s">
        <v>1215</v>
      </c>
    </row>
    <row r="3" spans="1:40" ht="22.5" customHeight="1">
      <c r="A3" s="48"/>
      <c r="B3" s="48"/>
      <c r="C3" s="47" t="s">
        <v>0</v>
      </c>
      <c r="D3" s="47"/>
      <c r="E3" s="47" t="s">
        <v>1216</v>
      </c>
      <c r="F3" s="47"/>
      <c r="G3" s="47" t="s">
        <v>1217</v>
      </c>
      <c r="H3" s="47"/>
      <c r="I3" s="47" t="s">
        <v>1218</v>
      </c>
      <c r="J3" s="47"/>
      <c r="K3" s="47" t="s">
        <v>1219</v>
      </c>
      <c r="L3" s="47"/>
      <c r="M3" s="47" t="s">
        <v>1220</v>
      </c>
      <c r="N3" s="47"/>
      <c r="O3" s="47" t="s">
        <v>1221</v>
      </c>
      <c r="P3" s="47"/>
      <c r="Q3" s="47" t="s">
        <v>1222</v>
      </c>
      <c r="R3" s="47"/>
      <c r="S3" s="47" t="s">
        <v>1223</v>
      </c>
      <c r="T3" s="47"/>
      <c r="U3" s="47" t="s">
        <v>1224</v>
      </c>
      <c r="V3" s="47"/>
      <c r="W3" s="47" t="s">
        <v>1225</v>
      </c>
      <c r="X3" s="47"/>
      <c r="Y3" s="47" t="s">
        <v>1226</v>
      </c>
      <c r="Z3" s="47"/>
      <c r="AA3" s="47" t="s">
        <v>1227</v>
      </c>
      <c r="AB3" s="47"/>
      <c r="AC3" s="47" t="s">
        <v>1228</v>
      </c>
      <c r="AD3" s="47"/>
      <c r="AE3" s="47" t="s">
        <v>14</v>
      </c>
      <c r="AF3" s="47"/>
      <c r="AG3" s="47" t="s">
        <v>1229</v>
      </c>
      <c r="AH3" s="47"/>
      <c r="AI3" s="47" t="s">
        <v>1230</v>
      </c>
      <c r="AJ3" s="47"/>
      <c r="AK3" s="47" t="s">
        <v>1231</v>
      </c>
      <c r="AL3" s="47"/>
      <c r="AM3" s="50"/>
      <c r="AN3" s="50"/>
    </row>
    <row r="4" spans="1:40" ht="55.5" customHeight="1">
      <c r="A4" s="48"/>
      <c r="B4" s="48"/>
      <c r="C4" s="18" t="s">
        <v>24</v>
      </c>
      <c r="D4" s="19" t="s">
        <v>1232</v>
      </c>
      <c r="E4" s="18" t="s">
        <v>24</v>
      </c>
      <c r="F4" s="19" t="s">
        <v>1232</v>
      </c>
      <c r="G4" s="18" t="s">
        <v>24</v>
      </c>
      <c r="H4" s="19" t="s">
        <v>1232</v>
      </c>
      <c r="I4" s="18" t="s">
        <v>24</v>
      </c>
      <c r="J4" s="19" t="s">
        <v>1232</v>
      </c>
      <c r="K4" s="18" t="s">
        <v>24</v>
      </c>
      <c r="L4" s="19" t="s">
        <v>1232</v>
      </c>
      <c r="M4" s="18" t="s">
        <v>24</v>
      </c>
      <c r="N4" s="19" t="s">
        <v>1232</v>
      </c>
      <c r="O4" s="18" t="s">
        <v>24</v>
      </c>
      <c r="P4" s="19" t="s">
        <v>1232</v>
      </c>
      <c r="Q4" s="18" t="s">
        <v>24</v>
      </c>
      <c r="R4" s="19" t="s">
        <v>1232</v>
      </c>
      <c r="S4" s="18" t="s">
        <v>24</v>
      </c>
      <c r="T4" s="19" t="s">
        <v>1232</v>
      </c>
      <c r="U4" s="18" t="s">
        <v>24</v>
      </c>
      <c r="V4" s="19" t="s">
        <v>1232</v>
      </c>
      <c r="W4" s="18" t="s">
        <v>24</v>
      </c>
      <c r="X4" s="19" t="s">
        <v>1232</v>
      </c>
      <c r="Y4" s="18" t="s">
        <v>24</v>
      </c>
      <c r="Z4" s="19" t="s">
        <v>1232</v>
      </c>
      <c r="AA4" s="18" t="s">
        <v>24</v>
      </c>
      <c r="AB4" s="19" t="s">
        <v>1232</v>
      </c>
      <c r="AC4" s="18" t="s">
        <v>24</v>
      </c>
      <c r="AD4" s="19" t="s">
        <v>1232</v>
      </c>
      <c r="AE4" s="18" t="s">
        <v>24</v>
      </c>
      <c r="AF4" s="19" t="s">
        <v>1232</v>
      </c>
      <c r="AG4" s="18" t="s">
        <v>24</v>
      </c>
      <c r="AH4" s="19" t="s">
        <v>1232</v>
      </c>
      <c r="AI4" s="18" t="s">
        <v>24</v>
      </c>
      <c r="AJ4" s="19" t="s">
        <v>1232</v>
      </c>
      <c r="AK4" s="18" t="s">
        <v>24</v>
      </c>
      <c r="AL4" s="19" t="s">
        <v>1232</v>
      </c>
      <c r="AM4" s="51"/>
      <c r="AN4" s="51"/>
    </row>
    <row r="5" spans="1:40">
      <c r="A5" s="27">
        <v>1</v>
      </c>
      <c r="B5" s="20" t="s">
        <v>52</v>
      </c>
      <c r="C5" s="21">
        <f>SUMIFS('Reservatórios por endereço'!G$3:G$61,'Reservatórios por endereço'!$A$3:$A$61,$B5,'Reservatórios por endereço'!$E$3:$E$61,"Oeste")</f>
        <v>0</v>
      </c>
      <c r="D5" s="22">
        <f>C5*2</f>
        <v>0</v>
      </c>
      <c r="E5" s="21">
        <f>SUMIFS('Reservatórios por endereço'!I$3:I$61,'Reservatórios por endereço'!$A$3:$A$61,$B5,'Reservatórios por endereço'!$E$3:$E$61,"Oeste")</f>
        <v>0</v>
      </c>
      <c r="F5" s="22">
        <f>E5*2</f>
        <v>0</v>
      </c>
      <c r="G5" s="21">
        <f>SUMIFS('Reservatórios por endereço'!K$3:K$61,'Reservatórios por endereço'!$A$3:$A$61,$B5,'Reservatórios por endereço'!$E$3:$E$61,"Oeste")</f>
        <v>0</v>
      </c>
      <c r="H5" s="22">
        <f>G5*2</f>
        <v>0</v>
      </c>
      <c r="I5" s="21">
        <f>SUMIFS('Reservatórios por endereço'!M$3:M$61,'Reservatórios por endereço'!$A$3:$A$61,$B5,'Reservatórios por endereço'!$E$3:$E$61,"Oeste")</f>
        <v>0</v>
      </c>
      <c r="J5" s="22">
        <f>I5*2</f>
        <v>0</v>
      </c>
      <c r="K5" s="21">
        <f>SUMIFS('Reservatórios por endereço'!O$3:O$61,'Reservatórios por endereço'!$A$3:$A$61,$B5,'Reservatórios por endereço'!$E$3:$E$61,"Oeste")</f>
        <v>0</v>
      </c>
      <c r="L5" s="22">
        <f>K5*2</f>
        <v>0</v>
      </c>
      <c r="M5" s="21">
        <f>SUMIFS('Reservatórios por endereço'!Q$3:Q$61,'Reservatórios por endereço'!$A$3:$A$61,$B5,'Reservatórios por endereço'!$E$3:$E$61,"Oeste")</f>
        <v>0</v>
      </c>
      <c r="N5" s="22">
        <f>M5*2</f>
        <v>0</v>
      </c>
      <c r="O5" s="21">
        <f>SUMIFS('Reservatórios por endereço'!S$3:S$61,'Reservatórios por endereço'!$A$3:$A$61,$B5,'Reservatórios por endereço'!$E$3:$E$61,"Oeste")</f>
        <v>0</v>
      </c>
      <c r="P5" s="22">
        <f>O5*2</f>
        <v>0</v>
      </c>
      <c r="Q5" s="21">
        <f>SUMIFS('Reservatórios por endereço'!U$3:U$61,'Reservatórios por endereço'!$A$3:$A$61,$B5,'Reservatórios por endereço'!$E$3:$E$61,"Oeste")</f>
        <v>0</v>
      </c>
      <c r="R5" s="22">
        <f>Q5*2</f>
        <v>0</v>
      </c>
      <c r="S5" s="21">
        <f>SUMIFS('Reservatórios por endereço'!W$3:W$61,'Reservatórios por endereço'!$A$3:$A$61,$B5,'Reservatórios por endereço'!$E$3:$E$61,"Oeste")</f>
        <v>0</v>
      </c>
      <c r="T5" s="22">
        <f>S5*2</f>
        <v>0</v>
      </c>
      <c r="U5" s="21">
        <f>SUMIFS('Reservatórios por endereço'!Y$3:Y$61,'Reservatórios por endereço'!$A$3:$A$61,$B5,'Reservatórios por endereço'!$E$3:$E$61,"Oeste")</f>
        <v>0</v>
      </c>
      <c r="V5" s="22">
        <f>U5*2</f>
        <v>0</v>
      </c>
      <c r="W5" s="21">
        <f>SUMIFS('Reservatórios por endereço'!AA$3:AA$61,'Reservatórios por endereço'!$A$3:$A$61,$B5,'Reservatórios por endereço'!$E$3:$E$61,"Oeste")</f>
        <v>0</v>
      </c>
      <c r="X5" s="22">
        <f>W5*2</f>
        <v>0</v>
      </c>
      <c r="Y5" s="21">
        <f>SUMIFS('Reservatórios por endereço'!AC$3:AC$61,'Reservatórios por endereço'!$A$3:$A$61,$B5,'Reservatórios por endereço'!$E$3:$E$61,"Oeste")</f>
        <v>0</v>
      </c>
      <c r="Z5" s="22">
        <f>Y5*2</f>
        <v>0</v>
      </c>
      <c r="AA5" s="21">
        <f>SUMIFS('Reservatórios por endereço'!AE$3:AE$61,'Reservatórios por endereço'!$A$3:$A$61,$B5,'Reservatórios por endereço'!$E$3:$E$61,"Oeste")</f>
        <v>0</v>
      </c>
      <c r="AB5" s="22">
        <f>AA5*2</f>
        <v>0</v>
      </c>
      <c r="AC5" s="21">
        <f>SUMIFS('Reservatórios por endereço'!AG$3:AG$61,'Reservatórios por endereço'!$A$3:$A$61,$B5,'Reservatórios por endereço'!$E$3:$E$61,"Oeste")</f>
        <v>0</v>
      </c>
      <c r="AD5" s="22">
        <f>AC5*2</f>
        <v>0</v>
      </c>
      <c r="AE5" s="21">
        <f>SUMIFS('Reservatórios por endereço'!AI$3:AI$61,'Reservatórios por endereço'!$A$3:$A$61,$B5,'Reservatórios por endereço'!$E$3:$E$61,"Oeste")</f>
        <v>0</v>
      </c>
      <c r="AF5" s="22">
        <f>AE5*2</f>
        <v>0</v>
      </c>
      <c r="AG5" s="21">
        <f>SUMIFS('Reservatórios por endereço'!AK$3:AK$61,'Reservatórios por endereço'!$A$3:$A$61,$B5,'Reservatórios por endereço'!$E$3:$E$61,"Oeste")</f>
        <v>0</v>
      </c>
      <c r="AH5" s="22">
        <f>AG5*2</f>
        <v>0</v>
      </c>
      <c r="AI5" s="21">
        <f>SUMIFS('Reservatórios por endereço'!AM$3:AM$61,'Reservatórios por endereço'!$A$3:$A$61,$B5,'Reservatórios por endereço'!$E$3:$E$61,"Oeste")</f>
        <v>0</v>
      </c>
      <c r="AJ5" s="22">
        <f>AI5*2</f>
        <v>0</v>
      </c>
      <c r="AK5" s="21">
        <f>SUMIFS('Reservatórios por endereço'!AO$3:AO$61,'Reservatórios por endereço'!$A$3:$A$61,$B5,'Reservatórios por endereço'!$E$3:$E$61,"Oeste")</f>
        <v>0</v>
      </c>
      <c r="AL5" s="22">
        <f>AK5*2</f>
        <v>0</v>
      </c>
      <c r="AM5" s="21">
        <f>C5+E5+G5+I5+K5+M5+O5+Q5+S5+U5+W5+Y5+AA5+AC5+AE5+AG5+AI5+AK5</f>
        <v>0</v>
      </c>
      <c r="AN5" s="21">
        <f>D5+F5+H5+J5+L5+N5+P5+R5+T5+V5+X5+Z5+AB5+AD5+AF5+AH5+AJ5+AL5</f>
        <v>0</v>
      </c>
    </row>
    <row r="6" spans="1:40">
      <c r="A6" s="27">
        <f>A5+1</f>
        <v>2</v>
      </c>
      <c r="B6" s="20" t="s">
        <v>56</v>
      </c>
      <c r="C6" s="21">
        <f>SUMIFS('Reservatórios por endereço'!G$3:G$61,'Reservatórios por endereço'!$A$3:$A$61,$B6,'Reservatórios por endereço'!$E$3:$E$61,"Oeste")</f>
        <v>0</v>
      </c>
      <c r="D6" s="22">
        <f t="shared" ref="D6:F17" si="0">C6*2</f>
        <v>0</v>
      </c>
      <c r="E6" s="21">
        <f>SUMIFS('Reservatórios por endereço'!I$3:I$61,'Reservatórios por endereço'!$A$3:$A$61,$B6,'Reservatórios por endereço'!$E$3:$E$61,"Oeste")</f>
        <v>0</v>
      </c>
      <c r="F6" s="22">
        <f t="shared" si="0"/>
        <v>0</v>
      </c>
      <c r="G6" s="21">
        <f>SUMIFS('Reservatórios por endereço'!K$3:K$61,'Reservatórios por endereço'!$A$3:$A$61,$B6,'Reservatórios por endereço'!$E$3:$E$61,"Oeste")</f>
        <v>0</v>
      </c>
      <c r="H6" s="22">
        <f t="shared" ref="H6:H17" si="1">G6*2</f>
        <v>0</v>
      </c>
      <c r="I6" s="21">
        <f>SUMIFS('Reservatórios por endereço'!M$3:M$61,'Reservatórios por endereço'!$A$3:$A$61,$B6,'Reservatórios por endereço'!$E$3:$E$61,"Oeste")</f>
        <v>0</v>
      </c>
      <c r="J6" s="22">
        <f t="shared" ref="J6:L17" si="2">I6*2</f>
        <v>0</v>
      </c>
      <c r="K6" s="21">
        <f>SUMIFS('Reservatórios por endereço'!O$3:O$61,'Reservatórios por endereço'!$A$3:$A$61,$B6,'Reservatórios por endereço'!$E$3:$E$61,"Oeste")</f>
        <v>0</v>
      </c>
      <c r="L6" s="22">
        <f t="shared" si="2"/>
        <v>0</v>
      </c>
      <c r="M6" s="21">
        <f>SUMIFS('Reservatórios por endereço'!Q$3:Q$61,'Reservatórios por endereço'!$A$3:$A$61,$B6,'Reservatórios por endereço'!$E$3:$E$61,"Oeste")</f>
        <v>0</v>
      </c>
      <c r="N6" s="22">
        <f t="shared" ref="N6:N17" si="3">M6*2</f>
        <v>0</v>
      </c>
      <c r="O6" s="21">
        <f>SUMIFS('Reservatórios por endereço'!S$3:S$61,'Reservatórios por endereço'!$A$3:$A$61,$B6,'Reservatórios por endereço'!$E$3:$E$61,"Oeste")</f>
        <v>0</v>
      </c>
      <c r="P6" s="22">
        <f t="shared" ref="P6:P17" si="4">O6*2</f>
        <v>0</v>
      </c>
      <c r="Q6" s="21">
        <f>SUMIFS('Reservatórios por endereço'!U$3:U$61,'Reservatórios por endereço'!$A$3:$A$61,$B6,'Reservatórios por endereço'!$E$3:$E$61,"Oeste")</f>
        <v>0</v>
      </c>
      <c r="R6" s="22">
        <f t="shared" ref="R6:R17" si="5">Q6*2</f>
        <v>0</v>
      </c>
      <c r="S6" s="21">
        <f>SUMIFS('Reservatórios por endereço'!W$3:W$61,'Reservatórios por endereço'!$A$3:$A$61,$B6,'Reservatórios por endereço'!$E$3:$E$61,"Oeste")</f>
        <v>0</v>
      </c>
      <c r="T6" s="22">
        <f t="shared" ref="T6:T17" si="6">S6*2</f>
        <v>0</v>
      </c>
      <c r="U6" s="21">
        <f>SUMIFS('Reservatórios por endereço'!Y$3:Y$61,'Reservatórios por endereço'!$A$3:$A$61,$B6,'Reservatórios por endereço'!$E$3:$E$61,"Oeste")</f>
        <v>0</v>
      </c>
      <c r="V6" s="22">
        <f t="shared" ref="V6:V17" si="7">U6*2</f>
        <v>0</v>
      </c>
      <c r="W6" s="21">
        <f>SUMIFS('Reservatórios por endereço'!AA$3:AA$61,'Reservatórios por endereço'!$A$3:$A$61,$B6,'Reservatórios por endereço'!$E$3:$E$61,"Oeste")</f>
        <v>0</v>
      </c>
      <c r="X6" s="22">
        <f t="shared" ref="X6:X17" si="8">W6*2</f>
        <v>0</v>
      </c>
      <c r="Y6" s="21">
        <f>SUMIFS('Reservatórios por endereço'!AC$3:AC$61,'Reservatórios por endereço'!$A$3:$A$61,$B6,'Reservatórios por endereço'!$E$3:$E$61,"Oeste")</f>
        <v>0</v>
      </c>
      <c r="Z6" s="22">
        <f t="shared" ref="Z6:Z17" si="9">Y6*2</f>
        <v>0</v>
      </c>
      <c r="AA6" s="21">
        <f>SUMIFS('Reservatórios por endereço'!AE$3:AE$61,'Reservatórios por endereço'!$A$3:$A$61,$B6,'Reservatórios por endereço'!$E$3:$E$61,"Oeste")</f>
        <v>0</v>
      </c>
      <c r="AB6" s="22">
        <f t="shared" ref="AB6:AB17" si="10">AA6*2</f>
        <v>0</v>
      </c>
      <c r="AC6" s="21">
        <f>SUMIFS('Reservatórios por endereço'!AG$3:AG$61,'Reservatórios por endereço'!$A$3:$A$61,$B6,'Reservatórios por endereço'!$E$3:$E$61,"Oeste")</f>
        <v>0</v>
      </c>
      <c r="AD6" s="22">
        <f t="shared" ref="AD6:AD17" si="11">AC6*2</f>
        <v>0</v>
      </c>
      <c r="AE6" s="21">
        <f>SUMIFS('Reservatórios por endereço'!AI$3:AI$61,'Reservatórios por endereço'!$A$3:$A$61,$B6,'Reservatórios por endereço'!$E$3:$E$61,"Oeste")</f>
        <v>0</v>
      </c>
      <c r="AF6" s="22">
        <f t="shared" ref="AF6:AF17" si="12">AE6*2</f>
        <v>0</v>
      </c>
      <c r="AG6" s="21">
        <f>SUMIFS('Reservatórios por endereço'!AK$3:AK$61,'Reservatórios por endereço'!$A$3:$A$61,$B6,'Reservatórios por endereço'!$E$3:$E$61,"Oeste")</f>
        <v>0</v>
      </c>
      <c r="AH6" s="22">
        <f t="shared" ref="AH6:AH17" si="13">AG6*2</f>
        <v>0</v>
      </c>
      <c r="AI6" s="21">
        <f>SUMIFS('Reservatórios por endereço'!AM$3:AM$61,'Reservatórios por endereço'!$A$3:$A$61,$B6,'Reservatórios por endereço'!$E$3:$E$61,"Oeste")</f>
        <v>0</v>
      </c>
      <c r="AJ6" s="22">
        <f t="shared" ref="AJ6:AJ17" si="14">AI6*2</f>
        <v>0</v>
      </c>
      <c r="AK6" s="21">
        <f>SUMIFS('Reservatórios por endereço'!AO$3:AO$61,'Reservatórios por endereço'!$A$3:$A$61,$B6,'Reservatórios por endereço'!$E$3:$E$61,"Oeste")</f>
        <v>0</v>
      </c>
      <c r="AL6" s="22">
        <f t="shared" ref="AL6:AL17" si="15">AK6*2</f>
        <v>0</v>
      </c>
      <c r="AM6" s="21">
        <f t="shared" ref="AM6:AM17" si="16">C6+E6+G6+I6+K6+M6+O6+Q6+S6+U6+W6+Y6+AA6+AC6+AE6+AG6+AI6+AK6</f>
        <v>0</v>
      </c>
      <c r="AN6" s="21">
        <f t="shared" ref="AN6:AN17" si="17">D6+F6+H6+J6+L6+N6+P6+R6+T6+V6+X6+Z6+AB6+AD6+AF6+AH6+AJ6+AL6</f>
        <v>0</v>
      </c>
    </row>
    <row r="7" spans="1:40">
      <c r="A7" s="27">
        <f t="shared" ref="A7:A17" si="18">A6+1</f>
        <v>3</v>
      </c>
      <c r="B7" s="20" t="s">
        <v>66</v>
      </c>
      <c r="C7" s="21">
        <f>SUMIFS('Reservatórios por endereço'!G$3:G$61,'Reservatórios por endereço'!$A$3:$A$61,$B7,'Reservatórios por endereço'!$E$3:$E$61,"Oeste")</f>
        <v>0</v>
      </c>
      <c r="D7" s="22">
        <f t="shared" si="0"/>
        <v>0</v>
      </c>
      <c r="E7" s="21">
        <f>SUMIFS('Reservatórios por endereço'!I$3:I$61,'Reservatórios por endereço'!$A$3:$A$61,$B7,'Reservatórios por endereço'!$E$3:$E$61,"Oeste")</f>
        <v>0</v>
      </c>
      <c r="F7" s="22">
        <f t="shared" si="0"/>
        <v>0</v>
      </c>
      <c r="G7" s="21">
        <f>SUMIFS('Reservatórios por endereço'!K$3:K$61,'Reservatórios por endereço'!$A$3:$A$61,$B7,'Reservatórios por endereço'!$E$3:$E$61,"Oeste")</f>
        <v>0</v>
      </c>
      <c r="H7" s="22">
        <f t="shared" si="1"/>
        <v>0</v>
      </c>
      <c r="I7" s="21">
        <f>SUMIFS('Reservatórios por endereço'!M$3:M$61,'Reservatórios por endereço'!$A$3:$A$61,$B7,'Reservatórios por endereço'!$E$3:$E$61,"Oeste")</f>
        <v>0</v>
      </c>
      <c r="J7" s="22">
        <f t="shared" si="2"/>
        <v>0</v>
      </c>
      <c r="K7" s="21">
        <f>SUMIFS('Reservatórios por endereço'!O$3:O$61,'Reservatórios por endereço'!$A$3:$A$61,$B7,'Reservatórios por endereço'!$E$3:$E$61,"Oeste")</f>
        <v>0</v>
      </c>
      <c r="L7" s="22">
        <f t="shared" si="2"/>
        <v>0</v>
      </c>
      <c r="M7" s="21">
        <f>SUMIFS('Reservatórios por endereço'!Q$3:Q$61,'Reservatórios por endereço'!$A$3:$A$61,$B7,'Reservatórios por endereço'!$E$3:$E$61,"Oeste")</f>
        <v>0</v>
      </c>
      <c r="N7" s="22">
        <f t="shared" si="3"/>
        <v>0</v>
      </c>
      <c r="O7" s="21">
        <f>SUMIFS('Reservatórios por endereço'!S$3:S$61,'Reservatórios por endereço'!$A$3:$A$61,$B7,'Reservatórios por endereço'!$E$3:$E$61,"Oeste")</f>
        <v>0</v>
      </c>
      <c r="P7" s="22">
        <f t="shared" si="4"/>
        <v>0</v>
      </c>
      <c r="Q7" s="21">
        <f>SUMIFS('Reservatórios por endereço'!U$3:U$61,'Reservatórios por endereço'!$A$3:$A$61,$B7,'Reservatórios por endereço'!$E$3:$E$61,"Oeste")</f>
        <v>0</v>
      </c>
      <c r="R7" s="22">
        <f t="shared" si="5"/>
        <v>0</v>
      </c>
      <c r="S7" s="21">
        <f>SUMIFS('Reservatórios por endereço'!W$3:W$61,'Reservatórios por endereço'!$A$3:$A$61,$B7,'Reservatórios por endereço'!$E$3:$E$61,"Oeste")</f>
        <v>0</v>
      </c>
      <c r="T7" s="22">
        <f t="shared" si="6"/>
        <v>0</v>
      </c>
      <c r="U7" s="21">
        <f>SUMIFS('Reservatórios por endereço'!Y$3:Y$61,'Reservatórios por endereço'!$A$3:$A$61,$B7,'Reservatórios por endereço'!$E$3:$E$61,"Oeste")</f>
        <v>0</v>
      </c>
      <c r="V7" s="22">
        <f t="shared" si="7"/>
        <v>0</v>
      </c>
      <c r="W7" s="21">
        <f>SUMIFS('Reservatórios por endereço'!AA$3:AA$61,'Reservatórios por endereço'!$A$3:$A$61,$B7,'Reservatórios por endereço'!$E$3:$E$61,"Oeste")</f>
        <v>0</v>
      </c>
      <c r="X7" s="22">
        <f t="shared" si="8"/>
        <v>0</v>
      </c>
      <c r="Y7" s="21">
        <f>SUMIFS('Reservatórios por endereço'!AC$3:AC$61,'Reservatórios por endereço'!$A$3:$A$61,$B7,'Reservatórios por endereço'!$E$3:$E$61,"Oeste")</f>
        <v>0</v>
      </c>
      <c r="Z7" s="22">
        <f t="shared" si="9"/>
        <v>0</v>
      </c>
      <c r="AA7" s="21">
        <f>SUMIFS('Reservatórios por endereço'!AE$3:AE$61,'Reservatórios por endereço'!$A$3:$A$61,$B7,'Reservatórios por endereço'!$E$3:$E$61,"Oeste")</f>
        <v>0</v>
      </c>
      <c r="AB7" s="22">
        <f t="shared" si="10"/>
        <v>0</v>
      </c>
      <c r="AC7" s="21">
        <f>SUMIFS('Reservatórios por endereço'!AG$3:AG$61,'Reservatórios por endereço'!$A$3:$A$61,$B7,'Reservatórios por endereço'!$E$3:$E$61,"Oeste")</f>
        <v>0</v>
      </c>
      <c r="AD7" s="22">
        <f t="shared" si="11"/>
        <v>0</v>
      </c>
      <c r="AE7" s="21">
        <f>SUMIFS('Reservatórios por endereço'!AI$3:AI$61,'Reservatórios por endereço'!$A$3:$A$61,$B7,'Reservatórios por endereço'!$E$3:$E$61,"Oeste")</f>
        <v>0</v>
      </c>
      <c r="AF7" s="22">
        <f t="shared" si="12"/>
        <v>0</v>
      </c>
      <c r="AG7" s="21">
        <f>SUMIFS('Reservatórios por endereço'!AK$3:AK$61,'Reservatórios por endereço'!$A$3:$A$61,$B7,'Reservatórios por endereço'!$E$3:$E$61,"Oeste")</f>
        <v>0</v>
      </c>
      <c r="AH7" s="22">
        <f t="shared" si="13"/>
        <v>0</v>
      </c>
      <c r="AI7" s="21">
        <f>SUMIFS('Reservatórios por endereço'!AM$3:AM$61,'Reservatórios por endereço'!$A$3:$A$61,$B7,'Reservatórios por endereço'!$E$3:$E$61,"Oeste")</f>
        <v>0</v>
      </c>
      <c r="AJ7" s="22">
        <f t="shared" si="14"/>
        <v>0</v>
      </c>
      <c r="AK7" s="21">
        <f>SUMIFS('Reservatórios por endereço'!AO$3:AO$61,'Reservatórios por endereço'!$A$3:$A$61,$B7,'Reservatórios por endereço'!$E$3:$E$61,"Oeste")</f>
        <v>0</v>
      </c>
      <c r="AL7" s="22">
        <f t="shared" si="15"/>
        <v>0</v>
      </c>
      <c r="AM7" s="21">
        <f t="shared" si="16"/>
        <v>0</v>
      </c>
      <c r="AN7" s="21">
        <f t="shared" si="17"/>
        <v>0</v>
      </c>
    </row>
    <row r="8" spans="1:40">
      <c r="A8" s="27">
        <f t="shared" si="18"/>
        <v>4</v>
      </c>
      <c r="B8" s="20" t="s">
        <v>1129</v>
      </c>
      <c r="C8" s="21">
        <f>SUMIFS('Reservatórios por endereço'!G$3:G$61,'Reservatórios por endereço'!$A$3:$A$61,$B8,'Reservatórios por endereço'!$E$3:$E$61,"Oeste")</f>
        <v>0</v>
      </c>
      <c r="D8" s="22">
        <f t="shared" si="0"/>
        <v>0</v>
      </c>
      <c r="E8" s="21">
        <f>SUMIFS('Reservatórios por endereço'!I$3:I$61,'Reservatórios por endereço'!$A$3:$A$61,$B8,'Reservatórios por endereço'!$E$3:$E$61,"Oeste")</f>
        <v>0</v>
      </c>
      <c r="F8" s="22">
        <f t="shared" si="0"/>
        <v>0</v>
      </c>
      <c r="G8" s="21">
        <f>SUMIFS('Reservatórios por endereço'!K$3:K$61,'Reservatórios por endereço'!$A$3:$A$61,$B8,'Reservatórios por endereço'!$E$3:$E$61,"Oeste")</f>
        <v>0</v>
      </c>
      <c r="H8" s="22">
        <f t="shared" si="1"/>
        <v>0</v>
      </c>
      <c r="I8" s="21">
        <f>SUMIFS('Reservatórios por endereço'!M$3:M$61,'Reservatórios por endereço'!$A$3:$A$61,$B8,'Reservatórios por endereço'!$E$3:$E$61,"Oeste")</f>
        <v>0</v>
      </c>
      <c r="J8" s="22">
        <f t="shared" si="2"/>
        <v>0</v>
      </c>
      <c r="K8" s="21">
        <f>SUMIFS('Reservatórios por endereço'!O$3:O$61,'Reservatórios por endereço'!$A$3:$A$61,$B8,'Reservatórios por endereço'!$E$3:$E$61,"Oeste")</f>
        <v>0</v>
      </c>
      <c r="L8" s="22">
        <f t="shared" si="2"/>
        <v>0</v>
      </c>
      <c r="M8" s="21">
        <f>SUMIFS('Reservatórios por endereço'!Q$3:Q$61,'Reservatórios por endereço'!$A$3:$A$61,$B8,'Reservatórios por endereço'!$E$3:$E$61,"Oeste")</f>
        <v>0</v>
      </c>
      <c r="N8" s="22">
        <f t="shared" si="3"/>
        <v>0</v>
      </c>
      <c r="O8" s="21">
        <f>SUMIFS('Reservatórios por endereço'!S$3:S$61,'Reservatórios por endereço'!$A$3:$A$61,$B8,'Reservatórios por endereço'!$E$3:$E$61,"Oeste")</f>
        <v>0</v>
      </c>
      <c r="P8" s="22">
        <f t="shared" si="4"/>
        <v>0</v>
      </c>
      <c r="Q8" s="21">
        <f>SUMIFS('Reservatórios por endereço'!U$3:U$61,'Reservatórios por endereço'!$A$3:$A$61,$B8,'Reservatórios por endereço'!$E$3:$E$61,"Oeste")</f>
        <v>0</v>
      </c>
      <c r="R8" s="22">
        <f t="shared" si="5"/>
        <v>0</v>
      </c>
      <c r="S8" s="21">
        <f>SUMIFS('Reservatórios por endereço'!W$3:W$61,'Reservatórios por endereço'!$A$3:$A$61,$B8,'Reservatórios por endereço'!$E$3:$E$61,"Oeste")</f>
        <v>0</v>
      </c>
      <c r="T8" s="22">
        <f t="shared" si="6"/>
        <v>0</v>
      </c>
      <c r="U8" s="21">
        <f>SUMIFS('Reservatórios por endereço'!Y$3:Y$61,'Reservatórios por endereço'!$A$3:$A$61,$B8,'Reservatórios por endereço'!$E$3:$E$61,"Oeste")</f>
        <v>0</v>
      </c>
      <c r="V8" s="22">
        <f t="shared" si="7"/>
        <v>0</v>
      </c>
      <c r="W8" s="21">
        <f>SUMIFS('Reservatórios por endereço'!AA$3:AA$61,'Reservatórios por endereço'!$A$3:$A$61,$B8,'Reservatórios por endereço'!$E$3:$E$61,"Oeste")</f>
        <v>0</v>
      </c>
      <c r="X8" s="22">
        <f t="shared" si="8"/>
        <v>0</v>
      </c>
      <c r="Y8" s="21">
        <f>SUMIFS('Reservatórios por endereço'!AC$3:AC$61,'Reservatórios por endereço'!$A$3:$A$61,$B8,'Reservatórios por endereço'!$E$3:$E$61,"Oeste")</f>
        <v>0</v>
      </c>
      <c r="Z8" s="22">
        <f t="shared" si="9"/>
        <v>0</v>
      </c>
      <c r="AA8" s="21">
        <f>SUMIFS('Reservatórios por endereço'!AE$3:AE$61,'Reservatórios por endereço'!$A$3:$A$61,$B8,'Reservatórios por endereço'!$E$3:$E$61,"Oeste")</f>
        <v>0</v>
      </c>
      <c r="AB8" s="22">
        <f t="shared" si="10"/>
        <v>0</v>
      </c>
      <c r="AC8" s="21">
        <f>SUMIFS('Reservatórios por endereço'!AG$3:AG$61,'Reservatórios por endereço'!$A$3:$A$61,$B8,'Reservatórios por endereço'!$E$3:$E$61,"Oeste")</f>
        <v>0</v>
      </c>
      <c r="AD8" s="22">
        <f t="shared" si="11"/>
        <v>0</v>
      </c>
      <c r="AE8" s="21">
        <f>SUMIFS('Reservatórios por endereço'!AI$3:AI$61,'Reservatórios por endereço'!$A$3:$A$61,$B8,'Reservatórios por endereço'!$E$3:$E$61,"Oeste")</f>
        <v>0</v>
      </c>
      <c r="AF8" s="22">
        <f t="shared" si="12"/>
        <v>0</v>
      </c>
      <c r="AG8" s="21">
        <f>SUMIFS('Reservatórios por endereço'!AK$3:AK$61,'Reservatórios por endereço'!$A$3:$A$61,$B8,'Reservatórios por endereço'!$E$3:$E$61,"Oeste")</f>
        <v>0</v>
      </c>
      <c r="AH8" s="22">
        <f t="shared" si="13"/>
        <v>0</v>
      </c>
      <c r="AI8" s="21">
        <f>SUMIFS('Reservatórios por endereço'!AM$3:AM$61,'Reservatórios por endereço'!$A$3:$A$61,$B8,'Reservatórios por endereço'!$E$3:$E$61,"Oeste")</f>
        <v>0</v>
      </c>
      <c r="AJ8" s="22">
        <f t="shared" si="14"/>
        <v>0</v>
      </c>
      <c r="AK8" s="21">
        <f>SUMIFS('Reservatórios por endereço'!AO$3:AO$61,'Reservatórios por endereço'!$A$3:$A$61,$B8,'Reservatórios por endereço'!$E$3:$E$61,"Oeste")</f>
        <v>0</v>
      </c>
      <c r="AL8" s="22">
        <f t="shared" si="15"/>
        <v>0</v>
      </c>
      <c r="AM8" s="21">
        <f t="shared" si="16"/>
        <v>0</v>
      </c>
      <c r="AN8" s="21">
        <f t="shared" si="17"/>
        <v>0</v>
      </c>
    </row>
    <row r="9" spans="1:40">
      <c r="A9" s="27">
        <f t="shared" si="18"/>
        <v>5</v>
      </c>
      <c r="B9" s="20" t="s">
        <v>1132</v>
      </c>
      <c r="C9" s="21">
        <f>SUMIFS('Reservatórios por endereço'!G$3:G$61,'Reservatórios por endereço'!$A$3:$A$61,$B9,'Reservatórios por endereço'!$E$3:$E$61,"Oeste")</f>
        <v>0</v>
      </c>
      <c r="D9" s="22">
        <f t="shared" si="0"/>
        <v>0</v>
      </c>
      <c r="E9" s="21">
        <f>SUMIFS('Reservatórios por endereço'!I$3:I$61,'Reservatórios por endereço'!$A$3:$A$61,$B9,'Reservatórios por endereço'!$E$3:$E$61,"Oeste")</f>
        <v>0</v>
      </c>
      <c r="F9" s="22">
        <f t="shared" si="0"/>
        <v>0</v>
      </c>
      <c r="G9" s="21">
        <f>SUMIFS('Reservatórios por endereço'!K$3:K$61,'Reservatórios por endereço'!$A$3:$A$61,$B9,'Reservatórios por endereço'!$E$3:$E$61,"Oeste")</f>
        <v>0</v>
      </c>
      <c r="H9" s="22">
        <f t="shared" si="1"/>
        <v>0</v>
      </c>
      <c r="I9" s="21">
        <f>SUMIFS('Reservatórios por endereço'!M$3:M$61,'Reservatórios por endereço'!$A$3:$A$61,$B9,'Reservatórios por endereço'!$E$3:$E$61,"Oeste")</f>
        <v>0</v>
      </c>
      <c r="J9" s="22">
        <f t="shared" si="2"/>
        <v>0</v>
      </c>
      <c r="K9" s="21">
        <f>SUMIFS('Reservatórios por endereço'!O$3:O$61,'Reservatórios por endereço'!$A$3:$A$61,$B9,'Reservatórios por endereço'!$E$3:$E$61,"Oeste")</f>
        <v>0</v>
      </c>
      <c r="L9" s="22">
        <f t="shared" si="2"/>
        <v>0</v>
      </c>
      <c r="M9" s="21">
        <f>SUMIFS('Reservatórios por endereço'!Q$3:Q$61,'Reservatórios por endereço'!$A$3:$A$61,$B9,'Reservatórios por endereço'!$E$3:$E$61,"Oeste")</f>
        <v>0</v>
      </c>
      <c r="N9" s="22">
        <f t="shared" si="3"/>
        <v>0</v>
      </c>
      <c r="O9" s="21">
        <f>SUMIFS('Reservatórios por endereço'!S$3:S$61,'Reservatórios por endereço'!$A$3:$A$61,$B9,'Reservatórios por endereço'!$E$3:$E$61,"Oeste")</f>
        <v>0</v>
      </c>
      <c r="P9" s="22">
        <f t="shared" si="4"/>
        <v>0</v>
      </c>
      <c r="Q9" s="21">
        <f>SUMIFS('Reservatórios por endereço'!U$3:U$61,'Reservatórios por endereço'!$A$3:$A$61,$B9,'Reservatórios por endereço'!$E$3:$E$61,"Oeste")</f>
        <v>0</v>
      </c>
      <c r="R9" s="22">
        <f t="shared" si="5"/>
        <v>0</v>
      </c>
      <c r="S9" s="21">
        <f>SUMIFS('Reservatórios por endereço'!W$3:W$61,'Reservatórios por endereço'!$A$3:$A$61,$B9,'Reservatórios por endereço'!$E$3:$E$61,"Oeste")</f>
        <v>0</v>
      </c>
      <c r="T9" s="22">
        <f t="shared" si="6"/>
        <v>0</v>
      </c>
      <c r="U9" s="21">
        <f>SUMIFS('Reservatórios por endereço'!Y$3:Y$61,'Reservatórios por endereço'!$A$3:$A$61,$B9,'Reservatórios por endereço'!$E$3:$E$61,"Oeste")</f>
        <v>0</v>
      </c>
      <c r="V9" s="22">
        <f t="shared" si="7"/>
        <v>0</v>
      </c>
      <c r="W9" s="21">
        <f>SUMIFS('Reservatórios por endereço'!AA$3:AA$61,'Reservatórios por endereço'!$A$3:$A$61,$B9,'Reservatórios por endereço'!$E$3:$E$61,"Oeste")</f>
        <v>0</v>
      </c>
      <c r="X9" s="22">
        <f t="shared" si="8"/>
        <v>0</v>
      </c>
      <c r="Y9" s="21">
        <f>SUMIFS('Reservatórios por endereço'!AC$3:AC$61,'Reservatórios por endereço'!$A$3:$A$61,$B9,'Reservatórios por endereço'!$E$3:$E$61,"Oeste")</f>
        <v>0</v>
      </c>
      <c r="Z9" s="22">
        <f t="shared" si="9"/>
        <v>0</v>
      </c>
      <c r="AA9" s="21">
        <f>SUMIFS('Reservatórios por endereço'!AE$3:AE$61,'Reservatórios por endereço'!$A$3:$A$61,$B9,'Reservatórios por endereço'!$E$3:$E$61,"Oeste")</f>
        <v>0</v>
      </c>
      <c r="AB9" s="22">
        <f t="shared" si="10"/>
        <v>0</v>
      </c>
      <c r="AC9" s="21">
        <f>SUMIFS('Reservatórios por endereço'!AG$3:AG$61,'Reservatórios por endereço'!$A$3:$A$61,$B9,'Reservatórios por endereço'!$E$3:$E$61,"Oeste")</f>
        <v>0</v>
      </c>
      <c r="AD9" s="22">
        <f t="shared" si="11"/>
        <v>0</v>
      </c>
      <c r="AE9" s="21">
        <f>SUMIFS('Reservatórios por endereço'!AI$3:AI$61,'Reservatórios por endereço'!$A$3:$A$61,$B9,'Reservatórios por endereço'!$E$3:$E$61,"Oeste")</f>
        <v>0</v>
      </c>
      <c r="AF9" s="22">
        <f t="shared" si="12"/>
        <v>0</v>
      </c>
      <c r="AG9" s="21">
        <f>SUMIFS('Reservatórios por endereço'!AK$3:AK$61,'Reservatórios por endereço'!$A$3:$A$61,$B9,'Reservatórios por endereço'!$E$3:$E$61,"Oeste")</f>
        <v>0</v>
      </c>
      <c r="AH9" s="22">
        <f t="shared" si="13"/>
        <v>0</v>
      </c>
      <c r="AI9" s="21">
        <f>SUMIFS('Reservatórios por endereço'!AM$3:AM$61,'Reservatórios por endereço'!$A$3:$A$61,$B9,'Reservatórios por endereço'!$E$3:$E$61,"Oeste")</f>
        <v>0</v>
      </c>
      <c r="AJ9" s="22">
        <f t="shared" si="14"/>
        <v>0</v>
      </c>
      <c r="AK9" s="21">
        <f>SUMIFS('Reservatórios por endereço'!AO$3:AO$61,'Reservatórios por endereço'!$A$3:$A$61,$B9,'Reservatórios por endereço'!$E$3:$E$61,"Oeste")</f>
        <v>0</v>
      </c>
      <c r="AL9" s="22">
        <f t="shared" si="15"/>
        <v>0</v>
      </c>
      <c r="AM9" s="21">
        <f t="shared" si="16"/>
        <v>0</v>
      </c>
      <c r="AN9" s="21">
        <f t="shared" si="17"/>
        <v>0</v>
      </c>
    </row>
    <row r="10" spans="1:40">
      <c r="A10" s="27">
        <f t="shared" si="18"/>
        <v>6</v>
      </c>
      <c r="B10" s="20" t="s">
        <v>75</v>
      </c>
      <c r="C10" s="21">
        <f>SUMIFS('Reservatórios por endereço'!G$3:G$61,'Reservatórios por endereço'!$A$3:$A$61,$B10,'Reservatórios por endereço'!$E$3:$E$61,"Oeste")</f>
        <v>0</v>
      </c>
      <c r="D10" s="22">
        <f t="shared" si="0"/>
        <v>0</v>
      </c>
      <c r="E10" s="21">
        <f>SUMIFS('Reservatórios por endereço'!I$3:I$61,'Reservatórios por endereço'!$A$3:$A$61,$B10,'Reservatórios por endereço'!$E$3:$E$61,"Oeste")</f>
        <v>0</v>
      </c>
      <c r="F10" s="22">
        <f t="shared" si="0"/>
        <v>0</v>
      </c>
      <c r="G10" s="21">
        <f>SUMIFS('Reservatórios por endereço'!K$3:K$61,'Reservatórios por endereço'!$A$3:$A$61,$B10,'Reservatórios por endereço'!$E$3:$E$61,"Oeste")</f>
        <v>0</v>
      </c>
      <c r="H10" s="22">
        <f t="shared" si="1"/>
        <v>0</v>
      </c>
      <c r="I10" s="21">
        <f>SUMIFS('Reservatórios por endereço'!M$3:M$61,'Reservatórios por endereço'!$A$3:$A$61,$B10,'Reservatórios por endereço'!$E$3:$E$61,"Oeste")</f>
        <v>0</v>
      </c>
      <c r="J10" s="22">
        <f t="shared" si="2"/>
        <v>0</v>
      </c>
      <c r="K10" s="21">
        <f>SUMIFS('Reservatórios por endereço'!O$3:O$61,'Reservatórios por endereço'!$A$3:$A$61,$B10,'Reservatórios por endereço'!$E$3:$E$61,"Oeste")</f>
        <v>0</v>
      </c>
      <c r="L10" s="22">
        <f t="shared" si="2"/>
        <v>0</v>
      </c>
      <c r="M10" s="21">
        <f>SUMIFS('Reservatórios por endereço'!Q$3:Q$61,'Reservatórios por endereço'!$A$3:$A$61,$B10,'Reservatórios por endereço'!$E$3:$E$61,"Oeste")</f>
        <v>0</v>
      </c>
      <c r="N10" s="22">
        <f t="shared" si="3"/>
        <v>0</v>
      </c>
      <c r="O10" s="21">
        <f>SUMIFS('Reservatórios por endereço'!S$3:S$61,'Reservatórios por endereço'!$A$3:$A$61,$B10,'Reservatórios por endereço'!$E$3:$E$61,"Oeste")</f>
        <v>0</v>
      </c>
      <c r="P10" s="22">
        <f t="shared" si="4"/>
        <v>0</v>
      </c>
      <c r="Q10" s="21">
        <f>SUMIFS('Reservatórios por endereço'!U$3:U$61,'Reservatórios por endereço'!$A$3:$A$61,$B10,'Reservatórios por endereço'!$E$3:$E$61,"Oeste")</f>
        <v>0</v>
      </c>
      <c r="R10" s="22">
        <f t="shared" si="5"/>
        <v>0</v>
      </c>
      <c r="S10" s="21">
        <f>SUMIFS('Reservatórios por endereço'!W$3:W$61,'Reservatórios por endereço'!$A$3:$A$61,$B10,'Reservatórios por endereço'!$E$3:$E$61,"Oeste")</f>
        <v>0</v>
      </c>
      <c r="T10" s="22">
        <f t="shared" si="6"/>
        <v>0</v>
      </c>
      <c r="U10" s="21">
        <f>SUMIFS('Reservatórios por endereço'!Y$3:Y$61,'Reservatórios por endereço'!$A$3:$A$61,$B10,'Reservatórios por endereço'!$E$3:$E$61,"Oeste")</f>
        <v>0</v>
      </c>
      <c r="V10" s="22">
        <f t="shared" si="7"/>
        <v>0</v>
      </c>
      <c r="W10" s="21">
        <f>SUMIFS('Reservatórios por endereço'!AA$3:AA$61,'Reservatórios por endereço'!$A$3:$A$61,$B10,'Reservatórios por endereço'!$E$3:$E$61,"Oeste")</f>
        <v>0</v>
      </c>
      <c r="X10" s="22">
        <f t="shared" si="8"/>
        <v>0</v>
      </c>
      <c r="Y10" s="21">
        <f>SUMIFS('Reservatórios por endereço'!AC$3:AC$61,'Reservatórios por endereço'!$A$3:$A$61,$B10,'Reservatórios por endereço'!$E$3:$E$61,"Oeste")</f>
        <v>0</v>
      </c>
      <c r="Z10" s="22">
        <f t="shared" si="9"/>
        <v>0</v>
      </c>
      <c r="AA10" s="21">
        <f>SUMIFS('Reservatórios por endereço'!AE$3:AE$61,'Reservatórios por endereço'!$A$3:$A$61,$B10,'Reservatórios por endereço'!$E$3:$E$61,"Oeste")</f>
        <v>0</v>
      </c>
      <c r="AB10" s="22">
        <f t="shared" si="10"/>
        <v>0</v>
      </c>
      <c r="AC10" s="21">
        <f>SUMIFS('Reservatórios por endereço'!AG$3:AG$61,'Reservatórios por endereço'!$A$3:$A$61,$B10,'Reservatórios por endereço'!$E$3:$E$61,"Oeste")</f>
        <v>0</v>
      </c>
      <c r="AD10" s="22">
        <f t="shared" si="11"/>
        <v>0</v>
      </c>
      <c r="AE10" s="21">
        <f>SUMIFS('Reservatórios por endereço'!AI$3:AI$61,'Reservatórios por endereço'!$A$3:$A$61,$B10,'Reservatórios por endereço'!$E$3:$E$61,"Oeste")</f>
        <v>0</v>
      </c>
      <c r="AF10" s="22">
        <f t="shared" si="12"/>
        <v>0</v>
      </c>
      <c r="AG10" s="21">
        <f>SUMIFS('Reservatórios por endereço'!AK$3:AK$61,'Reservatórios por endereço'!$A$3:$A$61,$B10,'Reservatórios por endereço'!$E$3:$E$61,"Oeste")</f>
        <v>0</v>
      </c>
      <c r="AH10" s="22">
        <f t="shared" si="13"/>
        <v>0</v>
      </c>
      <c r="AI10" s="21">
        <f>SUMIFS('Reservatórios por endereço'!AM$3:AM$61,'Reservatórios por endereço'!$A$3:$A$61,$B10,'Reservatórios por endereço'!$E$3:$E$61,"Oeste")</f>
        <v>0</v>
      </c>
      <c r="AJ10" s="22">
        <f t="shared" si="14"/>
        <v>0</v>
      </c>
      <c r="AK10" s="21">
        <f>SUMIFS('Reservatórios por endereço'!AO$3:AO$61,'Reservatórios por endereço'!$A$3:$A$61,$B10,'Reservatórios por endereço'!$E$3:$E$61,"Oeste")</f>
        <v>0</v>
      </c>
      <c r="AL10" s="22">
        <f t="shared" si="15"/>
        <v>0</v>
      </c>
      <c r="AM10" s="21">
        <f t="shared" si="16"/>
        <v>0</v>
      </c>
      <c r="AN10" s="21">
        <f t="shared" si="17"/>
        <v>0</v>
      </c>
    </row>
    <row r="11" spans="1:40">
      <c r="A11" s="27">
        <f t="shared" si="18"/>
        <v>7</v>
      </c>
      <c r="B11" s="20" t="s">
        <v>1138</v>
      </c>
      <c r="C11" s="21">
        <f>SUMIFS('Reservatórios por endereço'!G$3:G$61,'Reservatórios por endereço'!$A$3:$A$61,$B11,'Reservatórios por endereço'!$E$3:$E$61,"Oeste")</f>
        <v>0</v>
      </c>
      <c r="D11" s="22">
        <f t="shared" si="0"/>
        <v>0</v>
      </c>
      <c r="E11" s="21">
        <f>SUMIFS('Reservatórios por endereço'!I$3:I$61,'Reservatórios por endereço'!$A$3:$A$61,$B11,'Reservatórios por endereço'!$E$3:$E$61,"Oeste")</f>
        <v>0</v>
      </c>
      <c r="F11" s="22">
        <f t="shared" si="0"/>
        <v>0</v>
      </c>
      <c r="G11" s="21">
        <f>SUMIFS('Reservatórios por endereço'!K$3:K$61,'Reservatórios por endereço'!$A$3:$A$61,$B11,'Reservatórios por endereço'!$E$3:$E$61,"Oeste")</f>
        <v>0</v>
      </c>
      <c r="H11" s="22">
        <f t="shared" si="1"/>
        <v>0</v>
      </c>
      <c r="I11" s="21">
        <f>SUMIFS('Reservatórios por endereço'!M$3:M$61,'Reservatórios por endereço'!$A$3:$A$61,$B11,'Reservatórios por endereço'!$E$3:$E$61,"Oeste")</f>
        <v>0</v>
      </c>
      <c r="J11" s="22">
        <f t="shared" si="2"/>
        <v>0</v>
      </c>
      <c r="K11" s="21">
        <f>SUMIFS('Reservatórios por endereço'!O$3:O$61,'Reservatórios por endereço'!$A$3:$A$61,$B11,'Reservatórios por endereço'!$E$3:$E$61,"Oeste")</f>
        <v>0</v>
      </c>
      <c r="L11" s="22">
        <f t="shared" si="2"/>
        <v>0</v>
      </c>
      <c r="M11" s="21">
        <f>SUMIFS('Reservatórios por endereço'!Q$3:Q$61,'Reservatórios por endereço'!$A$3:$A$61,$B11,'Reservatórios por endereço'!$E$3:$E$61,"Oeste")</f>
        <v>0</v>
      </c>
      <c r="N11" s="22">
        <f t="shared" si="3"/>
        <v>0</v>
      </c>
      <c r="O11" s="21">
        <f>SUMIFS('Reservatórios por endereço'!S$3:S$61,'Reservatórios por endereço'!$A$3:$A$61,$B11,'Reservatórios por endereço'!$E$3:$E$61,"Oeste")</f>
        <v>0</v>
      </c>
      <c r="P11" s="22">
        <f t="shared" si="4"/>
        <v>0</v>
      </c>
      <c r="Q11" s="21">
        <f>SUMIFS('Reservatórios por endereço'!U$3:U$61,'Reservatórios por endereço'!$A$3:$A$61,$B11,'Reservatórios por endereço'!$E$3:$E$61,"Oeste")</f>
        <v>0</v>
      </c>
      <c r="R11" s="22">
        <f t="shared" si="5"/>
        <v>0</v>
      </c>
      <c r="S11" s="21">
        <f>SUMIFS('Reservatórios por endereço'!W$3:W$61,'Reservatórios por endereço'!$A$3:$A$61,$B11,'Reservatórios por endereço'!$E$3:$E$61,"Oeste")</f>
        <v>0</v>
      </c>
      <c r="T11" s="22">
        <f t="shared" si="6"/>
        <v>0</v>
      </c>
      <c r="U11" s="21">
        <f>SUMIFS('Reservatórios por endereço'!Y$3:Y$61,'Reservatórios por endereço'!$A$3:$A$61,$B11,'Reservatórios por endereço'!$E$3:$E$61,"Oeste")</f>
        <v>0</v>
      </c>
      <c r="V11" s="22">
        <f t="shared" si="7"/>
        <v>0</v>
      </c>
      <c r="W11" s="21">
        <f>SUMIFS('Reservatórios por endereço'!AA$3:AA$61,'Reservatórios por endereço'!$A$3:$A$61,$B11,'Reservatórios por endereço'!$E$3:$E$61,"Oeste")</f>
        <v>0</v>
      </c>
      <c r="X11" s="22">
        <f t="shared" si="8"/>
        <v>0</v>
      </c>
      <c r="Y11" s="21">
        <f>SUMIFS('Reservatórios por endereço'!AC$3:AC$61,'Reservatórios por endereço'!$A$3:$A$61,$B11,'Reservatórios por endereço'!$E$3:$E$61,"Oeste")</f>
        <v>0</v>
      </c>
      <c r="Z11" s="22">
        <f t="shared" si="9"/>
        <v>0</v>
      </c>
      <c r="AA11" s="21">
        <f>SUMIFS('Reservatórios por endereço'!AE$3:AE$61,'Reservatórios por endereço'!$A$3:$A$61,$B11,'Reservatórios por endereço'!$E$3:$E$61,"Oeste")</f>
        <v>0</v>
      </c>
      <c r="AB11" s="22">
        <f t="shared" si="10"/>
        <v>0</v>
      </c>
      <c r="AC11" s="21">
        <f>SUMIFS('Reservatórios por endereço'!AG$3:AG$61,'Reservatórios por endereço'!$A$3:$A$61,$B11,'Reservatórios por endereço'!$E$3:$E$61,"Oeste")</f>
        <v>0</v>
      </c>
      <c r="AD11" s="22">
        <f t="shared" si="11"/>
        <v>0</v>
      </c>
      <c r="AE11" s="21">
        <f>SUMIFS('Reservatórios por endereço'!AI$3:AI$61,'Reservatórios por endereço'!$A$3:$A$61,$B11,'Reservatórios por endereço'!$E$3:$E$61,"Oeste")</f>
        <v>0</v>
      </c>
      <c r="AF11" s="22">
        <f t="shared" si="12"/>
        <v>0</v>
      </c>
      <c r="AG11" s="21">
        <f>SUMIFS('Reservatórios por endereço'!AK$3:AK$61,'Reservatórios por endereço'!$A$3:$A$61,$B11,'Reservatórios por endereço'!$E$3:$E$61,"Oeste")</f>
        <v>0</v>
      </c>
      <c r="AH11" s="22">
        <f t="shared" si="13"/>
        <v>0</v>
      </c>
      <c r="AI11" s="21">
        <f>SUMIFS('Reservatórios por endereço'!AM$3:AM$61,'Reservatórios por endereço'!$A$3:$A$61,$B11,'Reservatórios por endereço'!$E$3:$E$61,"Oeste")</f>
        <v>0</v>
      </c>
      <c r="AJ11" s="22">
        <f t="shared" si="14"/>
        <v>0</v>
      </c>
      <c r="AK11" s="21">
        <f>SUMIFS('Reservatórios por endereço'!AO$3:AO$61,'Reservatórios por endereço'!$A$3:$A$61,$B11,'Reservatórios por endereço'!$E$3:$E$61,"Oeste")</f>
        <v>0</v>
      </c>
      <c r="AL11" s="22">
        <f t="shared" si="15"/>
        <v>0</v>
      </c>
      <c r="AM11" s="21">
        <f t="shared" si="16"/>
        <v>0</v>
      </c>
      <c r="AN11" s="21">
        <f t="shared" si="17"/>
        <v>0</v>
      </c>
    </row>
    <row r="12" spans="1:40">
      <c r="A12" s="27">
        <f t="shared" si="18"/>
        <v>8</v>
      </c>
      <c r="B12" s="20" t="s">
        <v>119</v>
      </c>
      <c r="C12" s="21">
        <f>SUMIFS('Reservatórios por endereço'!G$3:G$61,'Reservatórios por endereço'!$A$3:$A$61,$B12,'Reservatórios por endereço'!$E$3:$E$61,"Oeste")</f>
        <v>0</v>
      </c>
      <c r="D12" s="22">
        <f t="shared" si="0"/>
        <v>0</v>
      </c>
      <c r="E12" s="21">
        <f>SUMIFS('Reservatórios por endereço'!I$3:I$61,'Reservatórios por endereço'!$A$3:$A$61,$B12,'Reservatórios por endereço'!$E$3:$E$61,"Oeste")</f>
        <v>0</v>
      </c>
      <c r="F12" s="22">
        <f t="shared" si="0"/>
        <v>0</v>
      </c>
      <c r="G12" s="21">
        <f>SUMIFS('Reservatórios por endereço'!K$3:K$61,'Reservatórios por endereço'!$A$3:$A$61,$B12,'Reservatórios por endereço'!$E$3:$E$61,"Oeste")</f>
        <v>0</v>
      </c>
      <c r="H12" s="22">
        <f t="shared" si="1"/>
        <v>0</v>
      </c>
      <c r="I12" s="21">
        <f>SUMIFS('Reservatórios por endereço'!M$3:M$61,'Reservatórios por endereço'!$A$3:$A$61,$B12,'Reservatórios por endereço'!$E$3:$E$61,"Oeste")</f>
        <v>0</v>
      </c>
      <c r="J12" s="22">
        <f t="shared" si="2"/>
        <v>0</v>
      </c>
      <c r="K12" s="21">
        <f>SUMIFS('Reservatórios por endereço'!O$3:O$61,'Reservatórios por endereço'!$A$3:$A$61,$B12,'Reservatórios por endereço'!$E$3:$E$61,"Oeste")</f>
        <v>0</v>
      </c>
      <c r="L12" s="22">
        <f t="shared" si="2"/>
        <v>0</v>
      </c>
      <c r="M12" s="21">
        <f>SUMIFS('Reservatórios por endereço'!Q$3:Q$61,'Reservatórios por endereço'!$A$3:$A$61,$B12,'Reservatórios por endereço'!$E$3:$E$61,"Oeste")</f>
        <v>0</v>
      </c>
      <c r="N12" s="22">
        <f t="shared" si="3"/>
        <v>0</v>
      </c>
      <c r="O12" s="21">
        <f>SUMIFS('Reservatórios por endereço'!S$3:S$61,'Reservatórios por endereço'!$A$3:$A$61,$B12,'Reservatórios por endereço'!$E$3:$E$61,"Oeste")</f>
        <v>0</v>
      </c>
      <c r="P12" s="22">
        <f t="shared" si="4"/>
        <v>0</v>
      </c>
      <c r="Q12" s="21">
        <f>SUMIFS('Reservatórios por endereço'!U$3:U$61,'Reservatórios por endereço'!$A$3:$A$61,$B12,'Reservatórios por endereço'!$E$3:$E$61,"Oeste")</f>
        <v>0</v>
      </c>
      <c r="R12" s="22">
        <f t="shared" si="5"/>
        <v>0</v>
      </c>
      <c r="S12" s="21">
        <f>SUMIFS('Reservatórios por endereço'!W$3:W$61,'Reservatórios por endereço'!$A$3:$A$61,$B12,'Reservatórios por endereço'!$E$3:$E$61,"Oeste")</f>
        <v>0</v>
      </c>
      <c r="T12" s="22">
        <f t="shared" si="6"/>
        <v>0</v>
      </c>
      <c r="U12" s="21">
        <f>SUMIFS('Reservatórios por endereço'!Y$3:Y$61,'Reservatórios por endereço'!$A$3:$A$61,$B12,'Reservatórios por endereço'!$E$3:$E$61,"Oeste")</f>
        <v>0</v>
      </c>
      <c r="V12" s="22">
        <f t="shared" si="7"/>
        <v>0</v>
      </c>
      <c r="W12" s="21">
        <f>SUMIFS('Reservatórios por endereço'!AA$3:AA$61,'Reservatórios por endereço'!$A$3:$A$61,$B12,'Reservatórios por endereço'!$E$3:$E$61,"Oeste")</f>
        <v>0</v>
      </c>
      <c r="X12" s="22">
        <f t="shared" si="8"/>
        <v>0</v>
      </c>
      <c r="Y12" s="21">
        <f>SUMIFS('Reservatórios por endereço'!AC$3:AC$61,'Reservatórios por endereço'!$A$3:$A$61,$B12,'Reservatórios por endereço'!$E$3:$E$61,"Oeste")</f>
        <v>0</v>
      </c>
      <c r="Z12" s="22">
        <f t="shared" si="9"/>
        <v>0</v>
      </c>
      <c r="AA12" s="21">
        <f>SUMIFS('Reservatórios por endereço'!AE$3:AE$61,'Reservatórios por endereço'!$A$3:$A$61,$B12,'Reservatórios por endereço'!$E$3:$E$61,"Oeste")</f>
        <v>0</v>
      </c>
      <c r="AB12" s="22">
        <f t="shared" si="10"/>
        <v>0</v>
      </c>
      <c r="AC12" s="21">
        <f>SUMIFS('Reservatórios por endereço'!AG$3:AG$61,'Reservatórios por endereço'!$A$3:$A$61,$B12,'Reservatórios por endereço'!$E$3:$E$61,"Oeste")</f>
        <v>0</v>
      </c>
      <c r="AD12" s="22">
        <f t="shared" si="11"/>
        <v>0</v>
      </c>
      <c r="AE12" s="21">
        <f>SUMIFS('Reservatórios por endereço'!AI$3:AI$61,'Reservatórios por endereço'!$A$3:$A$61,$B12,'Reservatórios por endereço'!$E$3:$E$61,"Oeste")</f>
        <v>0</v>
      </c>
      <c r="AF12" s="22">
        <f t="shared" si="12"/>
        <v>0</v>
      </c>
      <c r="AG12" s="21">
        <f>SUMIFS('Reservatórios por endereço'!AK$3:AK$61,'Reservatórios por endereço'!$A$3:$A$61,$B12,'Reservatórios por endereço'!$E$3:$E$61,"Oeste")</f>
        <v>0</v>
      </c>
      <c r="AH12" s="22">
        <f t="shared" si="13"/>
        <v>0</v>
      </c>
      <c r="AI12" s="21">
        <f>SUMIFS('Reservatórios por endereço'!AM$3:AM$61,'Reservatórios por endereço'!$A$3:$A$61,$B12,'Reservatórios por endereço'!$E$3:$E$61,"Oeste")</f>
        <v>0</v>
      </c>
      <c r="AJ12" s="22">
        <f t="shared" si="14"/>
        <v>0</v>
      </c>
      <c r="AK12" s="21">
        <f>SUMIFS('Reservatórios por endereço'!AO$3:AO$61,'Reservatórios por endereço'!$A$3:$A$61,$B12,'Reservatórios por endereço'!$E$3:$E$61,"Oeste")</f>
        <v>0</v>
      </c>
      <c r="AL12" s="22">
        <f t="shared" si="15"/>
        <v>0</v>
      </c>
      <c r="AM12" s="21">
        <f t="shared" si="16"/>
        <v>0</v>
      </c>
      <c r="AN12" s="21">
        <f t="shared" si="17"/>
        <v>0</v>
      </c>
    </row>
    <row r="13" spans="1:40">
      <c r="A13" s="27">
        <f t="shared" si="18"/>
        <v>9</v>
      </c>
      <c r="B13" s="20" t="s">
        <v>127</v>
      </c>
      <c r="C13" s="21">
        <f>SUMIFS('Reservatórios por endereço'!G$3:G$61,'Reservatórios por endereço'!$A$3:$A$61,$B13,'Reservatórios por endereço'!$E$3:$E$61,"Oeste")</f>
        <v>0</v>
      </c>
      <c r="D13" s="22">
        <f t="shared" si="0"/>
        <v>0</v>
      </c>
      <c r="E13" s="21">
        <f>SUMIFS('Reservatórios por endereço'!I$3:I$61,'Reservatórios por endereço'!$A$3:$A$61,$B13,'Reservatórios por endereço'!$E$3:$E$61,"Oeste")</f>
        <v>0</v>
      </c>
      <c r="F13" s="22">
        <f t="shared" si="0"/>
        <v>0</v>
      </c>
      <c r="G13" s="21">
        <f>SUMIFS('Reservatórios por endereço'!K$3:K$61,'Reservatórios por endereço'!$A$3:$A$61,$B13,'Reservatórios por endereço'!$E$3:$E$61,"Oeste")</f>
        <v>0</v>
      </c>
      <c r="H13" s="22">
        <f t="shared" si="1"/>
        <v>0</v>
      </c>
      <c r="I13" s="21">
        <f>SUMIFS('Reservatórios por endereço'!M$3:M$61,'Reservatórios por endereço'!$A$3:$A$61,$B13,'Reservatórios por endereço'!$E$3:$E$61,"Oeste")</f>
        <v>0</v>
      </c>
      <c r="J13" s="22">
        <f t="shared" si="2"/>
        <v>0</v>
      </c>
      <c r="K13" s="21">
        <f>SUMIFS('Reservatórios por endereço'!O$3:O$61,'Reservatórios por endereço'!$A$3:$A$61,$B13,'Reservatórios por endereço'!$E$3:$E$61,"Oeste")</f>
        <v>0</v>
      </c>
      <c r="L13" s="22">
        <f t="shared" si="2"/>
        <v>0</v>
      </c>
      <c r="M13" s="21">
        <f>SUMIFS('Reservatórios por endereço'!Q$3:Q$61,'Reservatórios por endereço'!$A$3:$A$61,$B13,'Reservatórios por endereço'!$E$3:$E$61,"Oeste")</f>
        <v>0</v>
      </c>
      <c r="N13" s="22">
        <f t="shared" si="3"/>
        <v>0</v>
      </c>
      <c r="O13" s="21">
        <f>SUMIFS('Reservatórios por endereço'!S$3:S$61,'Reservatórios por endereço'!$A$3:$A$61,$B13,'Reservatórios por endereço'!$E$3:$E$61,"Oeste")</f>
        <v>0</v>
      </c>
      <c r="P13" s="22">
        <f t="shared" si="4"/>
        <v>0</v>
      </c>
      <c r="Q13" s="21">
        <f>SUMIFS('Reservatórios por endereço'!U$3:U$61,'Reservatórios por endereço'!$A$3:$A$61,$B13,'Reservatórios por endereço'!$E$3:$E$61,"Oeste")</f>
        <v>0</v>
      </c>
      <c r="R13" s="22">
        <f t="shared" si="5"/>
        <v>0</v>
      </c>
      <c r="S13" s="21">
        <f>SUMIFS('Reservatórios por endereço'!W$3:W$61,'Reservatórios por endereço'!$A$3:$A$61,$B13,'Reservatórios por endereço'!$E$3:$E$61,"Oeste")</f>
        <v>0</v>
      </c>
      <c r="T13" s="22">
        <f t="shared" si="6"/>
        <v>0</v>
      </c>
      <c r="U13" s="21">
        <f>SUMIFS('Reservatórios por endereço'!Y$3:Y$61,'Reservatórios por endereço'!$A$3:$A$61,$B13,'Reservatórios por endereço'!$E$3:$E$61,"Oeste")</f>
        <v>0</v>
      </c>
      <c r="V13" s="22">
        <f t="shared" si="7"/>
        <v>0</v>
      </c>
      <c r="W13" s="21">
        <f>SUMIFS('Reservatórios por endereço'!AA$3:AA$61,'Reservatórios por endereço'!$A$3:$A$61,$B13,'Reservatórios por endereço'!$E$3:$E$61,"Oeste")</f>
        <v>0</v>
      </c>
      <c r="X13" s="22">
        <f t="shared" si="8"/>
        <v>0</v>
      </c>
      <c r="Y13" s="21">
        <f>SUMIFS('Reservatórios por endereço'!AC$3:AC$61,'Reservatórios por endereço'!$A$3:$A$61,$B13,'Reservatórios por endereço'!$E$3:$E$61,"Oeste")</f>
        <v>0</v>
      </c>
      <c r="Z13" s="22">
        <f t="shared" si="9"/>
        <v>0</v>
      </c>
      <c r="AA13" s="21">
        <f>SUMIFS('Reservatórios por endereço'!AE$3:AE$61,'Reservatórios por endereço'!$A$3:$A$61,$B13,'Reservatórios por endereço'!$E$3:$E$61,"Oeste")</f>
        <v>0</v>
      </c>
      <c r="AB13" s="22">
        <f t="shared" si="10"/>
        <v>0</v>
      </c>
      <c r="AC13" s="21">
        <f>SUMIFS('Reservatórios por endereço'!AG$3:AG$61,'Reservatórios por endereço'!$A$3:$A$61,$B13,'Reservatórios por endereço'!$E$3:$E$61,"Oeste")</f>
        <v>0</v>
      </c>
      <c r="AD13" s="22">
        <f t="shared" si="11"/>
        <v>0</v>
      </c>
      <c r="AE13" s="21">
        <f>SUMIFS('Reservatórios por endereço'!AI$3:AI$61,'Reservatórios por endereço'!$A$3:$A$61,$B13,'Reservatórios por endereço'!$E$3:$E$61,"Oeste")</f>
        <v>0</v>
      </c>
      <c r="AF13" s="22">
        <f t="shared" si="12"/>
        <v>0</v>
      </c>
      <c r="AG13" s="21">
        <f>SUMIFS('Reservatórios por endereço'!AK$3:AK$61,'Reservatórios por endereço'!$A$3:$A$61,$B13,'Reservatórios por endereço'!$E$3:$E$61,"Oeste")</f>
        <v>0</v>
      </c>
      <c r="AH13" s="22">
        <f t="shared" si="13"/>
        <v>0</v>
      </c>
      <c r="AI13" s="21">
        <f>SUMIFS('Reservatórios por endereço'!AM$3:AM$61,'Reservatórios por endereço'!$A$3:$A$61,$B13,'Reservatórios por endereço'!$E$3:$E$61,"Oeste")</f>
        <v>0</v>
      </c>
      <c r="AJ13" s="22">
        <f t="shared" si="14"/>
        <v>0</v>
      </c>
      <c r="AK13" s="21">
        <f>SUMIFS('Reservatórios por endereço'!AO$3:AO$61,'Reservatórios por endereço'!$A$3:$A$61,$B13,'Reservatórios por endereço'!$E$3:$E$61,"Oeste")</f>
        <v>0</v>
      </c>
      <c r="AL13" s="22">
        <f t="shared" si="15"/>
        <v>0</v>
      </c>
      <c r="AM13" s="21">
        <f t="shared" si="16"/>
        <v>0</v>
      </c>
      <c r="AN13" s="21">
        <f t="shared" si="17"/>
        <v>0</v>
      </c>
    </row>
    <row r="14" spans="1:40">
      <c r="A14" s="27">
        <f t="shared" si="18"/>
        <v>10</v>
      </c>
      <c r="B14" s="20" t="s">
        <v>130</v>
      </c>
      <c r="C14" s="21">
        <f>SUMIFS('Reservatórios por endereço'!G$3:G$61,'Reservatórios por endereço'!$A$3:$A$61,$B14,'Reservatórios por endereço'!$E$3:$E$61,"Oeste")</f>
        <v>0</v>
      </c>
      <c r="D14" s="22">
        <f t="shared" si="0"/>
        <v>0</v>
      </c>
      <c r="E14" s="21">
        <f>SUMIFS('Reservatórios por endereço'!I$3:I$61,'Reservatórios por endereço'!$A$3:$A$61,$B14,'Reservatórios por endereço'!$E$3:$E$61,"Oeste")</f>
        <v>0</v>
      </c>
      <c r="F14" s="22">
        <f t="shared" si="0"/>
        <v>0</v>
      </c>
      <c r="G14" s="21">
        <f>SUMIFS('Reservatórios por endereço'!K$3:K$61,'Reservatórios por endereço'!$A$3:$A$61,$B14,'Reservatórios por endereço'!$E$3:$E$61,"Oeste")</f>
        <v>0</v>
      </c>
      <c r="H14" s="22">
        <f t="shared" si="1"/>
        <v>0</v>
      </c>
      <c r="I14" s="21">
        <f>SUMIFS('Reservatórios por endereço'!M$3:M$61,'Reservatórios por endereço'!$A$3:$A$61,$B14,'Reservatórios por endereço'!$E$3:$E$61,"Oeste")</f>
        <v>0</v>
      </c>
      <c r="J14" s="22">
        <f t="shared" si="2"/>
        <v>0</v>
      </c>
      <c r="K14" s="21">
        <f>SUMIFS('Reservatórios por endereço'!O$3:O$61,'Reservatórios por endereço'!$A$3:$A$61,$B14,'Reservatórios por endereço'!$E$3:$E$61,"Oeste")</f>
        <v>0</v>
      </c>
      <c r="L14" s="22">
        <f t="shared" si="2"/>
        <v>0</v>
      </c>
      <c r="M14" s="21">
        <f>SUMIFS('Reservatórios por endereço'!Q$3:Q$61,'Reservatórios por endereço'!$A$3:$A$61,$B14,'Reservatórios por endereço'!$E$3:$E$61,"Oeste")</f>
        <v>0</v>
      </c>
      <c r="N14" s="22">
        <f t="shared" si="3"/>
        <v>0</v>
      </c>
      <c r="O14" s="21">
        <f>SUMIFS('Reservatórios por endereço'!S$3:S$61,'Reservatórios por endereço'!$A$3:$A$61,$B14,'Reservatórios por endereço'!$E$3:$E$61,"Oeste")</f>
        <v>0</v>
      </c>
      <c r="P14" s="22">
        <f t="shared" si="4"/>
        <v>0</v>
      </c>
      <c r="Q14" s="21">
        <f>SUMIFS('Reservatórios por endereço'!U$3:U$61,'Reservatórios por endereço'!$A$3:$A$61,$B14,'Reservatórios por endereço'!$E$3:$E$61,"Oeste")</f>
        <v>0</v>
      </c>
      <c r="R14" s="22">
        <f t="shared" si="5"/>
        <v>0</v>
      </c>
      <c r="S14" s="21">
        <f>SUMIFS('Reservatórios por endereço'!W$3:W$61,'Reservatórios por endereço'!$A$3:$A$61,$B14,'Reservatórios por endereço'!$E$3:$E$61,"Oeste")</f>
        <v>0</v>
      </c>
      <c r="T14" s="22">
        <f t="shared" si="6"/>
        <v>0</v>
      </c>
      <c r="U14" s="21">
        <f>SUMIFS('Reservatórios por endereço'!Y$3:Y$61,'Reservatórios por endereço'!$A$3:$A$61,$B14,'Reservatórios por endereço'!$E$3:$E$61,"Oeste")</f>
        <v>0</v>
      </c>
      <c r="V14" s="22">
        <f t="shared" si="7"/>
        <v>0</v>
      </c>
      <c r="W14" s="21">
        <f>SUMIFS('Reservatórios por endereço'!AA$3:AA$61,'Reservatórios por endereço'!$A$3:$A$61,$B14,'Reservatórios por endereço'!$E$3:$E$61,"Oeste")</f>
        <v>0</v>
      </c>
      <c r="X14" s="22">
        <f t="shared" si="8"/>
        <v>0</v>
      </c>
      <c r="Y14" s="21">
        <f>SUMIFS('Reservatórios por endereço'!AC$3:AC$61,'Reservatórios por endereço'!$A$3:$A$61,$B14,'Reservatórios por endereço'!$E$3:$E$61,"Oeste")</f>
        <v>0</v>
      </c>
      <c r="Z14" s="22">
        <f t="shared" si="9"/>
        <v>0</v>
      </c>
      <c r="AA14" s="21">
        <f>SUMIFS('Reservatórios por endereço'!AE$3:AE$61,'Reservatórios por endereço'!$A$3:$A$61,$B14,'Reservatórios por endereço'!$E$3:$E$61,"Oeste")</f>
        <v>0</v>
      </c>
      <c r="AB14" s="22">
        <f t="shared" si="10"/>
        <v>0</v>
      </c>
      <c r="AC14" s="21">
        <f>SUMIFS('Reservatórios por endereço'!AG$3:AG$61,'Reservatórios por endereço'!$A$3:$A$61,$B14,'Reservatórios por endereço'!$E$3:$E$61,"Oeste")</f>
        <v>0</v>
      </c>
      <c r="AD14" s="22">
        <f t="shared" si="11"/>
        <v>0</v>
      </c>
      <c r="AE14" s="21">
        <f>SUMIFS('Reservatórios por endereço'!AI$3:AI$61,'Reservatórios por endereço'!$A$3:$A$61,$B14,'Reservatórios por endereço'!$E$3:$E$61,"Oeste")</f>
        <v>0</v>
      </c>
      <c r="AF14" s="22">
        <f t="shared" si="12"/>
        <v>0</v>
      </c>
      <c r="AG14" s="21">
        <f>SUMIFS('Reservatórios por endereço'!AK$3:AK$61,'Reservatórios por endereço'!$A$3:$A$61,$B14,'Reservatórios por endereço'!$E$3:$E$61,"Oeste")</f>
        <v>0</v>
      </c>
      <c r="AH14" s="22">
        <f t="shared" si="13"/>
        <v>0</v>
      </c>
      <c r="AI14" s="21">
        <f>SUMIFS('Reservatórios por endereço'!AM$3:AM$61,'Reservatórios por endereço'!$A$3:$A$61,$B14,'Reservatórios por endereço'!$E$3:$E$61,"Oeste")</f>
        <v>0</v>
      </c>
      <c r="AJ14" s="22">
        <f t="shared" si="14"/>
        <v>0</v>
      </c>
      <c r="AK14" s="21">
        <f>SUMIFS('Reservatórios por endereço'!AO$3:AO$61,'Reservatórios por endereço'!$A$3:$A$61,$B14,'Reservatórios por endereço'!$E$3:$E$61,"Oeste")</f>
        <v>0</v>
      </c>
      <c r="AL14" s="22">
        <f t="shared" si="15"/>
        <v>0</v>
      </c>
      <c r="AM14" s="21">
        <f t="shared" si="16"/>
        <v>0</v>
      </c>
      <c r="AN14" s="21">
        <f t="shared" si="17"/>
        <v>0</v>
      </c>
    </row>
    <row r="15" spans="1:40">
      <c r="A15" s="27">
        <f t="shared" si="18"/>
        <v>11</v>
      </c>
      <c r="B15" s="20" t="s">
        <v>1176</v>
      </c>
      <c r="C15" s="21">
        <f>SUMIFS('Reservatórios por endereço'!G$3:G$61,'Reservatórios por endereço'!$A$3:$A$61,$B15,'Reservatórios por endereço'!$E$3:$E$61,"Oeste")</f>
        <v>0</v>
      </c>
      <c r="D15" s="22">
        <f t="shared" si="0"/>
        <v>0</v>
      </c>
      <c r="E15" s="21">
        <f>SUMIFS('Reservatórios por endereço'!I$3:I$61,'Reservatórios por endereço'!$A$3:$A$61,$B15,'Reservatórios por endereço'!$E$3:$E$61,"Oeste")</f>
        <v>0</v>
      </c>
      <c r="F15" s="22">
        <f t="shared" si="0"/>
        <v>0</v>
      </c>
      <c r="G15" s="21">
        <f>SUMIFS('Reservatórios por endereço'!K$3:K$61,'Reservatórios por endereço'!$A$3:$A$61,$B15,'Reservatórios por endereço'!$E$3:$E$61,"Oeste")</f>
        <v>0</v>
      </c>
      <c r="H15" s="22">
        <f t="shared" si="1"/>
        <v>0</v>
      </c>
      <c r="I15" s="21">
        <f>SUMIFS('Reservatórios por endereço'!M$3:M$61,'Reservatórios por endereço'!$A$3:$A$61,$B15,'Reservatórios por endereço'!$E$3:$E$61,"Oeste")</f>
        <v>0</v>
      </c>
      <c r="J15" s="22">
        <f t="shared" si="2"/>
        <v>0</v>
      </c>
      <c r="K15" s="21">
        <f>SUMIFS('Reservatórios por endereço'!O$3:O$61,'Reservatórios por endereço'!$A$3:$A$61,$B15,'Reservatórios por endereço'!$E$3:$E$61,"Oeste")</f>
        <v>0</v>
      </c>
      <c r="L15" s="22">
        <f t="shared" si="2"/>
        <v>0</v>
      </c>
      <c r="M15" s="21">
        <f>SUMIFS('Reservatórios por endereço'!Q$3:Q$61,'Reservatórios por endereço'!$A$3:$A$61,$B15,'Reservatórios por endereço'!$E$3:$E$61,"Oeste")</f>
        <v>0</v>
      </c>
      <c r="N15" s="22">
        <f t="shared" si="3"/>
        <v>0</v>
      </c>
      <c r="O15" s="21">
        <f>SUMIFS('Reservatórios por endereço'!S$3:S$61,'Reservatórios por endereço'!$A$3:$A$61,$B15,'Reservatórios por endereço'!$E$3:$E$61,"Oeste")</f>
        <v>0</v>
      </c>
      <c r="P15" s="22">
        <f t="shared" si="4"/>
        <v>0</v>
      </c>
      <c r="Q15" s="21">
        <f>SUMIFS('Reservatórios por endereço'!U$3:U$61,'Reservatórios por endereço'!$A$3:$A$61,$B15,'Reservatórios por endereço'!$E$3:$E$61,"Oeste")</f>
        <v>0</v>
      </c>
      <c r="R15" s="22">
        <f t="shared" si="5"/>
        <v>0</v>
      </c>
      <c r="S15" s="21">
        <f>SUMIFS('Reservatórios por endereço'!W$3:W$61,'Reservatórios por endereço'!$A$3:$A$61,$B15,'Reservatórios por endereço'!$E$3:$E$61,"Oeste")</f>
        <v>0</v>
      </c>
      <c r="T15" s="22">
        <f t="shared" si="6"/>
        <v>0</v>
      </c>
      <c r="U15" s="21">
        <f>SUMIFS('Reservatórios por endereço'!Y$3:Y$61,'Reservatórios por endereço'!$A$3:$A$61,$B15,'Reservatórios por endereço'!$E$3:$E$61,"Oeste")</f>
        <v>0</v>
      </c>
      <c r="V15" s="22">
        <f t="shared" si="7"/>
        <v>0</v>
      </c>
      <c r="W15" s="21">
        <f>SUMIFS('Reservatórios por endereço'!AA$3:AA$61,'Reservatórios por endereço'!$A$3:$A$61,$B15,'Reservatórios por endereço'!$E$3:$E$61,"Oeste")</f>
        <v>0</v>
      </c>
      <c r="X15" s="22">
        <f t="shared" si="8"/>
        <v>0</v>
      </c>
      <c r="Y15" s="21">
        <f>SUMIFS('Reservatórios por endereço'!AC$3:AC$61,'Reservatórios por endereço'!$A$3:$A$61,$B15,'Reservatórios por endereço'!$E$3:$E$61,"Oeste")</f>
        <v>0</v>
      </c>
      <c r="Z15" s="22">
        <f t="shared" si="9"/>
        <v>0</v>
      </c>
      <c r="AA15" s="21">
        <f>SUMIFS('Reservatórios por endereço'!AE$3:AE$61,'Reservatórios por endereço'!$A$3:$A$61,$B15,'Reservatórios por endereço'!$E$3:$E$61,"Oeste")</f>
        <v>0</v>
      </c>
      <c r="AB15" s="22">
        <f t="shared" si="10"/>
        <v>0</v>
      </c>
      <c r="AC15" s="21">
        <f>SUMIFS('Reservatórios por endereço'!AG$3:AG$61,'Reservatórios por endereço'!$A$3:$A$61,$B15,'Reservatórios por endereço'!$E$3:$E$61,"Oeste")</f>
        <v>0</v>
      </c>
      <c r="AD15" s="22">
        <f t="shared" si="11"/>
        <v>0</v>
      </c>
      <c r="AE15" s="21">
        <f>SUMIFS('Reservatórios por endereço'!AI$3:AI$61,'Reservatórios por endereço'!$A$3:$A$61,$B15,'Reservatórios por endereço'!$E$3:$E$61,"Oeste")</f>
        <v>0</v>
      </c>
      <c r="AF15" s="22">
        <f t="shared" si="12"/>
        <v>0</v>
      </c>
      <c r="AG15" s="21">
        <f>SUMIFS('Reservatórios por endereço'!AK$3:AK$61,'Reservatórios por endereço'!$A$3:$A$61,$B15,'Reservatórios por endereço'!$E$3:$E$61,"Oeste")</f>
        <v>0</v>
      </c>
      <c r="AH15" s="22">
        <f t="shared" si="13"/>
        <v>0</v>
      </c>
      <c r="AI15" s="21">
        <f>SUMIFS('Reservatórios por endereço'!AM$3:AM$61,'Reservatórios por endereço'!$A$3:$A$61,$B15,'Reservatórios por endereço'!$E$3:$E$61,"Oeste")</f>
        <v>0</v>
      </c>
      <c r="AJ15" s="22">
        <f t="shared" si="14"/>
        <v>0</v>
      </c>
      <c r="AK15" s="21">
        <f>SUMIFS('Reservatórios por endereço'!AO$3:AO$61,'Reservatórios por endereço'!$A$3:$A$61,$B15,'Reservatórios por endereço'!$E$3:$E$61,"Oeste")</f>
        <v>0</v>
      </c>
      <c r="AL15" s="22">
        <f t="shared" si="15"/>
        <v>0</v>
      </c>
      <c r="AM15" s="21">
        <f t="shared" si="16"/>
        <v>0</v>
      </c>
      <c r="AN15" s="21">
        <f t="shared" si="17"/>
        <v>0</v>
      </c>
    </row>
    <row r="16" spans="1:40">
      <c r="A16" s="27">
        <f t="shared" si="18"/>
        <v>12</v>
      </c>
      <c r="B16" s="20" t="s">
        <v>1183</v>
      </c>
      <c r="C16" s="21">
        <f>SUMIFS('Reservatórios por endereço'!G$3:G$61,'Reservatórios por endereço'!$A$3:$A$61,$B16,'Reservatórios por endereço'!$E$3:$E$61,"Oeste")</f>
        <v>0</v>
      </c>
      <c r="D16" s="22">
        <f t="shared" si="0"/>
        <v>0</v>
      </c>
      <c r="E16" s="21">
        <f>SUMIFS('Reservatórios por endereço'!I$3:I$61,'Reservatórios por endereço'!$A$3:$A$61,$B16,'Reservatórios por endereço'!$E$3:$E$61,"Oeste")</f>
        <v>0</v>
      </c>
      <c r="F16" s="22">
        <f t="shared" si="0"/>
        <v>0</v>
      </c>
      <c r="G16" s="21">
        <f>SUMIFS('Reservatórios por endereço'!K$3:K$61,'Reservatórios por endereço'!$A$3:$A$61,$B16,'Reservatórios por endereço'!$E$3:$E$61,"Oeste")</f>
        <v>0</v>
      </c>
      <c r="H16" s="22">
        <f t="shared" si="1"/>
        <v>0</v>
      </c>
      <c r="I16" s="21">
        <f>SUMIFS('Reservatórios por endereço'!M$3:M$61,'Reservatórios por endereço'!$A$3:$A$61,$B16,'Reservatórios por endereço'!$E$3:$E$61,"Oeste")</f>
        <v>0</v>
      </c>
      <c r="J16" s="22">
        <f t="shared" si="2"/>
        <v>0</v>
      </c>
      <c r="K16" s="21">
        <f>SUMIFS('Reservatórios por endereço'!O$3:O$61,'Reservatórios por endereço'!$A$3:$A$61,$B16,'Reservatórios por endereço'!$E$3:$E$61,"Oeste")</f>
        <v>0</v>
      </c>
      <c r="L16" s="22">
        <f t="shared" si="2"/>
        <v>0</v>
      </c>
      <c r="M16" s="21">
        <f>SUMIFS('Reservatórios por endereço'!Q$3:Q$61,'Reservatórios por endereço'!$A$3:$A$61,$B16,'Reservatórios por endereço'!$E$3:$E$61,"Oeste")</f>
        <v>0</v>
      </c>
      <c r="N16" s="22">
        <f t="shared" si="3"/>
        <v>0</v>
      </c>
      <c r="O16" s="21">
        <f>SUMIFS('Reservatórios por endereço'!S$3:S$61,'Reservatórios por endereço'!$A$3:$A$61,$B16,'Reservatórios por endereço'!$E$3:$E$61,"Oeste")</f>
        <v>0</v>
      </c>
      <c r="P16" s="22">
        <f t="shared" si="4"/>
        <v>0</v>
      </c>
      <c r="Q16" s="21">
        <f>SUMIFS('Reservatórios por endereço'!U$3:U$61,'Reservatórios por endereço'!$A$3:$A$61,$B16,'Reservatórios por endereço'!$E$3:$E$61,"Oeste")</f>
        <v>0</v>
      </c>
      <c r="R16" s="22">
        <f t="shared" si="5"/>
        <v>0</v>
      </c>
      <c r="S16" s="21">
        <f>SUMIFS('Reservatórios por endereço'!W$3:W$61,'Reservatórios por endereço'!$A$3:$A$61,$B16,'Reservatórios por endereço'!$E$3:$E$61,"Oeste")</f>
        <v>0</v>
      </c>
      <c r="T16" s="22">
        <f t="shared" si="6"/>
        <v>0</v>
      </c>
      <c r="U16" s="21">
        <f>SUMIFS('Reservatórios por endereço'!Y$3:Y$61,'Reservatórios por endereço'!$A$3:$A$61,$B16,'Reservatórios por endereço'!$E$3:$E$61,"Oeste")</f>
        <v>0</v>
      </c>
      <c r="V16" s="22">
        <f t="shared" si="7"/>
        <v>0</v>
      </c>
      <c r="W16" s="21">
        <f>SUMIFS('Reservatórios por endereço'!AA$3:AA$61,'Reservatórios por endereço'!$A$3:$A$61,$B16,'Reservatórios por endereço'!$E$3:$E$61,"Oeste")</f>
        <v>0</v>
      </c>
      <c r="X16" s="22">
        <f t="shared" si="8"/>
        <v>0</v>
      </c>
      <c r="Y16" s="21">
        <f>SUMIFS('Reservatórios por endereço'!AC$3:AC$61,'Reservatórios por endereço'!$A$3:$A$61,$B16,'Reservatórios por endereço'!$E$3:$E$61,"Oeste")</f>
        <v>0</v>
      </c>
      <c r="Z16" s="22">
        <f t="shared" si="9"/>
        <v>0</v>
      </c>
      <c r="AA16" s="21">
        <f>SUMIFS('Reservatórios por endereço'!AE$3:AE$61,'Reservatórios por endereço'!$A$3:$A$61,$B16,'Reservatórios por endereço'!$E$3:$E$61,"Oeste")</f>
        <v>0</v>
      </c>
      <c r="AB16" s="22">
        <f t="shared" si="10"/>
        <v>0</v>
      </c>
      <c r="AC16" s="21">
        <f>SUMIFS('Reservatórios por endereço'!AG$3:AG$61,'Reservatórios por endereço'!$A$3:$A$61,$B16,'Reservatórios por endereço'!$E$3:$E$61,"Oeste")</f>
        <v>0</v>
      </c>
      <c r="AD16" s="22">
        <f t="shared" si="11"/>
        <v>0</v>
      </c>
      <c r="AE16" s="21">
        <f>SUMIFS('Reservatórios por endereço'!AI$3:AI$61,'Reservatórios por endereço'!$A$3:$A$61,$B16,'Reservatórios por endereço'!$E$3:$E$61,"Oeste")</f>
        <v>0</v>
      </c>
      <c r="AF16" s="22">
        <f t="shared" si="12"/>
        <v>0</v>
      </c>
      <c r="AG16" s="21">
        <f>SUMIFS('Reservatórios por endereço'!AK$3:AK$61,'Reservatórios por endereço'!$A$3:$A$61,$B16,'Reservatórios por endereço'!$E$3:$E$61,"Oeste")</f>
        <v>0</v>
      </c>
      <c r="AH16" s="22">
        <f t="shared" si="13"/>
        <v>0</v>
      </c>
      <c r="AI16" s="21">
        <f>SUMIFS('Reservatórios por endereço'!AM$3:AM$61,'Reservatórios por endereço'!$A$3:$A$61,$B16,'Reservatórios por endereço'!$E$3:$E$61,"Oeste")</f>
        <v>0</v>
      </c>
      <c r="AJ16" s="22">
        <f t="shared" si="14"/>
        <v>0</v>
      </c>
      <c r="AK16" s="21">
        <f>SUMIFS('Reservatórios por endereço'!AO$3:AO$61,'Reservatórios por endereço'!$A$3:$A$61,$B16,'Reservatórios por endereço'!$E$3:$E$61,"Oeste")</f>
        <v>0</v>
      </c>
      <c r="AL16" s="22">
        <f t="shared" si="15"/>
        <v>0</v>
      </c>
      <c r="AM16" s="21">
        <f t="shared" si="16"/>
        <v>0</v>
      </c>
      <c r="AN16" s="21">
        <f t="shared" si="17"/>
        <v>0</v>
      </c>
    </row>
    <row r="17" spans="1:40">
      <c r="A17" s="27">
        <f t="shared" si="18"/>
        <v>13</v>
      </c>
      <c r="B17" s="20" t="s">
        <v>156</v>
      </c>
      <c r="C17" s="21">
        <f>SUMIFS('Reservatórios por endereço'!G$3:G$61,'Reservatórios por endereço'!$A$3:$A$61,$B17,'Reservatórios por endereço'!$E$3:$E$61,"Oeste")</f>
        <v>0</v>
      </c>
      <c r="D17" s="22">
        <f t="shared" si="0"/>
        <v>0</v>
      </c>
      <c r="E17" s="21">
        <f>SUMIFS('Reservatórios por endereço'!I$3:I$61,'Reservatórios por endereço'!$A$3:$A$61,$B17,'Reservatórios por endereço'!$E$3:$E$61,"Oeste")</f>
        <v>0</v>
      </c>
      <c r="F17" s="22">
        <f t="shared" si="0"/>
        <v>0</v>
      </c>
      <c r="G17" s="21">
        <f>SUMIFS('Reservatórios por endereço'!K$3:K$61,'Reservatórios por endereço'!$A$3:$A$61,$B17,'Reservatórios por endereço'!$E$3:$E$61,"Oeste")</f>
        <v>0</v>
      </c>
      <c r="H17" s="22">
        <f t="shared" si="1"/>
        <v>0</v>
      </c>
      <c r="I17" s="21">
        <f>SUMIFS('Reservatórios por endereço'!M$3:M$61,'Reservatórios por endereço'!$A$3:$A$61,$B17,'Reservatórios por endereço'!$E$3:$E$61,"Oeste")</f>
        <v>0</v>
      </c>
      <c r="J17" s="22">
        <f t="shared" si="2"/>
        <v>0</v>
      </c>
      <c r="K17" s="21">
        <f>SUMIFS('Reservatórios por endereço'!O$3:O$61,'Reservatórios por endereço'!$A$3:$A$61,$B17,'Reservatórios por endereço'!$E$3:$E$61,"Oeste")</f>
        <v>0</v>
      </c>
      <c r="L17" s="22">
        <f t="shared" si="2"/>
        <v>0</v>
      </c>
      <c r="M17" s="21">
        <f>SUMIFS('Reservatórios por endereço'!Q$3:Q$61,'Reservatórios por endereço'!$A$3:$A$61,$B17,'Reservatórios por endereço'!$E$3:$E$61,"Oeste")</f>
        <v>0</v>
      </c>
      <c r="N17" s="22">
        <f t="shared" si="3"/>
        <v>0</v>
      </c>
      <c r="O17" s="21">
        <f>SUMIFS('Reservatórios por endereço'!S$3:S$61,'Reservatórios por endereço'!$A$3:$A$61,$B17,'Reservatórios por endereço'!$E$3:$E$61,"Oeste")</f>
        <v>0</v>
      </c>
      <c r="P17" s="22">
        <f t="shared" si="4"/>
        <v>0</v>
      </c>
      <c r="Q17" s="21">
        <f>SUMIFS('Reservatórios por endereço'!U$3:U$61,'Reservatórios por endereço'!$A$3:$A$61,$B17,'Reservatórios por endereço'!$E$3:$E$61,"Oeste")</f>
        <v>0</v>
      </c>
      <c r="R17" s="22">
        <f t="shared" si="5"/>
        <v>0</v>
      </c>
      <c r="S17" s="21">
        <f>SUMIFS('Reservatórios por endereço'!W$3:W$61,'Reservatórios por endereço'!$A$3:$A$61,$B17,'Reservatórios por endereço'!$E$3:$E$61,"Oeste")</f>
        <v>0</v>
      </c>
      <c r="T17" s="22">
        <f t="shared" si="6"/>
        <v>0</v>
      </c>
      <c r="U17" s="21">
        <f>SUMIFS('Reservatórios por endereço'!Y$3:Y$61,'Reservatórios por endereço'!$A$3:$A$61,$B17,'Reservatórios por endereço'!$E$3:$E$61,"Oeste")</f>
        <v>0</v>
      </c>
      <c r="V17" s="22">
        <f t="shared" si="7"/>
        <v>0</v>
      </c>
      <c r="W17" s="21">
        <f>SUMIFS('Reservatórios por endereço'!AA$3:AA$61,'Reservatórios por endereço'!$A$3:$A$61,$B17,'Reservatórios por endereço'!$E$3:$E$61,"Oeste")</f>
        <v>0</v>
      </c>
      <c r="X17" s="22">
        <f t="shared" si="8"/>
        <v>0</v>
      </c>
      <c r="Y17" s="21">
        <f>SUMIFS('Reservatórios por endereço'!AC$3:AC$61,'Reservatórios por endereço'!$A$3:$A$61,$B17,'Reservatórios por endereço'!$E$3:$E$61,"Oeste")</f>
        <v>0</v>
      </c>
      <c r="Z17" s="22">
        <f t="shared" si="9"/>
        <v>0</v>
      </c>
      <c r="AA17" s="21">
        <f>SUMIFS('Reservatórios por endereço'!AE$3:AE$61,'Reservatórios por endereço'!$A$3:$A$61,$B17,'Reservatórios por endereço'!$E$3:$E$61,"Oeste")</f>
        <v>0</v>
      </c>
      <c r="AB17" s="22">
        <f t="shared" si="10"/>
        <v>0</v>
      </c>
      <c r="AC17" s="21">
        <f>SUMIFS('Reservatórios por endereço'!AG$3:AG$61,'Reservatórios por endereço'!$A$3:$A$61,$B17,'Reservatórios por endereço'!$E$3:$E$61,"Oeste")</f>
        <v>0</v>
      </c>
      <c r="AD17" s="22">
        <f t="shared" si="11"/>
        <v>0</v>
      </c>
      <c r="AE17" s="21">
        <f>SUMIFS('Reservatórios por endereço'!AI$3:AI$61,'Reservatórios por endereço'!$A$3:$A$61,$B17,'Reservatórios por endereço'!$E$3:$E$61,"Oeste")</f>
        <v>0</v>
      </c>
      <c r="AF17" s="22">
        <f t="shared" si="12"/>
        <v>0</v>
      </c>
      <c r="AG17" s="21">
        <f>SUMIFS('Reservatórios por endereço'!AK$3:AK$61,'Reservatórios por endereço'!$A$3:$A$61,$B17,'Reservatórios por endereço'!$E$3:$E$61,"Oeste")</f>
        <v>0</v>
      </c>
      <c r="AH17" s="22">
        <f t="shared" si="13"/>
        <v>0</v>
      </c>
      <c r="AI17" s="21">
        <f>SUMIFS('Reservatórios por endereço'!AM$3:AM$61,'Reservatórios por endereço'!$A$3:$A$61,$B17,'Reservatórios por endereço'!$E$3:$E$61,"Oeste")</f>
        <v>0</v>
      </c>
      <c r="AJ17" s="22">
        <f t="shared" si="14"/>
        <v>0</v>
      </c>
      <c r="AK17" s="21">
        <f>SUMIFS('Reservatórios por endereço'!AO$3:AO$61,'Reservatórios por endereço'!$A$3:$A$61,$B17,'Reservatórios por endereço'!$E$3:$E$61,"Oeste")</f>
        <v>0</v>
      </c>
      <c r="AL17" s="22">
        <f t="shared" si="15"/>
        <v>0</v>
      </c>
      <c r="AM17" s="21">
        <f t="shared" si="16"/>
        <v>0</v>
      </c>
      <c r="AN17" s="21">
        <f t="shared" si="17"/>
        <v>0</v>
      </c>
    </row>
    <row r="18" spans="1:40">
      <c r="A18" s="28" t="s">
        <v>1233</v>
      </c>
      <c r="B18" s="23"/>
      <c r="C18" s="24">
        <f t="shared" ref="C18:AL18" si="19">SUM(C$5:C$17)</f>
        <v>0</v>
      </c>
      <c r="D18" s="25">
        <f t="shared" si="19"/>
        <v>0</v>
      </c>
      <c r="E18" s="24">
        <f t="shared" si="19"/>
        <v>0</v>
      </c>
      <c r="F18" s="25">
        <f t="shared" si="19"/>
        <v>0</v>
      </c>
      <c r="G18" s="24">
        <f t="shared" si="19"/>
        <v>0</v>
      </c>
      <c r="H18" s="25">
        <f t="shared" si="19"/>
        <v>0</v>
      </c>
      <c r="I18" s="24">
        <f t="shared" si="19"/>
        <v>0</v>
      </c>
      <c r="J18" s="25">
        <f t="shared" si="19"/>
        <v>0</v>
      </c>
      <c r="K18" s="24">
        <f t="shared" si="19"/>
        <v>0</v>
      </c>
      <c r="L18" s="25">
        <f t="shared" si="19"/>
        <v>0</v>
      </c>
      <c r="M18" s="24">
        <f t="shared" si="19"/>
        <v>0</v>
      </c>
      <c r="N18" s="25">
        <f t="shared" si="19"/>
        <v>0</v>
      </c>
      <c r="O18" s="24">
        <f t="shared" si="19"/>
        <v>0</v>
      </c>
      <c r="P18" s="25">
        <f t="shared" si="19"/>
        <v>0</v>
      </c>
      <c r="Q18" s="24">
        <f t="shared" si="19"/>
        <v>0</v>
      </c>
      <c r="R18" s="25">
        <f t="shared" si="19"/>
        <v>0</v>
      </c>
      <c r="S18" s="24">
        <f t="shared" si="19"/>
        <v>0</v>
      </c>
      <c r="T18" s="25">
        <f t="shared" si="19"/>
        <v>0</v>
      </c>
      <c r="U18" s="24">
        <f t="shared" si="19"/>
        <v>0</v>
      </c>
      <c r="V18" s="25">
        <f t="shared" si="19"/>
        <v>0</v>
      </c>
      <c r="W18" s="24">
        <f t="shared" si="19"/>
        <v>0</v>
      </c>
      <c r="X18" s="25">
        <f t="shared" si="19"/>
        <v>0</v>
      </c>
      <c r="Y18" s="24">
        <f t="shared" si="19"/>
        <v>0</v>
      </c>
      <c r="Z18" s="25">
        <f t="shared" si="19"/>
        <v>0</v>
      </c>
      <c r="AA18" s="24">
        <f t="shared" si="19"/>
        <v>0</v>
      </c>
      <c r="AB18" s="25">
        <f t="shared" si="19"/>
        <v>0</v>
      </c>
      <c r="AC18" s="24">
        <f t="shared" si="19"/>
        <v>0</v>
      </c>
      <c r="AD18" s="25">
        <f t="shared" si="19"/>
        <v>0</v>
      </c>
      <c r="AE18" s="24">
        <f t="shared" si="19"/>
        <v>0</v>
      </c>
      <c r="AF18" s="25">
        <f t="shared" si="19"/>
        <v>0</v>
      </c>
      <c r="AG18" s="24">
        <f t="shared" si="19"/>
        <v>0</v>
      </c>
      <c r="AH18" s="25">
        <f t="shared" si="19"/>
        <v>0</v>
      </c>
      <c r="AI18" s="24">
        <f t="shared" si="19"/>
        <v>0</v>
      </c>
      <c r="AJ18" s="25">
        <f t="shared" si="19"/>
        <v>0</v>
      </c>
      <c r="AK18" s="24">
        <f t="shared" si="19"/>
        <v>0</v>
      </c>
      <c r="AL18" s="25">
        <f t="shared" si="19"/>
        <v>0</v>
      </c>
      <c r="AM18" s="24">
        <f>SUM(AM5:AM17)</f>
        <v>0</v>
      </c>
      <c r="AN18" s="24">
        <f>SUM(AN5:AN17)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18 E18 G18 I18 K18 M18 O18 Q18 S18 U18 W18 Y18 AA18 AC18 AE18 AG18 AI18 AK18"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26" bestFit="1" customWidth="1"/>
    <col min="2" max="2" width="11.25" style="17" customWidth="1"/>
    <col min="3" max="37" width="5.5" style="26" customWidth="1"/>
    <col min="38" max="38" width="5.5" style="17" customWidth="1"/>
    <col min="39" max="40" width="12.125" style="17" customWidth="1"/>
    <col min="41" max="16384" width="9" style="17" hidden="1"/>
  </cols>
  <sheetData>
    <row r="1" spans="1:40" ht="14.25" customHeight="1">
      <c r="A1" s="46" t="s">
        <v>1235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0">
      <c r="A2" s="48" t="s">
        <v>1194</v>
      </c>
      <c r="B2" s="48" t="s">
        <v>1195</v>
      </c>
      <c r="C2" s="48" t="s">
        <v>1196</v>
      </c>
      <c r="D2" s="48"/>
      <c r="E2" s="48" t="s">
        <v>1197</v>
      </c>
      <c r="F2" s="48"/>
      <c r="G2" s="48" t="s">
        <v>1198</v>
      </c>
      <c r="H2" s="48"/>
      <c r="I2" s="48" t="s">
        <v>1199</v>
      </c>
      <c r="J2" s="48"/>
      <c r="K2" s="48" t="s">
        <v>1200</v>
      </c>
      <c r="L2" s="48"/>
      <c r="M2" s="48" t="s">
        <v>1201</v>
      </c>
      <c r="N2" s="48"/>
      <c r="O2" s="48" t="s">
        <v>1202</v>
      </c>
      <c r="P2" s="48"/>
      <c r="Q2" s="48" t="s">
        <v>1203</v>
      </c>
      <c r="R2" s="48"/>
      <c r="S2" s="48" t="s">
        <v>1204</v>
      </c>
      <c r="T2" s="48"/>
      <c r="U2" s="48" t="s">
        <v>1205</v>
      </c>
      <c r="V2" s="48"/>
      <c r="W2" s="48" t="s">
        <v>1206</v>
      </c>
      <c r="X2" s="48"/>
      <c r="Y2" s="48" t="s">
        <v>1207</v>
      </c>
      <c r="Z2" s="48"/>
      <c r="AA2" s="48" t="s">
        <v>1208</v>
      </c>
      <c r="AB2" s="48"/>
      <c r="AC2" s="48" t="s">
        <v>1209</v>
      </c>
      <c r="AD2" s="48"/>
      <c r="AE2" s="48" t="s">
        <v>1210</v>
      </c>
      <c r="AF2" s="48"/>
      <c r="AG2" s="48" t="s">
        <v>1211</v>
      </c>
      <c r="AH2" s="48"/>
      <c r="AI2" s="48" t="s">
        <v>1212</v>
      </c>
      <c r="AJ2" s="48"/>
      <c r="AK2" s="48" t="s">
        <v>1213</v>
      </c>
      <c r="AL2" s="48"/>
      <c r="AM2" s="49" t="s">
        <v>1214</v>
      </c>
      <c r="AN2" s="49" t="s">
        <v>1215</v>
      </c>
    </row>
    <row r="3" spans="1:40" ht="22.5" customHeight="1">
      <c r="A3" s="48"/>
      <c r="B3" s="48"/>
      <c r="C3" s="47" t="s">
        <v>0</v>
      </c>
      <c r="D3" s="47"/>
      <c r="E3" s="47" t="s">
        <v>1216</v>
      </c>
      <c r="F3" s="47"/>
      <c r="G3" s="47" t="s">
        <v>1217</v>
      </c>
      <c r="H3" s="47"/>
      <c r="I3" s="47" t="s">
        <v>1218</v>
      </c>
      <c r="J3" s="47"/>
      <c r="K3" s="47" t="s">
        <v>1219</v>
      </c>
      <c r="L3" s="47"/>
      <c r="M3" s="47" t="s">
        <v>1220</v>
      </c>
      <c r="N3" s="47"/>
      <c r="O3" s="47" t="s">
        <v>1221</v>
      </c>
      <c r="P3" s="47"/>
      <c r="Q3" s="47" t="s">
        <v>1222</v>
      </c>
      <c r="R3" s="47"/>
      <c r="S3" s="47" t="s">
        <v>1223</v>
      </c>
      <c r="T3" s="47"/>
      <c r="U3" s="47" t="s">
        <v>1224</v>
      </c>
      <c r="V3" s="47"/>
      <c r="W3" s="47" t="s">
        <v>1225</v>
      </c>
      <c r="X3" s="47"/>
      <c r="Y3" s="47" t="s">
        <v>1226</v>
      </c>
      <c r="Z3" s="47"/>
      <c r="AA3" s="47" t="s">
        <v>1227</v>
      </c>
      <c r="AB3" s="47"/>
      <c r="AC3" s="47" t="s">
        <v>1228</v>
      </c>
      <c r="AD3" s="47"/>
      <c r="AE3" s="47" t="s">
        <v>14</v>
      </c>
      <c r="AF3" s="47"/>
      <c r="AG3" s="47" t="s">
        <v>1229</v>
      </c>
      <c r="AH3" s="47"/>
      <c r="AI3" s="47" t="s">
        <v>1230</v>
      </c>
      <c r="AJ3" s="47"/>
      <c r="AK3" s="47" t="s">
        <v>1231</v>
      </c>
      <c r="AL3" s="47"/>
      <c r="AM3" s="50"/>
      <c r="AN3" s="50"/>
    </row>
    <row r="4" spans="1:40" ht="55.5" customHeight="1">
      <c r="A4" s="48"/>
      <c r="B4" s="48"/>
      <c r="C4" s="18" t="s">
        <v>24</v>
      </c>
      <c r="D4" s="19" t="s">
        <v>1232</v>
      </c>
      <c r="E4" s="18" t="s">
        <v>24</v>
      </c>
      <c r="F4" s="19" t="s">
        <v>1232</v>
      </c>
      <c r="G4" s="18" t="s">
        <v>24</v>
      </c>
      <c r="H4" s="19" t="s">
        <v>1232</v>
      </c>
      <c r="I4" s="18" t="s">
        <v>24</v>
      </c>
      <c r="J4" s="19" t="s">
        <v>1232</v>
      </c>
      <c r="K4" s="18" t="s">
        <v>24</v>
      </c>
      <c r="L4" s="19" t="s">
        <v>1232</v>
      </c>
      <c r="M4" s="18" t="s">
        <v>24</v>
      </c>
      <c r="N4" s="19" t="s">
        <v>1232</v>
      </c>
      <c r="O4" s="18" t="s">
        <v>24</v>
      </c>
      <c r="P4" s="19" t="s">
        <v>1232</v>
      </c>
      <c r="Q4" s="18" t="s">
        <v>24</v>
      </c>
      <c r="R4" s="19" t="s">
        <v>1232</v>
      </c>
      <c r="S4" s="18" t="s">
        <v>24</v>
      </c>
      <c r="T4" s="19" t="s">
        <v>1232</v>
      </c>
      <c r="U4" s="18" t="s">
        <v>24</v>
      </c>
      <c r="V4" s="19" t="s">
        <v>1232</v>
      </c>
      <c r="W4" s="18" t="s">
        <v>24</v>
      </c>
      <c r="X4" s="19" t="s">
        <v>1232</v>
      </c>
      <c r="Y4" s="18" t="s">
        <v>24</v>
      </c>
      <c r="Z4" s="19" t="s">
        <v>1232</v>
      </c>
      <c r="AA4" s="18" t="s">
        <v>24</v>
      </c>
      <c r="AB4" s="19" t="s">
        <v>1232</v>
      </c>
      <c r="AC4" s="18" t="s">
        <v>24</v>
      </c>
      <c r="AD4" s="19" t="s">
        <v>1232</v>
      </c>
      <c r="AE4" s="18" t="s">
        <v>24</v>
      </c>
      <c r="AF4" s="19" t="s">
        <v>1232</v>
      </c>
      <c r="AG4" s="18" t="s">
        <v>24</v>
      </c>
      <c r="AH4" s="19" t="s">
        <v>1232</v>
      </c>
      <c r="AI4" s="18" t="s">
        <v>24</v>
      </c>
      <c r="AJ4" s="19" t="s">
        <v>1232</v>
      </c>
      <c r="AK4" s="18" t="s">
        <v>24</v>
      </c>
      <c r="AL4" s="19" t="s">
        <v>1232</v>
      </c>
      <c r="AM4" s="51"/>
      <c r="AN4" s="51"/>
    </row>
    <row r="5" spans="1:40">
      <c r="A5" s="27">
        <v>1</v>
      </c>
      <c r="B5" s="20" t="s">
        <v>40</v>
      </c>
      <c r="C5" s="21">
        <f>SUMIFS('Reservatórios por endereço'!G$3:G$61,'Reservatórios por endereço'!$A$3:$A$61,$B5,'Reservatórios por endereço'!$E$3:$E$61,"Norte")</f>
        <v>0</v>
      </c>
      <c r="D5" s="22">
        <f>C5*2</f>
        <v>0</v>
      </c>
      <c r="E5" s="21">
        <f>SUMIFS('Reservatórios por endereço'!I$3:I$61,'Reservatórios por endereço'!$A$3:$A$61,$B5,'Reservatórios por endereço'!$E$3:$E$61,"Norte")</f>
        <v>0</v>
      </c>
      <c r="F5" s="22">
        <f>E5*2</f>
        <v>0</v>
      </c>
      <c r="G5" s="21">
        <f>SUMIFS('Reservatórios por endereço'!K$3:K$61,'Reservatórios por endereço'!$A$3:$A$61,$B5,'Reservatórios por endereço'!$E$3:$E$61,"Norte")</f>
        <v>0</v>
      </c>
      <c r="H5" s="22">
        <f>G5*2</f>
        <v>0</v>
      </c>
      <c r="I5" s="21">
        <f>SUMIFS('Reservatórios por endereço'!M$3:M$61,'Reservatórios por endereço'!$A$3:$A$61,$B5,'Reservatórios por endereço'!$E$3:$E$61,"Norte")</f>
        <v>0</v>
      </c>
      <c r="J5" s="22">
        <f>I5*2</f>
        <v>0</v>
      </c>
      <c r="K5" s="21">
        <f>SUMIFS('Reservatórios por endereço'!O$3:O$61,'Reservatórios por endereço'!$A$3:$A$61,$B5,'Reservatórios por endereço'!$E$3:$E$61,"Norte")</f>
        <v>0</v>
      </c>
      <c r="L5" s="22">
        <f>K5*2</f>
        <v>0</v>
      </c>
      <c r="M5" s="21">
        <f>SUMIFS('Reservatórios por endereço'!Q$3:Q$61,'Reservatórios por endereço'!$A$3:$A$61,$B5,'Reservatórios por endereço'!$E$3:$E$61,"Norte")</f>
        <v>0</v>
      </c>
      <c r="N5" s="22">
        <f>M5*2</f>
        <v>0</v>
      </c>
      <c r="O5" s="21">
        <f>SUMIFS('Reservatórios por endereço'!S$3:S$61,'Reservatórios por endereço'!$A$3:$A$61,$B5,'Reservatórios por endereço'!$E$3:$E$61,"Norte")</f>
        <v>0</v>
      </c>
      <c r="P5" s="22">
        <f>O5*2</f>
        <v>0</v>
      </c>
      <c r="Q5" s="21">
        <f>SUMIFS('Reservatórios por endereço'!U$3:U$61,'Reservatórios por endereço'!$A$3:$A$61,$B5,'Reservatórios por endereço'!$E$3:$E$61,"Norte")</f>
        <v>0</v>
      </c>
      <c r="R5" s="22">
        <f>Q5*2</f>
        <v>0</v>
      </c>
      <c r="S5" s="21">
        <f>SUMIFS('Reservatórios por endereço'!W$3:W$61,'Reservatórios por endereço'!$A$3:$A$61,$B5,'Reservatórios por endereço'!$E$3:$E$61,"Norte")</f>
        <v>0</v>
      </c>
      <c r="T5" s="22">
        <f>S5*2</f>
        <v>0</v>
      </c>
      <c r="U5" s="21">
        <f>SUMIFS('Reservatórios por endereço'!Y$3:Y$61,'Reservatórios por endereço'!$A$3:$A$61,$B5,'Reservatórios por endereço'!$E$3:$E$61,"Norte")</f>
        <v>0</v>
      </c>
      <c r="V5" s="22">
        <f>U5*2</f>
        <v>0</v>
      </c>
      <c r="W5" s="21">
        <f>SUMIFS('Reservatórios por endereço'!AA$3:AA$61,'Reservatórios por endereço'!$A$3:$A$61,$B5,'Reservatórios por endereço'!$E$3:$E$61,"Norte")</f>
        <v>0</v>
      </c>
      <c r="X5" s="22">
        <f>W5*2</f>
        <v>0</v>
      </c>
      <c r="Y5" s="21">
        <f>SUMIFS('Reservatórios por endereço'!AC$3:AC$61,'Reservatórios por endereço'!$A$3:$A$61,$B5,'Reservatórios por endereço'!$E$3:$E$61,"Norte")</f>
        <v>0</v>
      </c>
      <c r="Z5" s="22">
        <f>Y5*2</f>
        <v>0</v>
      </c>
      <c r="AA5" s="21">
        <f>SUMIFS('Reservatórios por endereço'!AE$3:AE$61,'Reservatórios por endereço'!$A$3:$A$61,$B5,'Reservatórios por endereço'!$E$3:$E$61,"Norte")</f>
        <v>0</v>
      </c>
      <c r="AB5" s="22">
        <f>AA5*2</f>
        <v>0</v>
      </c>
      <c r="AC5" s="21">
        <f>SUMIFS('Reservatórios por endereço'!AG$3:AG$61,'Reservatórios por endereço'!$A$3:$A$61,$B5,'Reservatórios por endereço'!$E$3:$E$61,"Norte")</f>
        <v>0</v>
      </c>
      <c r="AD5" s="22">
        <f>AC5*2</f>
        <v>0</v>
      </c>
      <c r="AE5" s="21">
        <f>SUMIFS('Reservatórios por endereço'!AI$3:AI$61,'Reservatórios por endereço'!$A$3:$A$61,$B5,'Reservatórios por endereço'!$E$3:$E$61,"Norte")</f>
        <v>0</v>
      </c>
      <c r="AF5" s="22">
        <f>AE5*2</f>
        <v>0</v>
      </c>
      <c r="AG5" s="21">
        <f>SUMIFS('Reservatórios por endereço'!AK$3:AK$61,'Reservatórios por endereço'!$A$3:$A$61,$B5,'Reservatórios por endereço'!$E$3:$E$61,"Norte")</f>
        <v>0</v>
      </c>
      <c r="AH5" s="22">
        <f>AG5*2</f>
        <v>0</v>
      </c>
      <c r="AI5" s="21">
        <f>SUMIFS('Reservatórios por endereço'!AM$3:AM$61,'Reservatórios por endereço'!$A$3:$A$61,$B5,'Reservatórios por endereço'!$E$3:$E$61,"Norte")</f>
        <v>0</v>
      </c>
      <c r="AJ5" s="22">
        <f>AI5*2</f>
        <v>0</v>
      </c>
      <c r="AK5" s="21">
        <f>SUMIFS('Reservatórios por endereço'!AO$3:AO$61,'Reservatórios por endereço'!$A$3:$A$61,$B5,'Reservatórios por endereço'!$E$3:$E$61,"Norte")</f>
        <v>0</v>
      </c>
      <c r="AL5" s="22">
        <f>AK5*2</f>
        <v>0</v>
      </c>
      <c r="AM5" s="21">
        <f>C5+E5+G5+I5+K5+M5+O5+Q5+S5+U5+W5+Y5+AA5+AC5+AE5+AG5+AI5+AK5</f>
        <v>0</v>
      </c>
      <c r="AN5" s="21">
        <f>D5+F5+H5+J5+L5+N5+P5+R5+T5+V5+X5+Z5+AB5+AD5+AF5+AH5+AJ5+AL5</f>
        <v>0</v>
      </c>
    </row>
    <row r="6" spans="1:40">
      <c r="A6" s="27">
        <f>A5+1</f>
        <v>2</v>
      </c>
      <c r="B6" s="20" t="s">
        <v>56</v>
      </c>
      <c r="C6" s="21">
        <f>SUMIFS('Reservatórios por endereço'!G$3:G$61,'Reservatórios por endereço'!$A$3:$A$61,$B6,'Reservatórios por endereço'!$E$3:$E$61,"Norte")</f>
        <v>0</v>
      </c>
      <c r="D6" s="22">
        <f t="shared" ref="D6:AJ20" si="0">C6*2</f>
        <v>0</v>
      </c>
      <c r="E6" s="21">
        <f>SUMIFS('Reservatórios por endereço'!I$3:I$61,'Reservatórios por endereço'!$A$3:$A$61,$B6,'Reservatórios por endereço'!$E$3:$E$61,"Norte")</f>
        <v>0</v>
      </c>
      <c r="F6" s="22">
        <f t="shared" si="0"/>
        <v>0</v>
      </c>
      <c r="G6" s="21">
        <f>SUMIFS('Reservatórios por endereço'!K$3:K$61,'Reservatórios por endereço'!$A$3:$A$61,$B6,'Reservatórios por endereço'!$E$3:$E$61,"Norte")</f>
        <v>0</v>
      </c>
      <c r="H6" s="22">
        <f t="shared" si="0"/>
        <v>0</v>
      </c>
      <c r="I6" s="21">
        <f>SUMIFS('Reservatórios por endereço'!M$3:M$61,'Reservatórios por endereço'!$A$3:$A$61,$B6,'Reservatórios por endereço'!$E$3:$E$61,"Norte")</f>
        <v>0</v>
      </c>
      <c r="J6" s="22">
        <f t="shared" si="0"/>
        <v>0</v>
      </c>
      <c r="K6" s="21">
        <f>SUMIFS('Reservatórios por endereço'!O$3:O$61,'Reservatórios por endereço'!$A$3:$A$61,$B6,'Reservatórios por endereço'!$E$3:$E$61,"Norte")</f>
        <v>0</v>
      </c>
      <c r="L6" s="22">
        <f t="shared" si="0"/>
        <v>0</v>
      </c>
      <c r="M6" s="21">
        <f>SUMIFS('Reservatórios por endereço'!Q$3:Q$61,'Reservatórios por endereço'!$A$3:$A$61,$B6,'Reservatórios por endereço'!$E$3:$E$61,"Norte")</f>
        <v>0</v>
      </c>
      <c r="N6" s="22">
        <f t="shared" si="0"/>
        <v>0</v>
      </c>
      <c r="O6" s="21">
        <f>SUMIFS('Reservatórios por endereço'!S$3:S$61,'Reservatórios por endereço'!$A$3:$A$61,$B6,'Reservatórios por endereço'!$E$3:$E$61,"Norte")</f>
        <v>0</v>
      </c>
      <c r="P6" s="22">
        <f t="shared" si="0"/>
        <v>0</v>
      </c>
      <c r="Q6" s="21">
        <f>SUMIFS('Reservatórios por endereço'!U$3:U$61,'Reservatórios por endereço'!$A$3:$A$61,$B6,'Reservatórios por endereço'!$E$3:$E$61,"Norte")</f>
        <v>0</v>
      </c>
      <c r="R6" s="22">
        <f t="shared" si="0"/>
        <v>0</v>
      </c>
      <c r="S6" s="21">
        <f>SUMIFS('Reservatórios por endereço'!W$3:W$61,'Reservatórios por endereço'!$A$3:$A$61,$B6,'Reservatórios por endereço'!$E$3:$E$61,"Norte")</f>
        <v>0</v>
      </c>
      <c r="T6" s="22">
        <f t="shared" si="0"/>
        <v>0</v>
      </c>
      <c r="U6" s="21">
        <f>SUMIFS('Reservatórios por endereço'!Y$3:Y$61,'Reservatórios por endereço'!$A$3:$A$61,$B6,'Reservatórios por endereço'!$E$3:$E$61,"Norte")</f>
        <v>0</v>
      </c>
      <c r="V6" s="22">
        <f t="shared" si="0"/>
        <v>0</v>
      </c>
      <c r="W6" s="21">
        <f>SUMIFS('Reservatórios por endereço'!AA$3:AA$61,'Reservatórios por endereço'!$A$3:$A$61,$B6,'Reservatórios por endereço'!$E$3:$E$61,"Norte")</f>
        <v>0</v>
      </c>
      <c r="X6" s="22">
        <f t="shared" si="0"/>
        <v>0</v>
      </c>
      <c r="Y6" s="21">
        <f>SUMIFS('Reservatórios por endereço'!AC$3:AC$61,'Reservatórios por endereço'!$A$3:$A$61,$B6,'Reservatórios por endereço'!$E$3:$E$61,"Norte")</f>
        <v>0</v>
      </c>
      <c r="Z6" s="22">
        <f t="shared" si="0"/>
        <v>0</v>
      </c>
      <c r="AA6" s="21">
        <f>SUMIFS('Reservatórios por endereço'!AE$3:AE$61,'Reservatórios por endereço'!$A$3:$A$61,$B6,'Reservatórios por endereço'!$E$3:$E$61,"Norte")</f>
        <v>0</v>
      </c>
      <c r="AB6" s="22">
        <f t="shared" si="0"/>
        <v>0</v>
      </c>
      <c r="AC6" s="21">
        <f>SUMIFS('Reservatórios por endereço'!AG$3:AG$61,'Reservatórios por endereço'!$A$3:$A$61,$B6,'Reservatórios por endereço'!$E$3:$E$61,"Norte")</f>
        <v>0</v>
      </c>
      <c r="AD6" s="22">
        <f t="shared" si="0"/>
        <v>0</v>
      </c>
      <c r="AE6" s="21">
        <f>SUMIFS('Reservatórios por endereço'!AI$3:AI$61,'Reservatórios por endereço'!$A$3:$A$61,$B6,'Reservatórios por endereço'!$E$3:$E$61,"Norte")</f>
        <v>0</v>
      </c>
      <c r="AF6" s="22">
        <f t="shared" si="0"/>
        <v>0</v>
      </c>
      <c r="AG6" s="21">
        <f>SUMIFS('Reservatórios por endereço'!AK$3:AK$61,'Reservatórios por endereço'!$A$3:$A$61,$B6,'Reservatórios por endereço'!$E$3:$E$61,"Norte")</f>
        <v>0</v>
      </c>
      <c r="AH6" s="22">
        <f t="shared" si="0"/>
        <v>0</v>
      </c>
      <c r="AI6" s="21">
        <f>SUMIFS('Reservatórios por endereço'!AM$3:AM$61,'Reservatórios por endereço'!$A$3:$A$61,$B6,'Reservatórios por endereço'!$E$3:$E$61,"Norte")</f>
        <v>0</v>
      </c>
      <c r="AJ6" s="22">
        <f t="shared" si="0"/>
        <v>0</v>
      </c>
      <c r="AK6" s="21">
        <f>SUMIFS('Reservatórios por endereço'!AO$3:AO$61,'Reservatórios por endereço'!$A$3:$A$61,$B6,'Reservatórios por endereço'!$E$3:$E$61,"Norte")</f>
        <v>0</v>
      </c>
      <c r="AL6" s="22">
        <f t="shared" ref="AL6:AL20" si="1">AK6*2</f>
        <v>0</v>
      </c>
      <c r="AM6" s="21">
        <f t="shared" ref="AM6:AM20" si="2">C6+E6+G6+I6+K6+M6+O6+Q6+S6+U6+W6+Y6+AA6+AC6+AE6+AG6+AI6+AK6</f>
        <v>0</v>
      </c>
      <c r="AN6" s="21">
        <f t="shared" ref="AN6:AN20" si="3">D6+F6+H6+J6+L6+N6+P6+R6+T6+V6+X6+Z6+AB6+AD6+AF6+AH6+AJ6+AL6</f>
        <v>0</v>
      </c>
    </row>
    <row r="7" spans="1:40">
      <c r="A7" s="27">
        <f t="shared" ref="A7:A20" si="4">A6+1</f>
        <v>3</v>
      </c>
      <c r="B7" s="20" t="s">
        <v>1132</v>
      </c>
      <c r="C7" s="21">
        <f>SUMIFS('Reservatórios por endereço'!G$3:G$61,'Reservatórios por endereço'!$A$3:$A$61,$B7,'Reservatórios por endereço'!$E$3:$E$61,"Norte")</f>
        <v>0</v>
      </c>
      <c r="D7" s="22">
        <f t="shared" si="0"/>
        <v>0</v>
      </c>
      <c r="E7" s="21">
        <f>SUMIFS('Reservatórios por endereço'!I$3:I$61,'Reservatórios por endereço'!$A$3:$A$61,$B7,'Reservatórios por endereço'!$E$3:$E$61,"Norte")</f>
        <v>0</v>
      </c>
      <c r="F7" s="22">
        <f t="shared" si="0"/>
        <v>0</v>
      </c>
      <c r="G7" s="21">
        <f>SUMIFS('Reservatórios por endereço'!K$3:K$61,'Reservatórios por endereço'!$A$3:$A$61,$B7,'Reservatórios por endereço'!$E$3:$E$61,"Norte")</f>
        <v>0</v>
      </c>
      <c r="H7" s="22">
        <f t="shared" si="0"/>
        <v>0</v>
      </c>
      <c r="I7" s="21">
        <f>SUMIFS('Reservatórios por endereço'!M$3:M$61,'Reservatórios por endereço'!$A$3:$A$61,$B7,'Reservatórios por endereço'!$E$3:$E$61,"Norte")</f>
        <v>0</v>
      </c>
      <c r="J7" s="22">
        <f t="shared" si="0"/>
        <v>0</v>
      </c>
      <c r="K7" s="21">
        <f>SUMIFS('Reservatórios por endereço'!O$3:O$61,'Reservatórios por endereço'!$A$3:$A$61,$B7,'Reservatórios por endereço'!$E$3:$E$61,"Norte")</f>
        <v>0</v>
      </c>
      <c r="L7" s="22">
        <f t="shared" si="0"/>
        <v>0</v>
      </c>
      <c r="M7" s="21">
        <f>SUMIFS('Reservatórios por endereço'!Q$3:Q$61,'Reservatórios por endereço'!$A$3:$A$61,$B7,'Reservatórios por endereço'!$E$3:$E$61,"Norte")</f>
        <v>0</v>
      </c>
      <c r="N7" s="22">
        <f t="shared" si="0"/>
        <v>0</v>
      </c>
      <c r="O7" s="21">
        <f>SUMIFS('Reservatórios por endereço'!S$3:S$61,'Reservatórios por endereço'!$A$3:$A$61,$B7,'Reservatórios por endereço'!$E$3:$E$61,"Norte")</f>
        <v>0</v>
      </c>
      <c r="P7" s="22">
        <f t="shared" si="0"/>
        <v>0</v>
      </c>
      <c r="Q7" s="21">
        <f>SUMIFS('Reservatórios por endereço'!U$3:U$61,'Reservatórios por endereço'!$A$3:$A$61,$B7,'Reservatórios por endereço'!$E$3:$E$61,"Norte")</f>
        <v>0</v>
      </c>
      <c r="R7" s="22">
        <f t="shared" si="0"/>
        <v>0</v>
      </c>
      <c r="S7" s="21">
        <f>SUMIFS('Reservatórios por endereço'!W$3:W$61,'Reservatórios por endereço'!$A$3:$A$61,$B7,'Reservatórios por endereço'!$E$3:$E$61,"Norte")</f>
        <v>0</v>
      </c>
      <c r="T7" s="22">
        <f t="shared" si="0"/>
        <v>0</v>
      </c>
      <c r="U7" s="21">
        <f>SUMIFS('Reservatórios por endereço'!Y$3:Y$61,'Reservatórios por endereço'!$A$3:$A$61,$B7,'Reservatórios por endereço'!$E$3:$E$61,"Norte")</f>
        <v>0</v>
      </c>
      <c r="V7" s="22">
        <f t="shared" si="0"/>
        <v>0</v>
      </c>
      <c r="W7" s="21">
        <f>SUMIFS('Reservatórios por endereço'!AA$3:AA$61,'Reservatórios por endereço'!$A$3:$A$61,$B7,'Reservatórios por endereço'!$E$3:$E$61,"Norte")</f>
        <v>0</v>
      </c>
      <c r="X7" s="22">
        <f t="shared" si="0"/>
        <v>0</v>
      </c>
      <c r="Y7" s="21">
        <f>SUMIFS('Reservatórios por endereço'!AC$3:AC$61,'Reservatórios por endereço'!$A$3:$A$61,$B7,'Reservatórios por endereço'!$E$3:$E$61,"Norte")</f>
        <v>0</v>
      </c>
      <c r="Z7" s="22">
        <f t="shared" si="0"/>
        <v>0</v>
      </c>
      <c r="AA7" s="21">
        <f>SUMIFS('Reservatórios por endereço'!AE$3:AE$61,'Reservatórios por endereço'!$A$3:$A$61,$B7,'Reservatórios por endereço'!$E$3:$E$61,"Norte")</f>
        <v>0</v>
      </c>
      <c r="AB7" s="22">
        <f t="shared" si="0"/>
        <v>0</v>
      </c>
      <c r="AC7" s="21">
        <f>SUMIFS('Reservatórios por endereço'!AG$3:AG$61,'Reservatórios por endereço'!$A$3:$A$61,$B7,'Reservatórios por endereço'!$E$3:$E$61,"Norte")</f>
        <v>0</v>
      </c>
      <c r="AD7" s="22">
        <f t="shared" si="0"/>
        <v>0</v>
      </c>
      <c r="AE7" s="21">
        <f>SUMIFS('Reservatórios por endereço'!AI$3:AI$61,'Reservatórios por endereço'!$A$3:$A$61,$B7,'Reservatórios por endereço'!$E$3:$E$61,"Norte")</f>
        <v>0</v>
      </c>
      <c r="AF7" s="22">
        <f t="shared" si="0"/>
        <v>0</v>
      </c>
      <c r="AG7" s="21">
        <f>SUMIFS('Reservatórios por endereço'!AK$3:AK$61,'Reservatórios por endereço'!$A$3:$A$61,$B7,'Reservatórios por endereço'!$E$3:$E$61,"Norte")</f>
        <v>0</v>
      </c>
      <c r="AH7" s="22">
        <f t="shared" si="0"/>
        <v>0</v>
      </c>
      <c r="AI7" s="21">
        <f>SUMIFS('Reservatórios por endereço'!AM$3:AM$61,'Reservatórios por endereço'!$A$3:$A$61,$B7,'Reservatórios por endereço'!$E$3:$E$61,"Norte")</f>
        <v>0</v>
      </c>
      <c r="AJ7" s="22">
        <f t="shared" si="0"/>
        <v>0</v>
      </c>
      <c r="AK7" s="21">
        <f>SUMIFS('Reservatórios por endereço'!AO$3:AO$61,'Reservatórios por endereço'!$A$3:$A$61,$B7,'Reservatórios por endereço'!$E$3:$E$61,"Norte")</f>
        <v>0</v>
      </c>
      <c r="AL7" s="22">
        <f t="shared" si="1"/>
        <v>0</v>
      </c>
      <c r="AM7" s="21">
        <f t="shared" si="2"/>
        <v>0</v>
      </c>
      <c r="AN7" s="21">
        <f t="shared" si="3"/>
        <v>0</v>
      </c>
    </row>
    <row r="8" spans="1:40">
      <c r="A8" s="27">
        <f t="shared" si="4"/>
        <v>4</v>
      </c>
      <c r="B8" s="20" t="s">
        <v>1135</v>
      </c>
      <c r="C8" s="21">
        <f>SUMIFS('Reservatórios por endereço'!G$3:G$61,'Reservatórios por endereço'!$A$3:$A$61,$B8,'Reservatórios por endereço'!$E$3:$E$61,"Norte")</f>
        <v>0</v>
      </c>
      <c r="D8" s="22">
        <f t="shared" si="0"/>
        <v>0</v>
      </c>
      <c r="E8" s="21">
        <f>SUMIFS('Reservatórios por endereço'!I$3:I$61,'Reservatórios por endereço'!$A$3:$A$61,$B8,'Reservatórios por endereço'!$E$3:$E$61,"Norte")</f>
        <v>0</v>
      </c>
      <c r="F8" s="22">
        <f t="shared" si="0"/>
        <v>0</v>
      </c>
      <c r="G8" s="21">
        <f>SUMIFS('Reservatórios por endereço'!K$3:K$61,'Reservatórios por endereço'!$A$3:$A$61,$B8,'Reservatórios por endereço'!$E$3:$E$61,"Norte")</f>
        <v>0</v>
      </c>
      <c r="H8" s="22">
        <f t="shared" si="0"/>
        <v>0</v>
      </c>
      <c r="I8" s="21">
        <f>SUMIFS('Reservatórios por endereço'!M$3:M$61,'Reservatórios por endereço'!$A$3:$A$61,$B8,'Reservatórios por endereço'!$E$3:$E$61,"Norte")</f>
        <v>0</v>
      </c>
      <c r="J8" s="22">
        <f t="shared" si="0"/>
        <v>0</v>
      </c>
      <c r="K8" s="21">
        <f>SUMIFS('Reservatórios por endereço'!O$3:O$61,'Reservatórios por endereço'!$A$3:$A$61,$B8,'Reservatórios por endereço'!$E$3:$E$61,"Norte")</f>
        <v>0</v>
      </c>
      <c r="L8" s="22">
        <f t="shared" si="0"/>
        <v>0</v>
      </c>
      <c r="M8" s="21">
        <f>SUMIFS('Reservatórios por endereço'!Q$3:Q$61,'Reservatórios por endereço'!$A$3:$A$61,$B8,'Reservatórios por endereço'!$E$3:$E$61,"Norte")</f>
        <v>0</v>
      </c>
      <c r="N8" s="22">
        <f t="shared" si="0"/>
        <v>0</v>
      </c>
      <c r="O8" s="21">
        <f>SUMIFS('Reservatórios por endereço'!S$3:S$61,'Reservatórios por endereço'!$A$3:$A$61,$B8,'Reservatórios por endereço'!$E$3:$E$61,"Norte")</f>
        <v>0</v>
      </c>
      <c r="P8" s="22">
        <f t="shared" si="0"/>
        <v>0</v>
      </c>
      <c r="Q8" s="21">
        <f>SUMIFS('Reservatórios por endereço'!U$3:U$61,'Reservatórios por endereço'!$A$3:$A$61,$B8,'Reservatórios por endereço'!$E$3:$E$61,"Norte")</f>
        <v>0</v>
      </c>
      <c r="R8" s="22">
        <f t="shared" si="0"/>
        <v>0</v>
      </c>
      <c r="S8" s="21">
        <f>SUMIFS('Reservatórios por endereço'!W$3:W$61,'Reservatórios por endereço'!$A$3:$A$61,$B8,'Reservatórios por endereço'!$E$3:$E$61,"Norte")</f>
        <v>0</v>
      </c>
      <c r="T8" s="22">
        <f t="shared" si="0"/>
        <v>0</v>
      </c>
      <c r="U8" s="21">
        <f>SUMIFS('Reservatórios por endereço'!Y$3:Y$61,'Reservatórios por endereço'!$A$3:$A$61,$B8,'Reservatórios por endereço'!$E$3:$E$61,"Norte")</f>
        <v>0</v>
      </c>
      <c r="V8" s="22">
        <f t="shared" si="0"/>
        <v>0</v>
      </c>
      <c r="W8" s="21">
        <f>SUMIFS('Reservatórios por endereço'!AA$3:AA$61,'Reservatórios por endereço'!$A$3:$A$61,$B8,'Reservatórios por endereço'!$E$3:$E$61,"Norte")</f>
        <v>0</v>
      </c>
      <c r="X8" s="22">
        <f t="shared" si="0"/>
        <v>0</v>
      </c>
      <c r="Y8" s="21">
        <f>SUMIFS('Reservatórios por endereço'!AC$3:AC$61,'Reservatórios por endereço'!$A$3:$A$61,$B8,'Reservatórios por endereço'!$E$3:$E$61,"Norte")</f>
        <v>0</v>
      </c>
      <c r="Z8" s="22">
        <f t="shared" si="0"/>
        <v>0</v>
      </c>
      <c r="AA8" s="21">
        <f>SUMIFS('Reservatórios por endereço'!AE$3:AE$61,'Reservatórios por endereço'!$A$3:$A$61,$B8,'Reservatórios por endereço'!$E$3:$E$61,"Norte")</f>
        <v>0</v>
      </c>
      <c r="AB8" s="22">
        <f t="shared" si="0"/>
        <v>0</v>
      </c>
      <c r="AC8" s="21">
        <f>SUMIFS('Reservatórios por endereço'!AG$3:AG$61,'Reservatórios por endereço'!$A$3:$A$61,$B8,'Reservatórios por endereço'!$E$3:$E$61,"Norte")</f>
        <v>0</v>
      </c>
      <c r="AD8" s="22">
        <f t="shared" si="0"/>
        <v>0</v>
      </c>
      <c r="AE8" s="21">
        <f>SUMIFS('Reservatórios por endereço'!AI$3:AI$61,'Reservatórios por endereço'!$A$3:$A$61,$B8,'Reservatórios por endereço'!$E$3:$E$61,"Norte")</f>
        <v>0</v>
      </c>
      <c r="AF8" s="22">
        <f t="shared" si="0"/>
        <v>0</v>
      </c>
      <c r="AG8" s="21">
        <f>SUMIFS('Reservatórios por endereço'!AK$3:AK$61,'Reservatórios por endereço'!$A$3:$A$61,$B8,'Reservatórios por endereço'!$E$3:$E$61,"Norte")</f>
        <v>0</v>
      </c>
      <c r="AH8" s="22">
        <f t="shared" si="0"/>
        <v>0</v>
      </c>
      <c r="AI8" s="21">
        <f>SUMIFS('Reservatórios por endereço'!AM$3:AM$61,'Reservatórios por endereço'!$A$3:$A$61,$B8,'Reservatórios por endereço'!$E$3:$E$61,"Norte")</f>
        <v>0</v>
      </c>
      <c r="AJ8" s="22">
        <f t="shared" si="0"/>
        <v>0</v>
      </c>
      <c r="AK8" s="21">
        <f>SUMIFS('Reservatórios por endereço'!AO$3:AO$61,'Reservatórios por endereço'!$A$3:$A$61,$B8,'Reservatórios por endereço'!$E$3:$E$61,"Norte")</f>
        <v>0</v>
      </c>
      <c r="AL8" s="22">
        <f t="shared" si="1"/>
        <v>0</v>
      </c>
      <c r="AM8" s="21">
        <f t="shared" si="2"/>
        <v>0</v>
      </c>
      <c r="AN8" s="21">
        <f t="shared" si="3"/>
        <v>0</v>
      </c>
    </row>
    <row r="9" spans="1:40">
      <c r="A9" s="27">
        <f t="shared" si="4"/>
        <v>5</v>
      </c>
      <c r="B9" s="20" t="s">
        <v>1138</v>
      </c>
      <c r="C9" s="21">
        <f>SUMIFS('Reservatórios por endereço'!G$3:G$61,'Reservatórios por endereço'!$A$3:$A$61,$B9,'Reservatórios por endereço'!$E$3:$E$61,"Norte")</f>
        <v>0</v>
      </c>
      <c r="D9" s="22">
        <f t="shared" si="0"/>
        <v>0</v>
      </c>
      <c r="E9" s="21">
        <f>SUMIFS('Reservatórios por endereço'!I$3:I$61,'Reservatórios por endereço'!$A$3:$A$61,$B9,'Reservatórios por endereço'!$E$3:$E$61,"Norte")</f>
        <v>0</v>
      </c>
      <c r="F9" s="22">
        <f t="shared" si="0"/>
        <v>0</v>
      </c>
      <c r="G9" s="21">
        <f>SUMIFS('Reservatórios por endereço'!K$3:K$61,'Reservatórios por endereço'!$A$3:$A$61,$B9,'Reservatórios por endereço'!$E$3:$E$61,"Norte")</f>
        <v>0</v>
      </c>
      <c r="H9" s="22">
        <f t="shared" si="0"/>
        <v>0</v>
      </c>
      <c r="I9" s="21">
        <f>SUMIFS('Reservatórios por endereço'!M$3:M$61,'Reservatórios por endereço'!$A$3:$A$61,$B9,'Reservatórios por endereço'!$E$3:$E$61,"Norte")</f>
        <v>0</v>
      </c>
      <c r="J9" s="22">
        <f t="shared" si="0"/>
        <v>0</v>
      </c>
      <c r="K9" s="21">
        <f>SUMIFS('Reservatórios por endereço'!O$3:O$61,'Reservatórios por endereço'!$A$3:$A$61,$B9,'Reservatórios por endereço'!$E$3:$E$61,"Norte")</f>
        <v>0</v>
      </c>
      <c r="L9" s="22">
        <f t="shared" si="0"/>
        <v>0</v>
      </c>
      <c r="M9" s="21">
        <f>SUMIFS('Reservatórios por endereço'!Q$3:Q$61,'Reservatórios por endereço'!$A$3:$A$61,$B9,'Reservatórios por endereço'!$E$3:$E$61,"Norte")</f>
        <v>0</v>
      </c>
      <c r="N9" s="22">
        <f t="shared" si="0"/>
        <v>0</v>
      </c>
      <c r="O9" s="21">
        <f>SUMIFS('Reservatórios por endereço'!S$3:S$61,'Reservatórios por endereço'!$A$3:$A$61,$B9,'Reservatórios por endereço'!$E$3:$E$61,"Norte")</f>
        <v>0</v>
      </c>
      <c r="P9" s="22">
        <f t="shared" si="0"/>
        <v>0</v>
      </c>
      <c r="Q9" s="21">
        <f>SUMIFS('Reservatórios por endereço'!U$3:U$61,'Reservatórios por endereço'!$A$3:$A$61,$B9,'Reservatórios por endereço'!$E$3:$E$61,"Norte")</f>
        <v>0</v>
      </c>
      <c r="R9" s="22">
        <f t="shared" si="0"/>
        <v>0</v>
      </c>
      <c r="S9" s="21">
        <f>SUMIFS('Reservatórios por endereço'!W$3:W$61,'Reservatórios por endereço'!$A$3:$A$61,$B9,'Reservatórios por endereço'!$E$3:$E$61,"Norte")</f>
        <v>0</v>
      </c>
      <c r="T9" s="22">
        <f t="shared" si="0"/>
        <v>0</v>
      </c>
      <c r="U9" s="21">
        <f>SUMIFS('Reservatórios por endereço'!Y$3:Y$61,'Reservatórios por endereço'!$A$3:$A$61,$B9,'Reservatórios por endereço'!$E$3:$E$61,"Norte")</f>
        <v>0</v>
      </c>
      <c r="V9" s="22">
        <f t="shared" si="0"/>
        <v>0</v>
      </c>
      <c r="W9" s="21">
        <f>SUMIFS('Reservatórios por endereço'!AA$3:AA$61,'Reservatórios por endereço'!$A$3:$A$61,$B9,'Reservatórios por endereço'!$E$3:$E$61,"Norte")</f>
        <v>0</v>
      </c>
      <c r="X9" s="22">
        <f t="shared" si="0"/>
        <v>0</v>
      </c>
      <c r="Y9" s="21">
        <f>SUMIFS('Reservatórios por endereço'!AC$3:AC$61,'Reservatórios por endereço'!$A$3:$A$61,$B9,'Reservatórios por endereço'!$E$3:$E$61,"Norte")</f>
        <v>0</v>
      </c>
      <c r="Z9" s="22">
        <f t="shared" si="0"/>
        <v>0</v>
      </c>
      <c r="AA9" s="21">
        <f>SUMIFS('Reservatórios por endereço'!AE$3:AE$61,'Reservatórios por endereço'!$A$3:$A$61,$B9,'Reservatórios por endereço'!$E$3:$E$61,"Norte")</f>
        <v>0</v>
      </c>
      <c r="AB9" s="22">
        <f t="shared" si="0"/>
        <v>0</v>
      </c>
      <c r="AC9" s="21">
        <f>SUMIFS('Reservatórios por endereço'!AG$3:AG$61,'Reservatórios por endereço'!$A$3:$A$61,$B9,'Reservatórios por endereço'!$E$3:$E$61,"Norte")</f>
        <v>0</v>
      </c>
      <c r="AD9" s="22">
        <f t="shared" si="0"/>
        <v>0</v>
      </c>
      <c r="AE9" s="21">
        <f>SUMIFS('Reservatórios por endereço'!AI$3:AI$61,'Reservatórios por endereço'!$A$3:$A$61,$B9,'Reservatórios por endereço'!$E$3:$E$61,"Norte")</f>
        <v>0</v>
      </c>
      <c r="AF9" s="22">
        <f t="shared" si="0"/>
        <v>0</v>
      </c>
      <c r="AG9" s="21">
        <f>SUMIFS('Reservatórios por endereço'!AK$3:AK$61,'Reservatórios por endereço'!$A$3:$A$61,$B9,'Reservatórios por endereço'!$E$3:$E$61,"Norte")</f>
        <v>0</v>
      </c>
      <c r="AH9" s="22">
        <f t="shared" si="0"/>
        <v>0</v>
      </c>
      <c r="AI9" s="21">
        <f>SUMIFS('Reservatórios por endereço'!AM$3:AM$61,'Reservatórios por endereço'!$A$3:$A$61,$B9,'Reservatórios por endereço'!$E$3:$E$61,"Norte")</f>
        <v>0</v>
      </c>
      <c r="AJ9" s="22">
        <f t="shared" ref="AJ9:AJ20" si="5">AI9*2</f>
        <v>0</v>
      </c>
      <c r="AK9" s="21">
        <f>SUMIFS('Reservatórios por endereço'!AO$3:AO$61,'Reservatórios por endereço'!$A$3:$A$61,$B9,'Reservatórios por endereço'!$E$3:$E$61,"Norte")</f>
        <v>0</v>
      </c>
      <c r="AL9" s="22">
        <f t="shared" si="1"/>
        <v>0</v>
      </c>
      <c r="AM9" s="21">
        <f t="shared" si="2"/>
        <v>0</v>
      </c>
      <c r="AN9" s="21">
        <f t="shared" si="3"/>
        <v>0</v>
      </c>
    </row>
    <row r="10" spans="1:40">
      <c r="A10" s="27">
        <f t="shared" si="4"/>
        <v>6</v>
      </c>
      <c r="B10" s="20" t="s">
        <v>1144</v>
      </c>
      <c r="C10" s="21">
        <f>SUMIFS('Reservatórios por endereço'!G$3:G$61,'Reservatórios por endereço'!$A$3:$A$61,$B10,'Reservatórios por endereço'!$E$3:$E$61,"Norte")</f>
        <v>0</v>
      </c>
      <c r="D10" s="22">
        <f t="shared" si="0"/>
        <v>0</v>
      </c>
      <c r="E10" s="21">
        <f>SUMIFS('Reservatórios por endereço'!I$3:I$61,'Reservatórios por endereço'!$A$3:$A$61,$B10,'Reservatórios por endereço'!$E$3:$E$61,"Norte")</f>
        <v>0</v>
      </c>
      <c r="F10" s="22">
        <f t="shared" si="0"/>
        <v>0</v>
      </c>
      <c r="G10" s="21">
        <f>SUMIFS('Reservatórios por endereço'!K$3:K$61,'Reservatórios por endereço'!$A$3:$A$61,$B10,'Reservatórios por endereço'!$E$3:$E$61,"Norte")</f>
        <v>0</v>
      </c>
      <c r="H10" s="22">
        <f t="shared" si="0"/>
        <v>0</v>
      </c>
      <c r="I10" s="21">
        <f>SUMIFS('Reservatórios por endereço'!M$3:M$61,'Reservatórios por endereço'!$A$3:$A$61,$B10,'Reservatórios por endereço'!$E$3:$E$61,"Norte")</f>
        <v>0</v>
      </c>
      <c r="J10" s="22">
        <f t="shared" si="0"/>
        <v>0</v>
      </c>
      <c r="K10" s="21">
        <f>SUMIFS('Reservatórios por endereço'!O$3:O$61,'Reservatórios por endereço'!$A$3:$A$61,$B10,'Reservatórios por endereço'!$E$3:$E$61,"Norte")</f>
        <v>0</v>
      </c>
      <c r="L10" s="22">
        <f t="shared" si="0"/>
        <v>0</v>
      </c>
      <c r="M10" s="21">
        <f>SUMIFS('Reservatórios por endereço'!Q$3:Q$61,'Reservatórios por endereço'!$A$3:$A$61,$B10,'Reservatórios por endereço'!$E$3:$E$61,"Norte")</f>
        <v>0</v>
      </c>
      <c r="N10" s="22">
        <f t="shared" si="0"/>
        <v>0</v>
      </c>
      <c r="O10" s="21">
        <f>SUMIFS('Reservatórios por endereço'!S$3:S$61,'Reservatórios por endereço'!$A$3:$A$61,$B10,'Reservatórios por endereço'!$E$3:$E$61,"Norte")</f>
        <v>0</v>
      </c>
      <c r="P10" s="22">
        <f t="shared" si="0"/>
        <v>0</v>
      </c>
      <c r="Q10" s="21">
        <f>SUMIFS('Reservatórios por endereço'!U$3:U$61,'Reservatórios por endereço'!$A$3:$A$61,$B10,'Reservatórios por endereço'!$E$3:$E$61,"Norte")</f>
        <v>0</v>
      </c>
      <c r="R10" s="22">
        <f t="shared" si="0"/>
        <v>0</v>
      </c>
      <c r="S10" s="21">
        <f>SUMIFS('Reservatórios por endereço'!W$3:W$61,'Reservatórios por endereço'!$A$3:$A$61,$B10,'Reservatórios por endereço'!$E$3:$E$61,"Norte")</f>
        <v>0</v>
      </c>
      <c r="T10" s="22">
        <f t="shared" si="0"/>
        <v>0</v>
      </c>
      <c r="U10" s="21">
        <f>SUMIFS('Reservatórios por endereço'!Y$3:Y$61,'Reservatórios por endereço'!$A$3:$A$61,$B10,'Reservatórios por endereço'!$E$3:$E$61,"Norte")</f>
        <v>0</v>
      </c>
      <c r="V10" s="22">
        <f t="shared" si="0"/>
        <v>0</v>
      </c>
      <c r="W10" s="21">
        <f>SUMIFS('Reservatórios por endereço'!AA$3:AA$61,'Reservatórios por endereço'!$A$3:$A$61,$B10,'Reservatórios por endereço'!$E$3:$E$61,"Norte")</f>
        <v>0</v>
      </c>
      <c r="X10" s="22">
        <f t="shared" si="0"/>
        <v>0</v>
      </c>
      <c r="Y10" s="21">
        <f>SUMIFS('Reservatórios por endereço'!AC$3:AC$61,'Reservatórios por endereço'!$A$3:$A$61,$B10,'Reservatórios por endereço'!$E$3:$E$61,"Norte")</f>
        <v>0</v>
      </c>
      <c r="Z10" s="22">
        <f t="shared" si="0"/>
        <v>0</v>
      </c>
      <c r="AA10" s="21">
        <f>SUMIFS('Reservatórios por endereço'!AE$3:AE$61,'Reservatórios por endereço'!$A$3:$A$61,$B10,'Reservatórios por endereço'!$E$3:$E$61,"Norte")</f>
        <v>0</v>
      </c>
      <c r="AB10" s="22">
        <f t="shared" si="0"/>
        <v>0</v>
      </c>
      <c r="AC10" s="21">
        <f>SUMIFS('Reservatórios por endereço'!AG$3:AG$61,'Reservatórios por endereço'!$A$3:$A$61,$B10,'Reservatórios por endereço'!$E$3:$E$61,"Norte")</f>
        <v>0</v>
      </c>
      <c r="AD10" s="22">
        <f t="shared" si="0"/>
        <v>0</v>
      </c>
      <c r="AE10" s="21">
        <f>SUMIFS('Reservatórios por endereço'!AI$3:AI$61,'Reservatórios por endereço'!$A$3:$A$61,$B10,'Reservatórios por endereço'!$E$3:$E$61,"Norte")</f>
        <v>0</v>
      </c>
      <c r="AF10" s="22">
        <f t="shared" si="0"/>
        <v>0</v>
      </c>
      <c r="AG10" s="21">
        <f>SUMIFS('Reservatórios por endereço'!AK$3:AK$61,'Reservatórios por endereço'!$A$3:$A$61,$B10,'Reservatórios por endereço'!$E$3:$E$61,"Norte")</f>
        <v>0</v>
      </c>
      <c r="AH10" s="22">
        <f t="shared" si="0"/>
        <v>0</v>
      </c>
      <c r="AI10" s="21">
        <f>SUMIFS('Reservatórios por endereço'!AM$3:AM$61,'Reservatórios por endereço'!$A$3:$A$61,$B10,'Reservatórios por endereço'!$E$3:$E$61,"Norte")</f>
        <v>0</v>
      </c>
      <c r="AJ10" s="22">
        <f t="shared" si="5"/>
        <v>0</v>
      </c>
      <c r="AK10" s="21">
        <f>SUMIFS('Reservatórios por endereço'!AO$3:AO$61,'Reservatórios por endereço'!$A$3:$A$61,$B10,'Reservatórios por endereço'!$E$3:$E$61,"Norte")</f>
        <v>0</v>
      </c>
      <c r="AL10" s="22">
        <f t="shared" si="1"/>
        <v>0</v>
      </c>
      <c r="AM10" s="21">
        <f t="shared" si="2"/>
        <v>0</v>
      </c>
      <c r="AN10" s="21">
        <f t="shared" si="3"/>
        <v>0</v>
      </c>
    </row>
    <row r="11" spans="1:40">
      <c r="A11" s="27">
        <f t="shared" si="4"/>
        <v>7</v>
      </c>
      <c r="B11" s="20" t="s">
        <v>1145</v>
      </c>
      <c r="C11" s="21">
        <f>SUMIFS('Reservatórios por endereço'!G$3:G$61,'Reservatórios por endereço'!$A$3:$A$61,$B11,'Reservatórios por endereço'!$E$3:$E$61,"Norte")</f>
        <v>0</v>
      </c>
      <c r="D11" s="22">
        <f t="shared" si="0"/>
        <v>0</v>
      </c>
      <c r="E11" s="21">
        <f>SUMIFS('Reservatórios por endereço'!I$3:I$61,'Reservatórios por endereço'!$A$3:$A$61,$B11,'Reservatórios por endereço'!$E$3:$E$61,"Norte")</f>
        <v>0</v>
      </c>
      <c r="F11" s="22">
        <f t="shared" si="0"/>
        <v>0</v>
      </c>
      <c r="G11" s="21">
        <f>SUMIFS('Reservatórios por endereço'!K$3:K$61,'Reservatórios por endereço'!$A$3:$A$61,$B11,'Reservatórios por endereço'!$E$3:$E$61,"Norte")</f>
        <v>0</v>
      </c>
      <c r="H11" s="22">
        <f t="shared" si="0"/>
        <v>0</v>
      </c>
      <c r="I11" s="21">
        <f>SUMIFS('Reservatórios por endereço'!M$3:M$61,'Reservatórios por endereço'!$A$3:$A$61,$B11,'Reservatórios por endereço'!$E$3:$E$61,"Norte")</f>
        <v>0</v>
      </c>
      <c r="J11" s="22">
        <f t="shared" si="0"/>
        <v>0</v>
      </c>
      <c r="K11" s="21">
        <f>SUMIFS('Reservatórios por endereço'!O$3:O$61,'Reservatórios por endereço'!$A$3:$A$61,$B11,'Reservatórios por endereço'!$E$3:$E$61,"Norte")</f>
        <v>0</v>
      </c>
      <c r="L11" s="22">
        <f t="shared" si="0"/>
        <v>0</v>
      </c>
      <c r="M11" s="21">
        <f>SUMIFS('Reservatórios por endereço'!Q$3:Q$61,'Reservatórios por endereço'!$A$3:$A$61,$B11,'Reservatórios por endereço'!$E$3:$E$61,"Norte")</f>
        <v>0</v>
      </c>
      <c r="N11" s="22">
        <f t="shared" si="0"/>
        <v>0</v>
      </c>
      <c r="O11" s="21">
        <f>SUMIFS('Reservatórios por endereço'!S$3:S$61,'Reservatórios por endereço'!$A$3:$A$61,$B11,'Reservatórios por endereço'!$E$3:$E$61,"Norte")</f>
        <v>0</v>
      </c>
      <c r="P11" s="22">
        <f t="shared" si="0"/>
        <v>0</v>
      </c>
      <c r="Q11" s="21">
        <f>SUMIFS('Reservatórios por endereço'!U$3:U$61,'Reservatórios por endereço'!$A$3:$A$61,$B11,'Reservatórios por endereço'!$E$3:$E$61,"Norte")</f>
        <v>0</v>
      </c>
      <c r="R11" s="22">
        <f t="shared" si="0"/>
        <v>0</v>
      </c>
      <c r="S11" s="21">
        <f>SUMIFS('Reservatórios por endereço'!W$3:W$61,'Reservatórios por endereço'!$A$3:$A$61,$B11,'Reservatórios por endereço'!$E$3:$E$61,"Norte")</f>
        <v>0</v>
      </c>
      <c r="T11" s="22">
        <f t="shared" si="0"/>
        <v>0</v>
      </c>
      <c r="U11" s="21">
        <f>SUMIFS('Reservatórios por endereço'!Y$3:Y$61,'Reservatórios por endereço'!$A$3:$A$61,$B11,'Reservatórios por endereço'!$E$3:$E$61,"Norte")</f>
        <v>0</v>
      </c>
      <c r="V11" s="22">
        <f t="shared" si="0"/>
        <v>0</v>
      </c>
      <c r="W11" s="21">
        <f>SUMIFS('Reservatórios por endereço'!AA$3:AA$61,'Reservatórios por endereço'!$A$3:$A$61,$B11,'Reservatórios por endereço'!$E$3:$E$61,"Norte")</f>
        <v>0</v>
      </c>
      <c r="X11" s="22">
        <f t="shared" si="0"/>
        <v>0</v>
      </c>
      <c r="Y11" s="21">
        <f>SUMIFS('Reservatórios por endereço'!AC$3:AC$61,'Reservatórios por endereço'!$A$3:$A$61,$B11,'Reservatórios por endereço'!$E$3:$E$61,"Norte")</f>
        <v>0</v>
      </c>
      <c r="Z11" s="22">
        <f t="shared" si="0"/>
        <v>0</v>
      </c>
      <c r="AA11" s="21">
        <f>SUMIFS('Reservatórios por endereço'!AE$3:AE$61,'Reservatórios por endereço'!$A$3:$A$61,$B11,'Reservatórios por endereço'!$E$3:$E$61,"Norte")</f>
        <v>0</v>
      </c>
      <c r="AB11" s="22">
        <f t="shared" si="0"/>
        <v>0</v>
      </c>
      <c r="AC11" s="21">
        <f>SUMIFS('Reservatórios por endereço'!AG$3:AG$61,'Reservatórios por endereço'!$A$3:$A$61,$B11,'Reservatórios por endereço'!$E$3:$E$61,"Norte")</f>
        <v>0</v>
      </c>
      <c r="AD11" s="22">
        <f t="shared" si="0"/>
        <v>0</v>
      </c>
      <c r="AE11" s="21">
        <f>SUMIFS('Reservatórios por endereço'!AI$3:AI$61,'Reservatórios por endereço'!$A$3:$A$61,$B11,'Reservatórios por endereço'!$E$3:$E$61,"Norte")</f>
        <v>0</v>
      </c>
      <c r="AF11" s="22">
        <f t="shared" si="0"/>
        <v>0</v>
      </c>
      <c r="AG11" s="21">
        <f>SUMIFS('Reservatórios por endereço'!AK$3:AK$61,'Reservatórios por endereço'!$A$3:$A$61,$B11,'Reservatórios por endereço'!$E$3:$E$61,"Norte")</f>
        <v>0</v>
      </c>
      <c r="AH11" s="22">
        <f t="shared" si="0"/>
        <v>0</v>
      </c>
      <c r="AI11" s="21">
        <f>SUMIFS('Reservatórios por endereço'!AM$3:AM$61,'Reservatórios por endereço'!$A$3:$A$61,$B11,'Reservatórios por endereço'!$E$3:$E$61,"Norte")</f>
        <v>0</v>
      </c>
      <c r="AJ11" s="22">
        <f t="shared" si="5"/>
        <v>0</v>
      </c>
      <c r="AK11" s="21">
        <f>SUMIFS('Reservatórios por endereço'!AO$3:AO$61,'Reservatórios por endereço'!$A$3:$A$61,$B11,'Reservatórios por endereço'!$E$3:$E$61,"Norte")</f>
        <v>0</v>
      </c>
      <c r="AL11" s="22">
        <f t="shared" si="1"/>
        <v>0</v>
      </c>
      <c r="AM11" s="21">
        <f t="shared" si="2"/>
        <v>0</v>
      </c>
      <c r="AN11" s="21">
        <f t="shared" si="3"/>
        <v>0</v>
      </c>
    </row>
    <row r="12" spans="1:40">
      <c r="A12" s="27">
        <f t="shared" si="4"/>
        <v>8</v>
      </c>
      <c r="B12" s="20" t="s">
        <v>1147</v>
      </c>
      <c r="C12" s="21">
        <f>SUMIFS('Reservatórios por endereço'!G$3:G$61,'Reservatórios por endereço'!$A$3:$A$61,$B12,'Reservatórios por endereço'!$E$3:$E$61,"Norte")</f>
        <v>0</v>
      </c>
      <c r="D12" s="22">
        <f t="shared" si="0"/>
        <v>0</v>
      </c>
      <c r="E12" s="21">
        <f>SUMIFS('Reservatórios por endereço'!I$3:I$61,'Reservatórios por endereço'!$A$3:$A$61,$B12,'Reservatórios por endereço'!$E$3:$E$61,"Norte")</f>
        <v>0</v>
      </c>
      <c r="F12" s="22">
        <f t="shared" si="0"/>
        <v>0</v>
      </c>
      <c r="G12" s="21">
        <f>SUMIFS('Reservatórios por endereço'!K$3:K$61,'Reservatórios por endereço'!$A$3:$A$61,$B12,'Reservatórios por endereço'!$E$3:$E$61,"Norte")</f>
        <v>0</v>
      </c>
      <c r="H12" s="22">
        <f t="shared" si="0"/>
        <v>0</v>
      </c>
      <c r="I12" s="21">
        <f>SUMIFS('Reservatórios por endereço'!M$3:M$61,'Reservatórios por endereço'!$A$3:$A$61,$B12,'Reservatórios por endereço'!$E$3:$E$61,"Norte")</f>
        <v>0</v>
      </c>
      <c r="J12" s="22">
        <f t="shared" si="0"/>
        <v>0</v>
      </c>
      <c r="K12" s="21">
        <f>SUMIFS('Reservatórios por endereço'!O$3:O$61,'Reservatórios por endereço'!$A$3:$A$61,$B12,'Reservatórios por endereço'!$E$3:$E$61,"Norte")</f>
        <v>0</v>
      </c>
      <c r="L12" s="22">
        <f t="shared" si="0"/>
        <v>0</v>
      </c>
      <c r="M12" s="21">
        <f>SUMIFS('Reservatórios por endereço'!Q$3:Q$61,'Reservatórios por endereço'!$A$3:$A$61,$B12,'Reservatórios por endereço'!$E$3:$E$61,"Norte")</f>
        <v>0</v>
      </c>
      <c r="N12" s="22">
        <f t="shared" si="0"/>
        <v>0</v>
      </c>
      <c r="O12" s="21">
        <f>SUMIFS('Reservatórios por endereço'!S$3:S$61,'Reservatórios por endereço'!$A$3:$A$61,$B12,'Reservatórios por endereço'!$E$3:$E$61,"Norte")</f>
        <v>0</v>
      </c>
      <c r="P12" s="22">
        <f t="shared" si="0"/>
        <v>0</v>
      </c>
      <c r="Q12" s="21">
        <f>SUMIFS('Reservatórios por endereço'!U$3:U$61,'Reservatórios por endereço'!$A$3:$A$61,$B12,'Reservatórios por endereço'!$E$3:$E$61,"Norte")</f>
        <v>0</v>
      </c>
      <c r="R12" s="22">
        <f t="shared" si="0"/>
        <v>0</v>
      </c>
      <c r="S12" s="21">
        <f>SUMIFS('Reservatórios por endereço'!W$3:W$61,'Reservatórios por endereço'!$A$3:$A$61,$B12,'Reservatórios por endereço'!$E$3:$E$61,"Norte")</f>
        <v>0</v>
      </c>
      <c r="T12" s="22">
        <f t="shared" si="0"/>
        <v>0</v>
      </c>
      <c r="U12" s="21">
        <f>SUMIFS('Reservatórios por endereço'!Y$3:Y$61,'Reservatórios por endereço'!$A$3:$A$61,$B12,'Reservatórios por endereço'!$E$3:$E$61,"Norte")</f>
        <v>0</v>
      </c>
      <c r="V12" s="22">
        <f t="shared" si="0"/>
        <v>0</v>
      </c>
      <c r="W12" s="21">
        <f>SUMIFS('Reservatórios por endereço'!AA$3:AA$61,'Reservatórios por endereço'!$A$3:$A$61,$B12,'Reservatórios por endereço'!$E$3:$E$61,"Norte")</f>
        <v>0</v>
      </c>
      <c r="X12" s="22">
        <f t="shared" si="0"/>
        <v>0</v>
      </c>
      <c r="Y12" s="21">
        <f>SUMIFS('Reservatórios por endereço'!AC$3:AC$61,'Reservatórios por endereço'!$A$3:$A$61,$B12,'Reservatórios por endereço'!$E$3:$E$61,"Norte")</f>
        <v>0</v>
      </c>
      <c r="Z12" s="22">
        <f t="shared" si="0"/>
        <v>0</v>
      </c>
      <c r="AA12" s="21">
        <f>SUMIFS('Reservatórios por endereço'!AE$3:AE$61,'Reservatórios por endereço'!$A$3:$A$61,$B12,'Reservatórios por endereço'!$E$3:$E$61,"Norte")</f>
        <v>0</v>
      </c>
      <c r="AB12" s="22">
        <f t="shared" si="0"/>
        <v>0</v>
      </c>
      <c r="AC12" s="21">
        <f>SUMIFS('Reservatórios por endereço'!AG$3:AG$61,'Reservatórios por endereço'!$A$3:$A$61,$B12,'Reservatórios por endereço'!$E$3:$E$61,"Norte")</f>
        <v>0</v>
      </c>
      <c r="AD12" s="22">
        <f t="shared" si="0"/>
        <v>0</v>
      </c>
      <c r="AE12" s="21">
        <f>SUMIFS('Reservatórios por endereço'!AI$3:AI$61,'Reservatórios por endereço'!$A$3:$A$61,$B12,'Reservatórios por endereço'!$E$3:$E$61,"Norte")</f>
        <v>0</v>
      </c>
      <c r="AF12" s="22">
        <f t="shared" si="0"/>
        <v>0</v>
      </c>
      <c r="AG12" s="21">
        <f>SUMIFS('Reservatórios por endereço'!AK$3:AK$61,'Reservatórios por endereço'!$A$3:$A$61,$B12,'Reservatórios por endereço'!$E$3:$E$61,"Norte")</f>
        <v>0</v>
      </c>
      <c r="AH12" s="22">
        <f t="shared" si="0"/>
        <v>0</v>
      </c>
      <c r="AI12" s="21">
        <f>SUMIFS('Reservatórios por endereço'!AM$3:AM$61,'Reservatórios por endereço'!$A$3:$A$61,$B12,'Reservatórios por endereço'!$E$3:$E$61,"Norte")</f>
        <v>0</v>
      </c>
      <c r="AJ12" s="22">
        <f t="shared" si="5"/>
        <v>0</v>
      </c>
      <c r="AK12" s="21">
        <f>SUMIFS('Reservatórios por endereço'!AO$3:AO$61,'Reservatórios por endereço'!$A$3:$A$61,$B12,'Reservatórios por endereço'!$E$3:$E$61,"Norte")</f>
        <v>0</v>
      </c>
      <c r="AL12" s="22">
        <f t="shared" si="1"/>
        <v>0</v>
      </c>
      <c r="AM12" s="21">
        <f t="shared" si="2"/>
        <v>0</v>
      </c>
      <c r="AN12" s="21">
        <f t="shared" si="3"/>
        <v>0</v>
      </c>
    </row>
    <row r="13" spans="1:40">
      <c r="A13" s="27">
        <f t="shared" si="4"/>
        <v>9</v>
      </c>
      <c r="B13" s="20" t="s">
        <v>130</v>
      </c>
      <c r="C13" s="21">
        <f>SUMIFS('Reservatórios por endereço'!G$3:G$61,'Reservatórios por endereço'!$A$3:$A$61,$B13,'Reservatórios por endereço'!$E$3:$E$61,"Norte")</f>
        <v>0</v>
      </c>
      <c r="D13" s="22">
        <f t="shared" si="0"/>
        <v>0</v>
      </c>
      <c r="E13" s="21">
        <f>SUMIFS('Reservatórios por endereço'!I$3:I$61,'Reservatórios por endereço'!$A$3:$A$61,$B13,'Reservatórios por endereço'!$E$3:$E$61,"Norte")</f>
        <v>0</v>
      </c>
      <c r="F13" s="22">
        <f t="shared" si="0"/>
        <v>0</v>
      </c>
      <c r="G13" s="21">
        <f>SUMIFS('Reservatórios por endereço'!K$3:K$61,'Reservatórios por endereço'!$A$3:$A$61,$B13,'Reservatórios por endereço'!$E$3:$E$61,"Norte")</f>
        <v>0</v>
      </c>
      <c r="H13" s="22">
        <f t="shared" si="0"/>
        <v>0</v>
      </c>
      <c r="I13" s="21">
        <f>SUMIFS('Reservatórios por endereço'!M$3:M$61,'Reservatórios por endereço'!$A$3:$A$61,$B13,'Reservatórios por endereço'!$E$3:$E$61,"Norte")</f>
        <v>0</v>
      </c>
      <c r="J13" s="22">
        <f t="shared" si="0"/>
        <v>0</v>
      </c>
      <c r="K13" s="21">
        <f>SUMIFS('Reservatórios por endereço'!O$3:O$61,'Reservatórios por endereço'!$A$3:$A$61,$B13,'Reservatórios por endereço'!$E$3:$E$61,"Norte")</f>
        <v>0</v>
      </c>
      <c r="L13" s="22">
        <f t="shared" si="0"/>
        <v>0</v>
      </c>
      <c r="M13" s="21">
        <f>SUMIFS('Reservatórios por endereço'!Q$3:Q$61,'Reservatórios por endereço'!$A$3:$A$61,$B13,'Reservatórios por endereço'!$E$3:$E$61,"Norte")</f>
        <v>0</v>
      </c>
      <c r="N13" s="22">
        <f t="shared" si="0"/>
        <v>0</v>
      </c>
      <c r="O13" s="21">
        <f>SUMIFS('Reservatórios por endereço'!S$3:S$61,'Reservatórios por endereço'!$A$3:$A$61,$B13,'Reservatórios por endereço'!$E$3:$E$61,"Norte")</f>
        <v>0</v>
      </c>
      <c r="P13" s="22">
        <f t="shared" si="0"/>
        <v>0</v>
      </c>
      <c r="Q13" s="21">
        <f>SUMIFS('Reservatórios por endereço'!U$3:U$61,'Reservatórios por endereço'!$A$3:$A$61,$B13,'Reservatórios por endereço'!$E$3:$E$61,"Norte")</f>
        <v>0</v>
      </c>
      <c r="R13" s="22">
        <f t="shared" si="0"/>
        <v>0</v>
      </c>
      <c r="S13" s="21">
        <f>SUMIFS('Reservatórios por endereço'!W$3:W$61,'Reservatórios por endereço'!$A$3:$A$61,$B13,'Reservatórios por endereço'!$E$3:$E$61,"Norte")</f>
        <v>0</v>
      </c>
      <c r="T13" s="22">
        <f t="shared" si="0"/>
        <v>0</v>
      </c>
      <c r="U13" s="21">
        <f>SUMIFS('Reservatórios por endereço'!Y$3:Y$61,'Reservatórios por endereço'!$A$3:$A$61,$B13,'Reservatórios por endereço'!$E$3:$E$61,"Norte")</f>
        <v>0</v>
      </c>
      <c r="V13" s="22">
        <f t="shared" si="0"/>
        <v>0</v>
      </c>
      <c r="W13" s="21">
        <f>SUMIFS('Reservatórios por endereço'!AA$3:AA$61,'Reservatórios por endereço'!$A$3:$A$61,$B13,'Reservatórios por endereço'!$E$3:$E$61,"Norte")</f>
        <v>0</v>
      </c>
      <c r="X13" s="22">
        <f t="shared" si="0"/>
        <v>0</v>
      </c>
      <c r="Y13" s="21">
        <f>SUMIFS('Reservatórios por endereço'!AC$3:AC$61,'Reservatórios por endereço'!$A$3:$A$61,$B13,'Reservatórios por endereço'!$E$3:$E$61,"Norte")</f>
        <v>0</v>
      </c>
      <c r="Z13" s="22">
        <f t="shared" si="0"/>
        <v>0</v>
      </c>
      <c r="AA13" s="21">
        <f>SUMIFS('Reservatórios por endereço'!AE$3:AE$61,'Reservatórios por endereço'!$A$3:$A$61,$B13,'Reservatórios por endereço'!$E$3:$E$61,"Norte")</f>
        <v>0</v>
      </c>
      <c r="AB13" s="22">
        <f t="shared" si="0"/>
        <v>0</v>
      </c>
      <c r="AC13" s="21">
        <f>SUMIFS('Reservatórios por endereço'!AG$3:AG$61,'Reservatórios por endereço'!$A$3:$A$61,$B13,'Reservatórios por endereço'!$E$3:$E$61,"Norte")</f>
        <v>0</v>
      </c>
      <c r="AD13" s="22">
        <f t="shared" si="0"/>
        <v>0</v>
      </c>
      <c r="AE13" s="21">
        <f>SUMIFS('Reservatórios por endereço'!AI$3:AI$61,'Reservatórios por endereço'!$A$3:$A$61,$B13,'Reservatórios por endereço'!$E$3:$E$61,"Norte")</f>
        <v>0</v>
      </c>
      <c r="AF13" s="22">
        <f t="shared" si="0"/>
        <v>0</v>
      </c>
      <c r="AG13" s="21">
        <f>SUMIFS('Reservatórios por endereço'!AK$3:AK$61,'Reservatórios por endereço'!$A$3:$A$61,$B13,'Reservatórios por endereço'!$E$3:$E$61,"Norte")</f>
        <v>0</v>
      </c>
      <c r="AH13" s="22">
        <f t="shared" si="0"/>
        <v>0</v>
      </c>
      <c r="AI13" s="21">
        <f>SUMIFS('Reservatórios por endereço'!AM$3:AM$61,'Reservatórios por endereço'!$A$3:$A$61,$B13,'Reservatórios por endereço'!$E$3:$E$61,"Norte")</f>
        <v>0</v>
      </c>
      <c r="AJ13" s="22">
        <f t="shared" si="5"/>
        <v>0</v>
      </c>
      <c r="AK13" s="21">
        <f>SUMIFS('Reservatórios por endereço'!AO$3:AO$61,'Reservatórios por endereço'!$A$3:$A$61,$B13,'Reservatórios por endereço'!$E$3:$E$61,"Norte")</f>
        <v>0</v>
      </c>
      <c r="AL13" s="22">
        <f t="shared" si="1"/>
        <v>0</v>
      </c>
      <c r="AM13" s="21">
        <f t="shared" si="2"/>
        <v>0</v>
      </c>
      <c r="AN13" s="21">
        <f t="shared" si="3"/>
        <v>0</v>
      </c>
    </row>
    <row r="14" spans="1:40">
      <c r="A14" s="27">
        <f t="shared" si="4"/>
        <v>10</v>
      </c>
      <c r="B14" s="20" t="s">
        <v>1167</v>
      </c>
      <c r="C14" s="21">
        <f>SUMIFS('Reservatórios por endereço'!G$3:G$61,'Reservatórios por endereço'!$A$3:$A$61,$B14,'Reservatórios por endereço'!$E$3:$E$61,"Norte")</f>
        <v>0</v>
      </c>
      <c r="D14" s="22">
        <f t="shared" si="0"/>
        <v>0</v>
      </c>
      <c r="E14" s="21">
        <f>SUMIFS('Reservatórios por endereço'!I$3:I$61,'Reservatórios por endereço'!$A$3:$A$61,$B14,'Reservatórios por endereço'!$E$3:$E$61,"Norte")</f>
        <v>0</v>
      </c>
      <c r="F14" s="22">
        <f t="shared" si="0"/>
        <v>0</v>
      </c>
      <c r="G14" s="21">
        <f>SUMIFS('Reservatórios por endereço'!K$3:K$61,'Reservatórios por endereço'!$A$3:$A$61,$B14,'Reservatórios por endereço'!$E$3:$E$61,"Norte")</f>
        <v>0</v>
      </c>
      <c r="H14" s="22">
        <f t="shared" si="0"/>
        <v>0</v>
      </c>
      <c r="I14" s="21">
        <f>SUMIFS('Reservatórios por endereço'!M$3:M$61,'Reservatórios por endereço'!$A$3:$A$61,$B14,'Reservatórios por endereço'!$E$3:$E$61,"Norte")</f>
        <v>0</v>
      </c>
      <c r="J14" s="22">
        <f t="shared" si="0"/>
        <v>0</v>
      </c>
      <c r="K14" s="21">
        <f>SUMIFS('Reservatórios por endereço'!O$3:O$61,'Reservatórios por endereço'!$A$3:$A$61,$B14,'Reservatórios por endereço'!$E$3:$E$61,"Norte")</f>
        <v>0</v>
      </c>
      <c r="L14" s="22">
        <f t="shared" si="0"/>
        <v>0</v>
      </c>
      <c r="M14" s="21">
        <f>SUMIFS('Reservatórios por endereço'!Q$3:Q$61,'Reservatórios por endereço'!$A$3:$A$61,$B14,'Reservatórios por endereço'!$E$3:$E$61,"Norte")</f>
        <v>0</v>
      </c>
      <c r="N14" s="22">
        <f t="shared" si="0"/>
        <v>0</v>
      </c>
      <c r="O14" s="21">
        <f>SUMIFS('Reservatórios por endereço'!S$3:S$61,'Reservatórios por endereço'!$A$3:$A$61,$B14,'Reservatórios por endereço'!$E$3:$E$61,"Norte")</f>
        <v>0</v>
      </c>
      <c r="P14" s="22">
        <f t="shared" si="0"/>
        <v>0</v>
      </c>
      <c r="Q14" s="21">
        <f>SUMIFS('Reservatórios por endereço'!U$3:U$61,'Reservatórios por endereço'!$A$3:$A$61,$B14,'Reservatórios por endereço'!$E$3:$E$61,"Norte")</f>
        <v>0</v>
      </c>
      <c r="R14" s="22">
        <f t="shared" si="0"/>
        <v>0</v>
      </c>
      <c r="S14" s="21">
        <f>SUMIFS('Reservatórios por endereço'!W$3:W$61,'Reservatórios por endereço'!$A$3:$A$61,$B14,'Reservatórios por endereço'!$E$3:$E$61,"Norte")</f>
        <v>0</v>
      </c>
      <c r="T14" s="22">
        <f t="shared" si="0"/>
        <v>0</v>
      </c>
      <c r="U14" s="21">
        <f>SUMIFS('Reservatórios por endereço'!Y$3:Y$61,'Reservatórios por endereço'!$A$3:$A$61,$B14,'Reservatórios por endereço'!$E$3:$E$61,"Norte")</f>
        <v>0</v>
      </c>
      <c r="V14" s="22">
        <f t="shared" si="0"/>
        <v>0</v>
      </c>
      <c r="W14" s="21">
        <f>SUMIFS('Reservatórios por endereço'!AA$3:AA$61,'Reservatórios por endereço'!$A$3:$A$61,$B14,'Reservatórios por endereço'!$E$3:$E$61,"Norte")</f>
        <v>0</v>
      </c>
      <c r="X14" s="22">
        <f t="shared" si="0"/>
        <v>0</v>
      </c>
      <c r="Y14" s="21">
        <f>SUMIFS('Reservatórios por endereço'!AC$3:AC$61,'Reservatórios por endereço'!$A$3:$A$61,$B14,'Reservatórios por endereço'!$E$3:$E$61,"Norte")</f>
        <v>0</v>
      </c>
      <c r="Z14" s="22">
        <f t="shared" si="0"/>
        <v>0</v>
      </c>
      <c r="AA14" s="21">
        <f>SUMIFS('Reservatórios por endereço'!AE$3:AE$61,'Reservatórios por endereço'!$A$3:$A$61,$B14,'Reservatórios por endereço'!$E$3:$E$61,"Norte")</f>
        <v>0</v>
      </c>
      <c r="AB14" s="22">
        <f t="shared" si="0"/>
        <v>0</v>
      </c>
      <c r="AC14" s="21">
        <f>SUMIFS('Reservatórios por endereço'!AG$3:AG$61,'Reservatórios por endereço'!$A$3:$A$61,$B14,'Reservatórios por endereço'!$E$3:$E$61,"Norte")</f>
        <v>0</v>
      </c>
      <c r="AD14" s="22">
        <f t="shared" si="0"/>
        <v>0</v>
      </c>
      <c r="AE14" s="21">
        <f>SUMIFS('Reservatórios por endereço'!AI$3:AI$61,'Reservatórios por endereço'!$A$3:$A$61,$B14,'Reservatórios por endereço'!$E$3:$E$61,"Norte")</f>
        <v>0</v>
      </c>
      <c r="AF14" s="22">
        <f t="shared" si="0"/>
        <v>0</v>
      </c>
      <c r="AG14" s="21">
        <f>SUMIFS('Reservatórios por endereço'!AK$3:AK$61,'Reservatórios por endereço'!$A$3:$A$61,$B14,'Reservatórios por endereço'!$E$3:$E$61,"Norte")</f>
        <v>0</v>
      </c>
      <c r="AH14" s="22">
        <f t="shared" si="0"/>
        <v>0</v>
      </c>
      <c r="AI14" s="21">
        <f>SUMIFS('Reservatórios por endereço'!AM$3:AM$61,'Reservatórios por endereço'!$A$3:$A$61,$B14,'Reservatórios por endereço'!$E$3:$E$61,"Norte")</f>
        <v>0</v>
      </c>
      <c r="AJ14" s="22">
        <f t="shared" si="5"/>
        <v>0</v>
      </c>
      <c r="AK14" s="21">
        <f>SUMIFS('Reservatórios por endereço'!AO$3:AO$61,'Reservatórios por endereço'!$A$3:$A$61,$B14,'Reservatórios por endereço'!$E$3:$E$61,"Norte")</f>
        <v>0</v>
      </c>
      <c r="AL14" s="22">
        <f t="shared" si="1"/>
        <v>0</v>
      </c>
      <c r="AM14" s="21">
        <f t="shared" si="2"/>
        <v>0</v>
      </c>
      <c r="AN14" s="21">
        <f t="shared" si="3"/>
        <v>0</v>
      </c>
    </row>
    <row r="15" spans="1:40">
      <c r="A15" s="27">
        <f t="shared" si="4"/>
        <v>11</v>
      </c>
      <c r="B15" s="20" t="s">
        <v>1169</v>
      </c>
      <c r="C15" s="21">
        <f>SUMIFS('Reservatórios por endereço'!G$3:G$61,'Reservatórios por endereço'!$A$3:$A$61,$B15,'Reservatórios por endereço'!$E$3:$E$61,"Norte")</f>
        <v>0</v>
      </c>
      <c r="D15" s="22">
        <f t="shared" si="0"/>
        <v>0</v>
      </c>
      <c r="E15" s="21">
        <f>SUMIFS('Reservatórios por endereço'!I$3:I$61,'Reservatórios por endereço'!$A$3:$A$61,$B15,'Reservatórios por endereço'!$E$3:$E$61,"Norte")</f>
        <v>0</v>
      </c>
      <c r="F15" s="22">
        <f t="shared" si="0"/>
        <v>0</v>
      </c>
      <c r="G15" s="21">
        <f>SUMIFS('Reservatórios por endereço'!K$3:K$61,'Reservatórios por endereço'!$A$3:$A$61,$B15,'Reservatórios por endereço'!$E$3:$E$61,"Norte")</f>
        <v>0</v>
      </c>
      <c r="H15" s="22">
        <f t="shared" si="0"/>
        <v>0</v>
      </c>
      <c r="I15" s="21">
        <f>SUMIFS('Reservatórios por endereço'!M$3:M$61,'Reservatórios por endereço'!$A$3:$A$61,$B15,'Reservatórios por endereço'!$E$3:$E$61,"Norte")</f>
        <v>0</v>
      </c>
      <c r="J15" s="22">
        <f t="shared" si="0"/>
        <v>0</v>
      </c>
      <c r="K15" s="21">
        <f>SUMIFS('Reservatórios por endereço'!O$3:O$61,'Reservatórios por endereço'!$A$3:$A$61,$B15,'Reservatórios por endereço'!$E$3:$E$61,"Norte")</f>
        <v>0</v>
      </c>
      <c r="L15" s="22">
        <f t="shared" si="0"/>
        <v>0</v>
      </c>
      <c r="M15" s="21">
        <f>SUMIFS('Reservatórios por endereço'!Q$3:Q$61,'Reservatórios por endereço'!$A$3:$A$61,$B15,'Reservatórios por endereço'!$E$3:$E$61,"Norte")</f>
        <v>0</v>
      </c>
      <c r="N15" s="22">
        <f t="shared" si="0"/>
        <v>0</v>
      </c>
      <c r="O15" s="21">
        <f>SUMIFS('Reservatórios por endereço'!S$3:S$61,'Reservatórios por endereço'!$A$3:$A$61,$B15,'Reservatórios por endereço'!$E$3:$E$61,"Norte")</f>
        <v>0</v>
      </c>
      <c r="P15" s="22">
        <f t="shared" si="0"/>
        <v>0</v>
      </c>
      <c r="Q15" s="21">
        <f>SUMIFS('Reservatórios por endereço'!U$3:U$61,'Reservatórios por endereço'!$A$3:$A$61,$B15,'Reservatórios por endereço'!$E$3:$E$61,"Norte")</f>
        <v>0</v>
      </c>
      <c r="R15" s="22">
        <f t="shared" si="0"/>
        <v>0</v>
      </c>
      <c r="S15" s="21">
        <f>SUMIFS('Reservatórios por endereço'!W$3:W$61,'Reservatórios por endereço'!$A$3:$A$61,$B15,'Reservatórios por endereço'!$E$3:$E$61,"Norte")</f>
        <v>0</v>
      </c>
      <c r="T15" s="22">
        <f t="shared" si="0"/>
        <v>0</v>
      </c>
      <c r="U15" s="21">
        <f>SUMIFS('Reservatórios por endereço'!Y$3:Y$61,'Reservatórios por endereço'!$A$3:$A$61,$B15,'Reservatórios por endereço'!$E$3:$E$61,"Norte")</f>
        <v>0</v>
      </c>
      <c r="V15" s="22">
        <f t="shared" si="0"/>
        <v>0</v>
      </c>
      <c r="W15" s="21">
        <f>SUMIFS('Reservatórios por endereço'!AA$3:AA$61,'Reservatórios por endereço'!$A$3:$A$61,$B15,'Reservatórios por endereço'!$E$3:$E$61,"Norte")</f>
        <v>0</v>
      </c>
      <c r="X15" s="22">
        <f t="shared" si="0"/>
        <v>0</v>
      </c>
      <c r="Y15" s="21">
        <f>SUMIFS('Reservatórios por endereço'!AC$3:AC$61,'Reservatórios por endereço'!$A$3:$A$61,$B15,'Reservatórios por endereço'!$E$3:$E$61,"Norte")</f>
        <v>0</v>
      </c>
      <c r="Z15" s="22">
        <f t="shared" si="0"/>
        <v>0</v>
      </c>
      <c r="AA15" s="21">
        <f>SUMIFS('Reservatórios por endereço'!AE$3:AE$61,'Reservatórios por endereço'!$A$3:$A$61,$B15,'Reservatórios por endereço'!$E$3:$E$61,"Norte")</f>
        <v>0</v>
      </c>
      <c r="AB15" s="22">
        <f t="shared" si="0"/>
        <v>0</v>
      </c>
      <c r="AC15" s="21">
        <f>SUMIFS('Reservatórios por endereço'!AG$3:AG$61,'Reservatórios por endereço'!$A$3:$A$61,$B15,'Reservatórios por endereço'!$E$3:$E$61,"Norte")</f>
        <v>0</v>
      </c>
      <c r="AD15" s="22">
        <f t="shared" si="0"/>
        <v>0</v>
      </c>
      <c r="AE15" s="21">
        <f>SUMIFS('Reservatórios por endereço'!AI$3:AI$61,'Reservatórios por endereço'!$A$3:$A$61,$B15,'Reservatórios por endereço'!$E$3:$E$61,"Norte")</f>
        <v>0</v>
      </c>
      <c r="AF15" s="22">
        <f t="shared" si="0"/>
        <v>0</v>
      </c>
      <c r="AG15" s="21">
        <f>SUMIFS('Reservatórios por endereço'!AK$3:AK$61,'Reservatórios por endereço'!$A$3:$A$61,$B15,'Reservatórios por endereço'!$E$3:$E$61,"Norte")</f>
        <v>0</v>
      </c>
      <c r="AH15" s="22">
        <f t="shared" si="0"/>
        <v>0</v>
      </c>
      <c r="AI15" s="21">
        <f>SUMIFS('Reservatórios por endereço'!AM$3:AM$61,'Reservatórios por endereço'!$A$3:$A$61,$B15,'Reservatórios por endereço'!$E$3:$E$61,"Norte")</f>
        <v>0</v>
      </c>
      <c r="AJ15" s="22">
        <f t="shared" si="5"/>
        <v>0</v>
      </c>
      <c r="AK15" s="21">
        <f>SUMIFS('Reservatórios por endereço'!AO$3:AO$61,'Reservatórios por endereço'!$A$3:$A$61,$B15,'Reservatórios por endereço'!$E$3:$E$61,"Norte")</f>
        <v>0</v>
      </c>
      <c r="AL15" s="22">
        <f t="shared" si="1"/>
        <v>0</v>
      </c>
      <c r="AM15" s="21">
        <f t="shared" si="2"/>
        <v>0</v>
      </c>
      <c r="AN15" s="21">
        <f t="shared" si="3"/>
        <v>0</v>
      </c>
    </row>
    <row r="16" spans="1:40">
      <c r="A16" s="27">
        <f t="shared" si="4"/>
        <v>12</v>
      </c>
      <c r="B16" s="20" t="s">
        <v>1175</v>
      </c>
      <c r="C16" s="21">
        <f>SUMIFS('Reservatórios por endereço'!G$3:G$61,'Reservatórios por endereço'!$A$3:$A$61,$B16,'Reservatórios por endereço'!$E$3:$E$61,"Norte")</f>
        <v>0</v>
      </c>
      <c r="D16" s="22">
        <f t="shared" si="0"/>
        <v>0</v>
      </c>
      <c r="E16" s="21">
        <f>SUMIFS('Reservatórios por endereço'!I$3:I$61,'Reservatórios por endereço'!$A$3:$A$61,$B16,'Reservatórios por endereço'!$E$3:$E$61,"Norte")</f>
        <v>0</v>
      </c>
      <c r="F16" s="22">
        <f t="shared" si="0"/>
        <v>0</v>
      </c>
      <c r="G16" s="21">
        <f>SUMIFS('Reservatórios por endereço'!K$3:K$61,'Reservatórios por endereço'!$A$3:$A$61,$B16,'Reservatórios por endereço'!$E$3:$E$61,"Norte")</f>
        <v>0</v>
      </c>
      <c r="H16" s="22">
        <f t="shared" si="0"/>
        <v>0</v>
      </c>
      <c r="I16" s="21">
        <f>SUMIFS('Reservatórios por endereço'!M$3:M$61,'Reservatórios por endereço'!$A$3:$A$61,$B16,'Reservatórios por endereço'!$E$3:$E$61,"Norte")</f>
        <v>0</v>
      </c>
      <c r="J16" s="22">
        <f t="shared" si="0"/>
        <v>0</v>
      </c>
      <c r="K16" s="21">
        <f>SUMIFS('Reservatórios por endereço'!O$3:O$61,'Reservatórios por endereço'!$A$3:$A$61,$B16,'Reservatórios por endereço'!$E$3:$E$61,"Norte")</f>
        <v>0</v>
      </c>
      <c r="L16" s="22">
        <f t="shared" si="0"/>
        <v>0</v>
      </c>
      <c r="M16" s="21">
        <f>SUMIFS('Reservatórios por endereço'!Q$3:Q$61,'Reservatórios por endereço'!$A$3:$A$61,$B16,'Reservatórios por endereço'!$E$3:$E$61,"Norte")</f>
        <v>0</v>
      </c>
      <c r="N16" s="22">
        <f t="shared" si="0"/>
        <v>0</v>
      </c>
      <c r="O16" s="21">
        <f>SUMIFS('Reservatórios por endereço'!S$3:S$61,'Reservatórios por endereço'!$A$3:$A$61,$B16,'Reservatórios por endereço'!$E$3:$E$61,"Norte")</f>
        <v>0</v>
      </c>
      <c r="P16" s="22">
        <f t="shared" si="0"/>
        <v>0</v>
      </c>
      <c r="Q16" s="21">
        <f>SUMIFS('Reservatórios por endereço'!U$3:U$61,'Reservatórios por endereço'!$A$3:$A$61,$B16,'Reservatórios por endereço'!$E$3:$E$61,"Norte")</f>
        <v>0</v>
      </c>
      <c r="R16" s="22">
        <f t="shared" si="0"/>
        <v>0</v>
      </c>
      <c r="S16" s="21">
        <f>SUMIFS('Reservatórios por endereço'!W$3:W$61,'Reservatórios por endereço'!$A$3:$A$61,$B16,'Reservatórios por endereço'!$E$3:$E$61,"Norte")</f>
        <v>0</v>
      </c>
      <c r="T16" s="22">
        <f t="shared" si="0"/>
        <v>0</v>
      </c>
      <c r="U16" s="21">
        <f>SUMIFS('Reservatórios por endereço'!Y$3:Y$61,'Reservatórios por endereço'!$A$3:$A$61,$B16,'Reservatórios por endereço'!$E$3:$E$61,"Norte")</f>
        <v>0</v>
      </c>
      <c r="V16" s="22">
        <f t="shared" si="0"/>
        <v>0</v>
      </c>
      <c r="W16" s="21">
        <f>SUMIFS('Reservatórios por endereço'!AA$3:AA$61,'Reservatórios por endereço'!$A$3:$A$61,$B16,'Reservatórios por endereço'!$E$3:$E$61,"Norte")</f>
        <v>0</v>
      </c>
      <c r="X16" s="22">
        <f t="shared" si="0"/>
        <v>0</v>
      </c>
      <c r="Y16" s="21">
        <f>SUMIFS('Reservatórios por endereço'!AC$3:AC$61,'Reservatórios por endereço'!$A$3:$A$61,$B16,'Reservatórios por endereço'!$E$3:$E$61,"Norte")</f>
        <v>0</v>
      </c>
      <c r="Z16" s="22">
        <f t="shared" si="0"/>
        <v>0</v>
      </c>
      <c r="AA16" s="21">
        <f>SUMIFS('Reservatórios por endereço'!AE$3:AE$61,'Reservatórios por endereço'!$A$3:$A$61,$B16,'Reservatórios por endereço'!$E$3:$E$61,"Norte")</f>
        <v>0</v>
      </c>
      <c r="AB16" s="22">
        <f t="shared" si="0"/>
        <v>0</v>
      </c>
      <c r="AC16" s="21">
        <f>SUMIFS('Reservatórios por endereço'!AG$3:AG$61,'Reservatórios por endereço'!$A$3:$A$61,$B16,'Reservatórios por endereço'!$E$3:$E$61,"Norte")</f>
        <v>0</v>
      </c>
      <c r="AD16" s="22">
        <f t="shared" si="0"/>
        <v>0</v>
      </c>
      <c r="AE16" s="21">
        <f>SUMIFS('Reservatórios por endereço'!AI$3:AI$61,'Reservatórios por endereço'!$A$3:$A$61,$B16,'Reservatórios por endereço'!$E$3:$E$61,"Norte")</f>
        <v>0</v>
      </c>
      <c r="AF16" s="22">
        <f t="shared" si="0"/>
        <v>0</v>
      </c>
      <c r="AG16" s="21">
        <f>SUMIFS('Reservatórios por endereço'!AK$3:AK$61,'Reservatórios por endereço'!$A$3:$A$61,$B16,'Reservatórios por endereço'!$E$3:$E$61,"Norte")</f>
        <v>0</v>
      </c>
      <c r="AH16" s="22">
        <f t="shared" si="0"/>
        <v>0</v>
      </c>
      <c r="AI16" s="21">
        <f>SUMIFS('Reservatórios por endereço'!AM$3:AM$61,'Reservatórios por endereço'!$A$3:$A$61,$B16,'Reservatórios por endereço'!$E$3:$E$61,"Norte")</f>
        <v>0</v>
      </c>
      <c r="AJ16" s="22">
        <f t="shared" si="5"/>
        <v>0</v>
      </c>
      <c r="AK16" s="21">
        <f>SUMIFS('Reservatórios por endereço'!AO$3:AO$61,'Reservatórios por endereço'!$A$3:$A$61,$B16,'Reservatórios por endereço'!$E$3:$E$61,"Norte")</f>
        <v>0</v>
      </c>
      <c r="AL16" s="22">
        <f t="shared" si="1"/>
        <v>0</v>
      </c>
      <c r="AM16" s="21">
        <f t="shared" si="2"/>
        <v>0</v>
      </c>
      <c r="AN16" s="21">
        <f t="shared" si="3"/>
        <v>0</v>
      </c>
    </row>
    <row r="17" spans="1:40">
      <c r="A17" s="27">
        <f t="shared" si="4"/>
        <v>13</v>
      </c>
      <c r="B17" s="20" t="s">
        <v>1178</v>
      </c>
      <c r="C17" s="21">
        <f>SUMIFS('Reservatórios por endereço'!G$3:G$61,'Reservatórios por endereço'!$A$3:$A$61,$B17,'Reservatórios por endereço'!$E$3:$E$61,"Norte")</f>
        <v>0</v>
      </c>
      <c r="D17" s="22">
        <f t="shared" si="0"/>
        <v>0</v>
      </c>
      <c r="E17" s="21">
        <f>SUMIFS('Reservatórios por endereço'!I$3:I$61,'Reservatórios por endereço'!$A$3:$A$61,$B17,'Reservatórios por endereço'!$E$3:$E$61,"Norte")</f>
        <v>0</v>
      </c>
      <c r="F17" s="22">
        <f t="shared" si="0"/>
        <v>0</v>
      </c>
      <c r="G17" s="21">
        <f>SUMIFS('Reservatórios por endereço'!K$3:K$61,'Reservatórios por endereço'!$A$3:$A$61,$B17,'Reservatórios por endereço'!$E$3:$E$61,"Norte")</f>
        <v>0</v>
      </c>
      <c r="H17" s="22">
        <f t="shared" si="0"/>
        <v>0</v>
      </c>
      <c r="I17" s="21">
        <f>SUMIFS('Reservatórios por endereço'!M$3:M$61,'Reservatórios por endereço'!$A$3:$A$61,$B17,'Reservatórios por endereço'!$E$3:$E$61,"Norte")</f>
        <v>0</v>
      </c>
      <c r="J17" s="22">
        <f t="shared" si="0"/>
        <v>0</v>
      </c>
      <c r="K17" s="21">
        <f>SUMIFS('Reservatórios por endereço'!O$3:O$61,'Reservatórios por endereço'!$A$3:$A$61,$B17,'Reservatórios por endereço'!$E$3:$E$61,"Norte")</f>
        <v>0</v>
      </c>
      <c r="L17" s="22">
        <f t="shared" si="0"/>
        <v>0</v>
      </c>
      <c r="M17" s="21">
        <f>SUMIFS('Reservatórios por endereço'!Q$3:Q$61,'Reservatórios por endereço'!$A$3:$A$61,$B17,'Reservatórios por endereço'!$E$3:$E$61,"Norte")</f>
        <v>0</v>
      </c>
      <c r="N17" s="22">
        <f t="shared" si="0"/>
        <v>0</v>
      </c>
      <c r="O17" s="21">
        <f>SUMIFS('Reservatórios por endereço'!S$3:S$61,'Reservatórios por endereço'!$A$3:$A$61,$B17,'Reservatórios por endereço'!$E$3:$E$61,"Norte")</f>
        <v>0</v>
      </c>
      <c r="P17" s="22">
        <f t="shared" si="0"/>
        <v>0</v>
      </c>
      <c r="Q17" s="21">
        <f>SUMIFS('Reservatórios por endereço'!U$3:U$61,'Reservatórios por endereço'!$A$3:$A$61,$B17,'Reservatórios por endereço'!$E$3:$E$61,"Norte")</f>
        <v>0</v>
      </c>
      <c r="R17" s="22">
        <f t="shared" si="0"/>
        <v>0</v>
      </c>
      <c r="S17" s="21">
        <f>SUMIFS('Reservatórios por endereço'!W$3:W$61,'Reservatórios por endereço'!$A$3:$A$61,$B17,'Reservatórios por endereço'!$E$3:$E$61,"Norte")</f>
        <v>0</v>
      </c>
      <c r="T17" s="22">
        <f t="shared" si="0"/>
        <v>0</v>
      </c>
      <c r="U17" s="21">
        <f>SUMIFS('Reservatórios por endereço'!Y$3:Y$61,'Reservatórios por endereço'!$A$3:$A$61,$B17,'Reservatórios por endereço'!$E$3:$E$61,"Norte")</f>
        <v>0</v>
      </c>
      <c r="V17" s="22">
        <f t="shared" si="0"/>
        <v>0</v>
      </c>
      <c r="W17" s="21">
        <f>SUMIFS('Reservatórios por endereço'!AA$3:AA$61,'Reservatórios por endereço'!$A$3:$A$61,$B17,'Reservatórios por endereço'!$E$3:$E$61,"Norte")</f>
        <v>0</v>
      </c>
      <c r="X17" s="22">
        <f t="shared" si="0"/>
        <v>0</v>
      </c>
      <c r="Y17" s="21">
        <f>SUMIFS('Reservatórios por endereço'!AC$3:AC$61,'Reservatórios por endereço'!$A$3:$A$61,$B17,'Reservatórios por endereço'!$E$3:$E$61,"Norte")</f>
        <v>0</v>
      </c>
      <c r="Z17" s="22">
        <f t="shared" si="0"/>
        <v>0</v>
      </c>
      <c r="AA17" s="21">
        <f>SUMIFS('Reservatórios por endereço'!AE$3:AE$61,'Reservatórios por endereço'!$A$3:$A$61,$B17,'Reservatórios por endereço'!$E$3:$E$61,"Norte")</f>
        <v>0</v>
      </c>
      <c r="AB17" s="22">
        <f t="shared" si="0"/>
        <v>0</v>
      </c>
      <c r="AC17" s="21">
        <f>SUMIFS('Reservatórios por endereço'!AG$3:AG$61,'Reservatórios por endereço'!$A$3:$A$61,$B17,'Reservatórios por endereço'!$E$3:$E$61,"Norte")</f>
        <v>0</v>
      </c>
      <c r="AD17" s="22">
        <f t="shared" si="0"/>
        <v>0</v>
      </c>
      <c r="AE17" s="21">
        <f>SUMIFS('Reservatórios por endereço'!AI$3:AI$61,'Reservatórios por endereço'!$A$3:$A$61,$B17,'Reservatórios por endereço'!$E$3:$E$61,"Norte")</f>
        <v>0</v>
      </c>
      <c r="AF17" s="22">
        <f t="shared" si="0"/>
        <v>0</v>
      </c>
      <c r="AG17" s="21">
        <f>SUMIFS('Reservatórios por endereço'!AK$3:AK$61,'Reservatórios por endereço'!$A$3:$A$61,$B17,'Reservatórios por endereço'!$E$3:$E$61,"Norte")</f>
        <v>0</v>
      </c>
      <c r="AH17" s="22">
        <f t="shared" si="0"/>
        <v>0</v>
      </c>
      <c r="AI17" s="21">
        <f>SUMIFS('Reservatórios por endereço'!AM$3:AM$61,'Reservatórios por endereço'!$A$3:$A$61,$B17,'Reservatórios por endereço'!$E$3:$E$61,"Norte")</f>
        <v>0</v>
      </c>
      <c r="AJ17" s="22">
        <f t="shared" si="5"/>
        <v>0</v>
      </c>
      <c r="AK17" s="21">
        <f>SUMIFS('Reservatórios por endereço'!AO$3:AO$61,'Reservatórios por endereço'!$A$3:$A$61,$B17,'Reservatórios por endereço'!$E$3:$E$61,"Norte")</f>
        <v>0</v>
      </c>
      <c r="AL17" s="22">
        <f t="shared" si="1"/>
        <v>0</v>
      </c>
      <c r="AM17" s="21">
        <f t="shared" si="2"/>
        <v>0</v>
      </c>
      <c r="AN17" s="21">
        <f t="shared" si="3"/>
        <v>0</v>
      </c>
    </row>
    <row r="18" spans="1:40">
      <c r="A18" s="27">
        <f t="shared" si="4"/>
        <v>14</v>
      </c>
      <c r="B18" s="20" t="s">
        <v>1184</v>
      </c>
      <c r="C18" s="21">
        <f>SUMIFS('Reservatórios por endereço'!G$3:G$61,'Reservatórios por endereço'!$A$3:$A$61,$B18,'Reservatórios por endereço'!$E$3:$E$61,"Norte")</f>
        <v>0</v>
      </c>
      <c r="D18" s="22">
        <f t="shared" si="0"/>
        <v>0</v>
      </c>
      <c r="E18" s="21">
        <f>SUMIFS('Reservatórios por endereço'!I$3:I$61,'Reservatórios por endereço'!$A$3:$A$61,$B18,'Reservatórios por endereço'!$E$3:$E$61,"Norte")</f>
        <v>0</v>
      </c>
      <c r="F18" s="22">
        <f t="shared" si="0"/>
        <v>0</v>
      </c>
      <c r="G18" s="21">
        <f>SUMIFS('Reservatórios por endereço'!K$3:K$61,'Reservatórios por endereço'!$A$3:$A$61,$B18,'Reservatórios por endereço'!$E$3:$E$61,"Norte")</f>
        <v>0</v>
      </c>
      <c r="H18" s="22">
        <f t="shared" si="0"/>
        <v>0</v>
      </c>
      <c r="I18" s="21">
        <f>SUMIFS('Reservatórios por endereço'!M$3:M$61,'Reservatórios por endereço'!$A$3:$A$61,$B18,'Reservatórios por endereço'!$E$3:$E$61,"Norte")</f>
        <v>0</v>
      </c>
      <c r="J18" s="22">
        <f t="shared" si="0"/>
        <v>0</v>
      </c>
      <c r="K18" s="21">
        <f>SUMIFS('Reservatórios por endereço'!O$3:O$61,'Reservatórios por endereço'!$A$3:$A$61,$B18,'Reservatórios por endereço'!$E$3:$E$61,"Norte")</f>
        <v>0</v>
      </c>
      <c r="L18" s="22">
        <f t="shared" si="0"/>
        <v>0</v>
      </c>
      <c r="M18" s="21">
        <f>SUMIFS('Reservatórios por endereço'!Q$3:Q$61,'Reservatórios por endereço'!$A$3:$A$61,$B18,'Reservatórios por endereço'!$E$3:$E$61,"Norte")</f>
        <v>0</v>
      </c>
      <c r="N18" s="22">
        <f t="shared" si="0"/>
        <v>0</v>
      </c>
      <c r="O18" s="21">
        <f>SUMIFS('Reservatórios por endereço'!S$3:S$61,'Reservatórios por endereço'!$A$3:$A$61,$B18,'Reservatórios por endereço'!$E$3:$E$61,"Norte")</f>
        <v>0</v>
      </c>
      <c r="P18" s="22">
        <f t="shared" si="0"/>
        <v>0</v>
      </c>
      <c r="Q18" s="21">
        <f>SUMIFS('Reservatórios por endereço'!U$3:U$61,'Reservatórios por endereço'!$A$3:$A$61,$B18,'Reservatórios por endereço'!$E$3:$E$61,"Norte")</f>
        <v>0</v>
      </c>
      <c r="R18" s="22">
        <f t="shared" si="0"/>
        <v>0</v>
      </c>
      <c r="S18" s="21">
        <f>SUMIFS('Reservatórios por endereço'!W$3:W$61,'Reservatórios por endereço'!$A$3:$A$61,$B18,'Reservatórios por endereço'!$E$3:$E$61,"Norte")</f>
        <v>0</v>
      </c>
      <c r="T18" s="22">
        <f t="shared" si="0"/>
        <v>0</v>
      </c>
      <c r="U18" s="21">
        <f>SUMIFS('Reservatórios por endereço'!Y$3:Y$61,'Reservatórios por endereço'!$A$3:$A$61,$B18,'Reservatórios por endereço'!$E$3:$E$61,"Norte")</f>
        <v>0</v>
      </c>
      <c r="V18" s="22">
        <f t="shared" si="0"/>
        <v>0</v>
      </c>
      <c r="W18" s="21">
        <f>SUMIFS('Reservatórios por endereço'!AA$3:AA$61,'Reservatórios por endereço'!$A$3:$A$61,$B18,'Reservatórios por endereço'!$E$3:$E$61,"Norte")</f>
        <v>0</v>
      </c>
      <c r="X18" s="22">
        <f t="shared" si="0"/>
        <v>0</v>
      </c>
      <c r="Y18" s="21">
        <f>SUMIFS('Reservatórios por endereço'!AC$3:AC$61,'Reservatórios por endereço'!$A$3:$A$61,$B18,'Reservatórios por endereço'!$E$3:$E$61,"Norte")</f>
        <v>0</v>
      </c>
      <c r="Z18" s="22">
        <f t="shared" si="0"/>
        <v>0</v>
      </c>
      <c r="AA18" s="21">
        <f>SUMIFS('Reservatórios por endereço'!AE$3:AE$61,'Reservatórios por endereço'!$A$3:$A$61,$B18,'Reservatórios por endereço'!$E$3:$E$61,"Norte")</f>
        <v>0</v>
      </c>
      <c r="AB18" s="22">
        <f t="shared" si="0"/>
        <v>0</v>
      </c>
      <c r="AC18" s="21">
        <f>SUMIFS('Reservatórios por endereço'!AG$3:AG$61,'Reservatórios por endereço'!$A$3:$A$61,$B18,'Reservatórios por endereço'!$E$3:$E$61,"Norte")</f>
        <v>0</v>
      </c>
      <c r="AD18" s="22">
        <f t="shared" si="0"/>
        <v>0</v>
      </c>
      <c r="AE18" s="21">
        <f>SUMIFS('Reservatórios por endereço'!AI$3:AI$61,'Reservatórios por endereço'!$A$3:$A$61,$B18,'Reservatórios por endereço'!$E$3:$E$61,"Norte")</f>
        <v>0</v>
      </c>
      <c r="AF18" s="22">
        <f t="shared" si="0"/>
        <v>0</v>
      </c>
      <c r="AG18" s="21">
        <f>SUMIFS('Reservatórios por endereço'!AK$3:AK$61,'Reservatórios por endereço'!$A$3:$A$61,$B18,'Reservatórios por endereço'!$E$3:$E$61,"Norte")</f>
        <v>0</v>
      </c>
      <c r="AH18" s="22">
        <f t="shared" si="0"/>
        <v>0</v>
      </c>
      <c r="AI18" s="21">
        <f>SUMIFS('Reservatórios por endereço'!AM$3:AM$61,'Reservatórios por endereço'!$A$3:$A$61,$B18,'Reservatórios por endereço'!$E$3:$E$61,"Norte")</f>
        <v>0</v>
      </c>
      <c r="AJ18" s="22">
        <f t="shared" si="5"/>
        <v>0</v>
      </c>
      <c r="AK18" s="21">
        <f>SUMIFS('Reservatórios por endereço'!AO$3:AO$61,'Reservatórios por endereço'!$A$3:$A$61,$B18,'Reservatórios por endereço'!$E$3:$E$61,"Norte")</f>
        <v>0</v>
      </c>
      <c r="AL18" s="22">
        <f t="shared" si="1"/>
        <v>0</v>
      </c>
      <c r="AM18" s="21">
        <f t="shared" si="2"/>
        <v>0</v>
      </c>
      <c r="AN18" s="21">
        <f t="shared" si="3"/>
        <v>0</v>
      </c>
    </row>
    <row r="19" spans="1:40">
      <c r="A19" s="27">
        <f t="shared" si="4"/>
        <v>15</v>
      </c>
      <c r="B19" s="20" t="s">
        <v>1185</v>
      </c>
      <c r="C19" s="21">
        <f>SUMIFS('Reservatórios por endereço'!G$3:G$61,'Reservatórios por endereço'!$A$3:$A$61,$B19,'Reservatórios por endereço'!$E$3:$E$61,"Norte")</f>
        <v>0</v>
      </c>
      <c r="D19" s="22">
        <f t="shared" si="0"/>
        <v>0</v>
      </c>
      <c r="E19" s="21">
        <f>SUMIFS('Reservatórios por endereço'!I$3:I$61,'Reservatórios por endereço'!$A$3:$A$61,$B19,'Reservatórios por endereço'!$E$3:$E$61,"Norte")</f>
        <v>0</v>
      </c>
      <c r="F19" s="22">
        <f t="shared" si="0"/>
        <v>0</v>
      </c>
      <c r="G19" s="21">
        <f>SUMIFS('Reservatórios por endereço'!K$3:K$61,'Reservatórios por endereço'!$A$3:$A$61,$B19,'Reservatórios por endereço'!$E$3:$E$61,"Norte")</f>
        <v>0</v>
      </c>
      <c r="H19" s="22">
        <f t="shared" si="0"/>
        <v>0</v>
      </c>
      <c r="I19" s="21">
        <f>SUMIFS('Reservatórios por endereço'!M$3:M$61,'Reservatórios por endereço'!$A$3:$A$61,$B19,'Reservatórios por endereço'!$E$3:$E$61,"Norte")</f>
        <v>0</v>
      </c>
      <c r="J19" s="22">
        <f t="shared" si="0"/>
        <v>0</v>
      </c>
      <c r="K19" s="21">
        <f>SUMIFS('Reservatórios por endereço'!O$3:O$61,'Reservatórios por endereço'!$A$3:$A$61,$B19,'Reservatórios por endereço'!$E$3:$E$61,"Norte")</f>
        <v>0</v>
      </c>
      <c r="L19" s="22">
        <f t="shared" si="0"/>
        <v>0</v>
      </c>
      <c r="M19" s="21">
        <f>SUMIFS('Reservatórios por endereço'!Q$3:Q$61,'Reservatórios por endereço'!$A$3:$A$61,$B19,'Reservatórios por endereço'!$E$3:$E$61,"Norte")</f>
        <v>0</v>
      </c>
      <c r="N19" s="22">
        <f t="shared" si="0"/>
        <v>0</v>
      </c>
      <c r="O19" s="21">
        <f>SUMIFS('Reservatórios por endereço'!S$3:S$61,'Reservatórios por endereço'!$A$3:$A$61,$B19,'Reservatórios por endereço'!$E$3:$E$61,"Norte")</f>
        <v>0</v>
      </c>
      <c r="P19" s="22">
        <f t="shared" si="0"/>
        <v>0</v>
      </c>
      <c r="Q19" s="21">
        <f>SUMIFS('Reservatórios por endereço'!U$3:U$61,'Reservatórios por endereço'!$A$3:$A$61,$B19,'Reservatórios por endereço'!$E$3:$E$61,"Norte")</f>
        <v>0</v>
      </c>
      <c r="R19" s="22">
        <f t="shared" si="0"/>
        <v>0</v>
      </c>
      <c r="S19" s="21">
        <f>SUMIFS('Reservatórios por endereço'!W$3:W$61,'Reservatórios por endereço'!$A$3:$A$61,$B19,'Reservatórios por endereço'!$E$3:$E$61,"Norte")</f>
        <v>0</v>
      </c>
      <c r="T19" s="22">
        <f t="shared" si="0"/>
        <v>0</v>
      </c>
      <c r="U19" s="21">
        <f>SUMIFS('Reservatórios por endereço'!Y$3:Y$61,'Reservatórios por endereço'!$A$3:$A$61,$B19,'Reservatórios por endereço'!$E$3:$E$61,"Norte")</f>
        <v>0</v>
      </c>
      <c r="V19" s="22">
        <f t="shared" si="0"/>
        <v>0</v>
      </c>
      <c r="W19" s="21">
        <f>SUMIFS('Reservatórios por endereço'!AA$3:AA$61,'Reservatórios por endereço'!$A$3:$A$61,$B19,'Reservatórios por endereço'!$E$3:$E$61,"Norte")</f>
        <v>0</v>
      </c>
      <c r="X19" s="22">
        <f t="shared" si="0"/>
        <v>0</v>
      </c>
      <c r="Y19" s="21">
        <f>SUMIFS('Reservatórios por endereço'!AC$3:AC$61,'Reservatórios por endereço'!$A$3:$A$61,$B19,'Reservatórios por endereço'!$E$3:$E$61,"Norte")</f>
        <v>0</v>
      </c>
      <c r="Z19" s="22">
        <f t="shared" si="0"/>
        <v>0</v>
      </c>
      <c r="AA19" s="21">
        <f>SUMIFS('Reservatórios por endereço'!AE$3:AE$61,'Reservatórios por endereço'!$A$3:$A$61,$B19,'Reservatórios por endereço'!$E$3:$E$61,"Norte")</f>
        <v>0</v>
      </c>
      <c r="AB19" s="22">
        <f t="shared" si="0"/>
        <v>0</v>
      </c>
      <c r="AC19" s="21">
        <f>SUMIFS('Reservatórios por endereço'!AG$3:AG$61,'Reservatórios por endereço'!$A$3:$A$61,$B19,'Reservatórios por endereço'!$E$3:$E$61,"Norte")</f>
        <v>0</v>
      </c>
      <c r="AD19" s="22">
        <f t="shared" si="0"/>
        <v>0</v>
      </c>
      <c r="AE19" s="21">
        <f>SUMIFS('Reservatórios por endereço'!AI$3:AI$61,'Reservatórios por endereço'!$A$3:$A$61,$B19,'Reservatórios por endereço'!$E$3:$E$61,"Norte")</f>
        <v>0</v>
      </c>
      <c r="AF19" s="22">
        <f t="shared" si="0"/>
        <v>0</v>
      </c>
      <c r="AG19" s="21">
        <f>SUMIFS('Reservatórios por endereço'!AK$3:AK$61,'Reservatórios por endereço'!$A$3:$A$61,$B19,'Reservatórios por endereço'!$E$3:$E$61,"Norte")</f>
        <v>0</v>
      </c>
      <c r="AH19" s="22">
        <f t="shared" si="0"/>
        <v>0</v>
      </c>
      <c r="AI19" s="21">
        <f>SUMIFS('Reservatórios por endereço'!AM$3:AM$61,'Reservatórios por endereço'!$A$3:$A$61,$B19,'Reservatórios por endereço'!$E$3:$E$61,"Norte")</f>
        <v>0</v>
      </c>
      <c r="AJ19" s="22">
        <f t="shared" si="5"/>
        <v>0</v>
      </c>
      <c r="AK19" s="21">
        <f>SUMIFS('Reservatórios por endereço'!AO$3:AO$61,'Reservatórios por endereço'!$A$3:$A$61,$B19,'Reservatórios por endereço'!$E$3:$E$61,"Norte")</f>
        <v>0</v>
      </c>
      <c r="AL19" s="22">
        <f t="shared" si="1"/>
        <v>0</v>
      </c>
      <c r="AM19" s="21">
        <f t="shared" si="2"/>
        <v>0</v>
      </c>
      <c r="AN19" s="21">
        <f t="shared" si="3"/>
        <v>0</v>
      </c>
    </row>
    <row r="20" spans="1:40">
      <c r="A20" s="27">
        <f t="shared" si="4"/>
        <v>16</v>
      </c>
      <c r="B20" s="20" t="s">
        <v>156</v>
      </c>
      <c r="C20" s="21">
        <f>SUMIFS('Reservatórios por endereço'!G$3:G$61,'Reservatórios por endereço'!$A$3:$A$61,$B20,'Reservatórios por endereço'!$E$3:$E$61,"Norte")</f>
        <v>0</v>
      </c>
      <c r="D20" s="22">
        <f t="shared" si="0"/>
        <v>0</v>
      </c>
      <c r="E20" s="21">
        <f>SUMIFS('Reservatórios por endereço'!I$3:I$61,'Reservatórios por endereço'!$A$3:$A$61,$B20,'Reservatórios por endereço'!$E$3:$E$61,"Norte")</f>
        <v>0</v>
      </c>
      <c r="F20" s="22">
        <f t="shared" si="0"/>
        <v>0</v>
      </c>
      <c r="G20" s="21">
        <f>SUMIFS('Reservatórios por endereço'!K$3:K$61,'Reservatórios por endereço'!$A$3:$A$61,$B20,'Reservatórios por endereço'!$E$3:$E$61,"Norte")</f>
        <v>0</v>
      </c>
      <c r="H20" s="22">
        <f t="shared" si="0"/>
        <v>0</v>
      </c>
      <c r="I20" s="21">
        <f>SUMIFS('Reservatórios por endereço'!M$3:M$61,'Reservatórios por endereço'!$A$3:$A$61,$B20,'Reservatórios por endereço'!$E$3:$E$61,"Norte")</f>
        <v>0</v>
      </c>
      <c r="J20" s="22">
        <f t="shared" si="0"/>
        <v>0</v>
      </c>
      <c r="K20" s="21">
        <f>SUMIFS('Reservatórios por endereço'!O$3:O$61,'Reservatórios por endereço'!$A$3:$A$61,$B20,'Reservatórios por endereço'!$E$3:$E$61,"Norte")</f>
        <v>0</v>
      </c>
      <c r="L20" s="22">
        <f t="shared" si="0"/>
        <v>0</v>
      </c>
      <c r="M20" s="21">
        <f>SUMIFS('Reservatórios por endereço'!Q$3:Q$61,'Reservatórios por endereço'!$A$3:$A$61,$B20,'Reservatórios por endereço'!$E$3:$E$61,"Norte")</f>
        <v>0</v>
      </c>
      <c r="N20" s="22">
        <f t="shared" si="0"/>
        <v>0</v>
      </c>
      <c r="O20" s="21">
        <f>SUMIFS('Reservatórios por endereço'!S$3:S$61,'Reservatórios por endereço'!$A$3:$A$61,$B20,'Reservatórios por endereço'!$E$3:$E$61,"Norte")</f>
        <v>0</v>
      </c>
      <c r="P20" s="22">
        <f t="shared" si="0"/>
        <v>0</v>
      </c>
      <c r="Q20" s="21">
        <f>SUMIFS('Reservatórios por endereço'!U$3:U$61,'Reservatórios por endereço'!$A$3:$A$61,$B20,'Reservatórios por endereço'!$E$3:$E$61,"Norte")</f>
        <v>0</v>
      </c>
      <c r="R20" s="22">
        <f t="shared" si="0"/>
        <v>0</v>
      </c>
      <c r="S20" s="21">
        <f>SUMIFS('Reservatórios por endereço'!W$3:W$61,'Reservatórios por endereço'!$A$3:$A$61,$B20,'Reservatórios por endereço'!$E$3:$E$61,"Norte")</f>
        <v>0</v>
      </c>
      <c r="T20" s="22">
        <f t="shared" si="0"/>
        <v>0</v>
      </c>
      <c r="U20" s="21">
        <f>SUMIFS('Reservatórios por endereço'!Y$3:Y$61,'Reservatórios por endereço'!$A$3:$A$61,$B20,'Reservatórios por endereço'!$E$3:$E$61,"Norte")</f>
        <v>0</v>
      </c>
      <c r="V20" s="22">
        <f t="shared" si="0"/>
        <v>0</v>
      </c>
      <c r="W20" s="21">
        <f>SUMIFS('Reservatórios por endereço'!AA$3:AA$61,'Reservatórios por endereço'!$A$3:$A$61,$B20,'Reservatórios por endereço'!$E$3:$E$61,"Norte")</f>
        <v>0</v>
      </c>
      <c r="X20" s="22">
        <f t="shared" si="0"/>
        <v>0</v>
      </c>
      <c r="Y20" s="21">
        <f>SUMIFS('Reservatórios por endereço'!AC$3:AC$61,'Reservatórios por endereço'!$A$3:$A$61,$B20,'Reservatórios por endereço'!$E$3:$E$61,"Norte")</f>
        <v>0</v>
      </c>
      <c r="Z20" s="22">
        <f t="shared" si="0"/>
        <v>0</v>
      </c>
      <c r="AA20" s="21">
        <f>SUMIFS('Reservatórios por endereço'!AE$3:AE$61,'Reservatórios por endereço'!$A$3:$A$61,$B20,'Reservatórios por endereço'!$E$3:$E$61,"Norte")</f>
        <v>0</v>
      </c>
      <c r="AB20" s="22">
        <f t="shared" si="0"/>
        <v>0</v>
      </c>
      <c r="AC20" s="21">
        <f>SUMIFS('Reservatórios por endereço'!AG$3:AG$61,'Reservatórios por endereço'!$A$3:$A$61,$B20,'Reservatórios por endereço'!$E$3:$E$61,"Norte")</f>
        <v>0</v>
      </c>
      <c r="AD20" s="22">
        <f t="shared" si="0"/>
        <v>0</v>
      </c>
      <c r="AE20" s="21">
        <f>SUMIFS('Reservatórios por endereço'!AI$3:AI$61,'Reservatórios por endereço'!$A$3:$A$61,$B20,'Reservatórios por endereço'!$E$3:$E$61,"Norte")</f>
        <v>0</v>
      </c>
      <c r="AF20" s="22">
        <f t="shared" si="0"/>
        <v>0</v>
      </c>
      <c r="AG20" s="21">
        <f>SUMIFS('Reservatórios por endereço'!AK$3:AK$61,'Reservatórios por endereço'!$A$3:$A$61,$B20,'Reservatórios por endereço'!$E$3:$E$61,"Norte")</f>
        <v>0</v>
      </c>
      <c r="AH20" s="22">
        <f t="shared" si="0"/>
        <v>0</v>
      </c>
      <c r="AI20" s="21">
        <f>SUMIFS('Reservatórios por endereço'!AM$3:AM$61,'Reservatórios por endereço'!$A$3:$A$61,$B20,'Reservatórios por endereço'!$E$3:$E$61,"Norte")</f>
        <v>0</v>
      </c>
      <c r="AJ20" s="22">
        <f t="shared" si="5"/>
        <v>0</v>
      </c>
      <c r="AK20" s="21">
        <f>SUMIFS('Reservatórios por endereço'!AO$3:AO$61,'Reservatórios por endereço'!$A$3:$A$61,$B20,'Reservatórios por endereço'!$E$3:$E$61,"Norte")</f>
        <v>0</v>
      </c>
      <c r="AL20" s="22">
        <f t="shared" si="1"/>
        <v>0</v>
      </c>
      <c r="AM20" s="21">
        <f t="shared" si="2"/>
        <v>0</v>
      </c>
      <c r="AN20" s="21">
        <f t="shared" si="3"/>
        <v>0</v>
      </c>
    </row>
    <row r="21" spans="1:40">
      <c r="A21" s="28" t="s">
        <v>1233</v>
      </c>
      <c r="B21" s="23"/>
      <c r="C21" s="24">
        <f t="shared" ref="C21:AL21" si="6">SUM(C$5:C$17)</f>
        <v>0</v>
      </c>
      <c r="D21" s="25">
        <f t="shared" si="6"/>
        <v>0</v>
      </c>
      <c r="E21" s="24">
        <f t="shared" si="6"/>
        <v>0</v>
      </c>
      <c r="F21" s="25">
        <f t="shared" si="6"/>
        <v>0</v>
      </c>
      <c r="G21" s="24">
        <f t="shared" si="6"/>
        <v>0</v>
      </c>
      <c r="H21" s="25">
        <f t="shared" si="6"/>
        <v>0</v>
      </c>
      <c r="I21" s="24">
        <f t="shared" si="6"/>
        <v>0</v>
      </c>
      <c r="J21" s="25">
        <f t="shared" si="6"/>
        <v>0</v>
      </c>
      <c r="K21" s="24">
        <f t="shared" si="6"/>
        <v>0</v>
      </c>
      <c r="L21" s="25">
        <f t="shared" si="6"/>
        <v>0</v>
      </c>
      <c r="M21" s="24">
        <f t="shared" si="6"/>
        <v>0</v>
      </c>
      <c r="N21" s="25">
        <f t="shared" si="6"/>
        <v>0</v>
      </c>
      <c r="O21" s="24">
        <f t="shared" si="6"/>
        <v>0</v>
      </c>
      <c r="P21" s="25">
        <f t="shared" si="6"/>
        <v>0</v>
      </c>
      <c r="Q21" s="24">
        <f t="shared" si="6"/>
        <v>0</v>
      </c>
      <c r="R21" s="25">
        <f t="shared" si="6"/>
        <v>0</v>
      </c>
      <c r="S21" s="24">
        <f t="shared" si="6"/>
        <v>0</v>
      </c>
      <c r="T21" s="25">
        <f t="shared" si="6"/>
        <v>0</v>
      </c>
      <c r="U21" s="24">
        <f t="shared" si="6"/>
        <v>0</v>
      </c>
      <c r="V21" s="25">
        <f t="shared" si="6"/>
        <v>0</v>
      </c>
      <c r="W21" s="24">
        <f t="shared" si="6"/>
        <v>0</v>
      </c>
      <c r="X21" s="25">
        <f t="shared" si="6"/>
        <v>0</v>
      </c>
      <c r="Y21" s="24">
        <f t="shared" si="6"/>
        <v>0</v>
      </c>
      <c r="Z21" s="25">
        <f t="shared" si="6"/>
        <v>0</v>
      </c>
      <c r="AA21" s="24">
        <f t="shared" si="6"/>
        <v>0</v>
      </c>
      <c r="AB21" s="25">
        <f t="shared" si="6"/>
        <v>0</v>
      </c>
      <c r="AC21" s="24">
        <f t="shared" si="6"/>
        <v>0</v>
      </c>
      <c r="AD21" s="25">
        <f t="shared" si="6"/>
        <v>0</v>
      </c>
      <c r="AE21" s="24">
        <f t="shared" si="6"/>
        <v>0</v>
      </c>
      <c r="AF21" s="25">
        <f t="shared" si="6"/>
        <v>0</v>
      </c>
      <c r="AG21" s="24">
        <f t="shared" si="6"/>
        <v>0</v>
      </c>
      <c r="AH21" s="25">
        <f t="shared" si="6"/>
        <v>0</v>
      </c>
      <c r="AI21" s="24">
        <f t="shared" si="6"/>
        <v>0</v>
      </c>
      <c r="AJ21" s="25">
        <f t="shared" si="6"/>
        <v>0</v>
      </c>
      <c r="AK21" s="24">
        <f t="shared" si="6"/>
        <v>0</v>
      </c>
      <c r="AL21" s="25">
        <f t="shared" si="6"/>
        <v>0</v>
      </c>
      <c r="AM21" s="24">
        <f>SUM(AM5:AM20)</f>
        <v>0</v>
      </c>
      <c r="AN21" s="24">
        <f>SUM(AN5:AN20)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1 E21 G21 I21 K21 M21 O21 Q21 S21 U21 W21 Y21 AA21 AC21 AE21 AG21 AI21 AK21">
    <cfRule type="cellIs" dxfId="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3"/>
  <sheetViews>
    <sheetView workbookViewId="0">
      <selection sqref="A1:AN1"/>
    </sheetView>
  </sheetViews>
  <sheetFormatPr defaultColWidth="0" defaultRowHeight="11.25" zeroHeight="1"/>
  <cols>
    <col min="1" max="1" width="3.75" style="26" bestFit="1" customWidth="1"/>
    <col min="2" max="2" width="11.25" style="17" customWidth="1"/>
    <col min="3" max="37" width="5.5" style="26" customWidth="1"/>
    <col min="38" max="38" width="5.5" style="17" customWidth="1"/>
    <col min="39" max="40" width="12.125" style="17" customWidth="1"/>
    <col min="41" max="16384" width="9" style="17" hidden="1"/>
  </cols>
  <sheetData>
    <row r="1" spans="1:40" ht="14.25" customHeight="1">
      <c r="A1" s="46" t="s">
        <v>1236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0">
      <c r="A2" s="48" t="s">
        <v>1194</v>
      </c>
      <c r="B2" s="48" t="s">
        <v>1195</v>
      </c>
      <c r="C2" s="48" t="s">
        <v>1196</v>
      </c>
      <c r="D2" s="48"/>
      <c r="E2" s="48" t="s">
        <v>1197</v>
      </c>
      <c r="F2" s="48"/>
      <c r="G2" s="48" t="s">
        <v>1198</v>
      </c>
      <c r="H2" s="48"/>
      <c r="I2" s="48" t="s">
        <v>1199</v>
      </c>
      <c r="J2" s="48"/>
      <c r="K2" s="48" t="s">
        <v>1200</v>
      </c>
      <c r="L2" s="48"/>
      <c r="M2" s="48" t="s">
        <v>1201</v>
      </c>
      <c r="N2" s="48"/>
      <c r="O2" s="48" t="s">
        <v>1202</v>
      </c>
      <c r="P2" s="48"/>
      <c r="Q2" s="48" t="s">
        <v>1203</v>
      </c>
      <c r="R2" s="48"/>
      <c r="S2" s="48" t="s">
        <v>1204</v>
      </c>
      <c r="T2" s="48"/>
      <c r="U2" s="48" t="s">
        <v>1205</v>
      </c>
      <c r="V2" s="48"/>
      <c r="W2" s="48" t="s">
        <v>1206</v>
      </c>
      <c r="X2" s="48"/>
      <c r="Y2" s="48" t="s">
        <v>1207</v>
      </c>
      <c r="Z2" s="48"/>
      <c r="AA2" s="48" t="s">
        <v>1208</v>
      </c>
      <c r="AB2" s="48"/>
      <c r="AC2" s="48" t="s">
        <v>1209</v>
      </c>
      <c r="AD2" s="48"/>
      <c r="AE2" s="48" t="s">
        <v>1210</v>
      </c>
      <c r="AF2" s="48"/>
      <c r="AG2" s="48" t="s">
        <v>1211</v>
      </c>
      <c r="AH2" s="48"/>
      <c r="AI2" s="48" t="s">
        <v>1212</v>
      </c>
      <c r="AJ2" s="48"/>
      <c r="AK2" s="48" t="s">
        <v>1213</v>
      </c>
      <c r="AL2" s="48"/>
      <c r="AM2" s="49" t="s">
        <v>1214</v>
      </c>
      <c r="AN2" s="49" t="s">
        <v>1215</v>
      </c>
    </row>
    <row r="3" spans="1:40" ht="22.5" customHeight="1">
      <c r="A3" s="48"/>
      <c r="B3" s="48"/>
      <c r="C3" s="47" t="s">
        <v>0</v>
      </c>
      <c r="D3" s="47"/>
      <c r="E3" s="47" t="s">
        <v>1216</v>
      </c>
      <c r="F3" s="47"/>
      <c r="G3" s="47" t="s">
        <v>1217</v>
      </c>
      <c r="H3" s="47"/>
      <c r="I3" s="47" t="s">
        <v>1218</v>
      </c>
      <c r="J3" s="47"/>
      <c r="K3" s="47" t="s">
        <v>1219</v>
      </c>
      <c r="L3" s="47"/>
      <c r="M3" s="47" t="s">
        <v>1220</v>
      </c>
      <c r="N3" s="47"/>
      <c r="O3" s="47" t="s">
        <v>1221</v>
      </c>
      <c r="P3" s="47"/>
      <c r="Q3" s="47" t="s">
        <v>1222</v>
      </c>
      <c r="R3" s="47"/>
      <c r="S3" s="47" t="s">
        <v>1223</v>
      </c>
      <c r="T3" s="47"/>
      <c r="U3" s="47" t="s">
        <v>1224</v>
      </c>
      <c r="V3" s="47"/>
      <c r="W3" s="47" t="s">
        <v>1225</v>
      </c>
      <c r="X3" s="47"/>
      <c r="Y3" s="47" t="s">
        <v>1226</v>
      </c>
      <c r="Z3" s="47"/>
      <c r="AA3" s="47" t="s">
        <v>1227</v>
      </c>
      <c r="AB3" s="47"/>
      <c r="AC3" s="47" t="s">
        <v>1228</v>
      </c>
      <c r="AD3" s="47"/>
      <c r="AE3" s="47" t="s">
        <v>14</v>
      </c>
      <c r="AF3" s="47"/>
      <c r="AG3" s="47" t="s">
        <v>1229</v>
      </c>
      <c r="AH3" s="47"/>
      <c r="AI3" s="47" t="s">
        <v>1230</v>
      </c>
      <c r="AJ3" s="47"/>
      <c r="AK3" s="47" t="s">
        <v>1231</v>
      </c>
      <c r="AL3" s="47"/>
      <c r="AM3" s="50"/>
      <c r="AN3" s="50"/>
    </row>
    <row r="4" spans="1:40" ht="55.5" customHeight="1">
      <c r="A4" s="48"/>
      <c r="B4" s="48"/>
      <c r="C4" s="18" t="s">
        <v>24</v>
      </c>
      <c r="D4" s="19" t="s">
        <v>1232</v>
      </c>
      <c r="E4" s="18" t="s">
        <v>24</v>
      </c>
      <c r="F4" s="19" t="s">
        <v>1232</v>
      </c>
      <c r="G4" s="18" t="s">
        <v>24</v>
      </c>
      <c r="H4" s="19" t="s">
        <v>1232</v>
      </c>
      <c r="I4" s="18" t="s">
        <v>24</v>
      </c>
      <c r="J4" s="19" t="s">
        <v>1232</v>
      </c>
      <c r="K4" s="18" t="s">
        <v>24</v>
      </c>
      <c r="L4" s="19" t="s">
        <v>1232</v>
      </c>
      <c r="M4" s="18" t="s">
        <v>24</v>
      </c>
      <c r="N4" s="19" t="s">
        <v>1232</v>
      </c>
      <c r="O4" s="18" t="s">
        <v>24</v>
      </c>
      <c r="P4" s="19" t="s">
        <v>1232</v>
      </c>
      <c r="Q4" s="18" t="s">
        <v>24</v>
      </c>
      <c r="R4" s="19" t="s">
        <v>1232</v>
      </c>
      <c r="S4" s="18" t="s">
        <v>24</v>
      </c>
      <c r="T4" s="19" t="s">
        <v>1232</v>
      </c>
      <c r="U4" s="18" t="s">
        <v>24</v>
      </c>
      <c r="V4" s="19" t="s">
        <v>1232</v>
      </c>
      <c r="W4" s="18" t="s">
        <v>24</v>
      </c>
      <c r="X4" s="19" t="s">
        <v>1232</v>
      </c>
      <c r="Y4" s="18" t="s">
        <v>24</v>
      </c>
      <c r="Z4" s="19" t="s">
        <v>1232</v>
      </c>
      <c r="AA4" s="18" t="s">
        <v>24</v>
      </c>
      <c r="AB4" s="19" t="s">
        <v>1232</v>
      </c>
      <c r="AC4" s="18" t="s">
        <v>24</v>
      </c>
      <c r="AD4" s="19" t="s">
        <v>1232</v>
      </c>
      <c r="AE4" s="18" t="s">
        <v>24</v>
      </c>
      <c r="AF4" s="19" t="s">
        <v>1232</v>
      </c>
      <c r="AG4" s="18" t="s">
        <v>24</v>
      </c>
      <c r="AH4" s="19" t="s">
        <v>1232</v>
      </c>
      <c r="AI4" s="18" t="s">
        <v>24</v>
      </c>
      <c r="AJ4" s="19" t="s">
        <v>1232</v>
      </c>
      <c r="AK4" s="18" t="s">
        <v>24</v>
      </c>
      <c r="AL4" s="19" t="s">
        <v>1232</v>
      </c>
      <c r="AM4" s="51"/>
      <c r="AN4" s="51"/>
    </row>
    <row r="5" spans="1:40">
      <c r="A5" s="27">
        <v>1</v>
      </c>
      <c r="B5" s="20" t="s">
        <v>1119</v>
      </c>
      <c r="C5" s="21">
        <f>SUMIFS('Reservatórios por endereço'!G$3:G$61,'Reservatórios por endereço'!$A$3:$A$61,$B5,'Reservatórios por endereço'!$E$3:$E$61,"Leste")</f>
        <v>0</v>
      </c>
      <c r="D5" s="22">
        <f>C5*2</f>
        <v>0</v>
      </c>
      <c r="E5" s="21">
        <f>SUMIFS('Reservatórios por endereço'!I$3:I$61,'Reservatórios por endereço'!$A$3:$A$61,$B5,'Reservatórios por endereço'!$E$3:$E$61,"Leste")</f>
        <v>0</v>
      </c>
      <c r="F5" s="22">
        <f>E5*2</f>
        <v>0</v>
      </c>
      <c r="G5" s="21">
        <f>SUMIFS('Reservatórios por endereço'!K$3:K$61,'Reservatórios por endereço'!$A$3:$A$61,$B5,'Reservatórios por endereço'!$E$3:$E$61,"Leste")</f>
        <v>0</v>
      </c>
      <c r="H5" s="22">
        <f>G5*2</f>
        <v>0</v>
      </c>
      <c r="I5" s="21">
        <f>SUMIFS('Reservatórios por endereço'!M$3:M$61,'Reservatórios por endereço'!$A$3:$A$61,$B5,'Reservatórios por endereço'!$E$3:$E$61,"Leste")</f>
        <v>0</v>
      </c>
      <c r="J5" s="22">
        <f>I5*2</f>
        <v>0</v>
      </c>
      <c r="K5" s="21">
        <f>SUMIFS('Reservatórios por endereço'!O$3:O$61,'Reservatórios por endereço'!$A$3:$A$61,$B5,'Reservatórios por endereço'!$E$3:$E$61,"Leste")</f>
        <v>0</v>
      </c>
      <c r="L5" s="22">
        <f>K5*2</f>
        <v>0</v>
      </c>
      <c r="M5" s="21">
        <f>SUMIFS('Reservatórios por endereço'!Q$3:Q$61,'Reservatórios por endereço'!$A$3:$A$61,$B5,'Reservatórios por endereço'!$E$3:$E$61,"Leste")</f>
        <v>0</v>
      </c>
      <c r="N5" s="22">
        <f>M5*2</f>
        <v>0</v>
      </c>
      <c r="O5" s="21">
        <f>SUMIFS('Reservatórios por endereço'!S$3:S$61,'Reservatórios por endereço'!$A$3:$A$61,$B5,'Reservatórios por endereço'!$E$3:$E$61,"Leste")</f>
        <v>0</v>
      </c>
      <c r="P5" s="22">
        <f>O5*2</f>
        <v>0</v>
      </c>
      <c r="Q5" s="21">
        <f>SUMIFS('Reservatórios por endereço'!U$3:U$61,'Reservatórios por endereço'!$A$3:$A$61,$B5,'Reservatórios por endereço'!$E$3:$E$61,"Leste")</f>
        <v>0</v>
      </c>
      <c r="R5" s="22">
        <f>Q5*2</f>
        <v>0</v>
      </c>
      <c r="S5" s="21">
        <f>SUMIFS('Reservatórios por endereço'!W$3:W$61,'Reservatórios por endereço'!$A$3:$A$61,$B5,'Reservatórios por endereço'!$E$3:$E$61,"Leste")</f>
        <v>0</v>
      </c>
      <c r="T5" s="22">
        <f>S5*2</f>
        <v>0</v>
      </c>
      <c r="U5" s="21">
        <f>SUMIFS('Reservatórios por endereço'!Y$3:Y$61,'Reservatórios por endereço'!$A$3:$A$61,$B5,'Reservatórios por endereço'!$E$3:$E$61,"Leste")</f>
        <v>0</v>
      </c>
      <c r="V5" s="22">
        <f>U5*2</f>
        <v>0</v>
      </c>
      <c r="W5" s="21">
        <f>SUMIFS('Reservatórios por endereço'!AA$3:AA$61,'Reservatórios por endereço'!$A$3:$A$61,$B5,'Reservatórios por endereço'!$E$3:$E$61,"Leste")</f>
        <v>0</v>
      </c>
      <c r="X5" s="22">
        <f>W5*2</f>
        <v>0</v>
      </c>
      <c r="Y5" s="21">
        <f>SUMIFS('Reservatórios por endereço'!AC$3:AC$61,'Reservatórios por endereço'!$A$3:$A$61,$B5,'Reservatórios por endereço'!$E$3:$E$61,"Leste")</f>
        <v>0</v>
      </c>
      <c r="Z5" s="22">
        <f>Y5*2</f>
        <v>0</v>
      </c>
      <c r="AA5" s="21">
        <f>SUMIFS('Reservatórios por endereço'!AE$3:AE$61,'Reservatórios por endereço'!$A$3:$A$61,$B5,'Reservatórios por endereço'!$E$3:$E$61,"Leste")</f>
        <v>0</v>
      </c>
      <c r="AB5" s="22">
        <f>AA5*2</f>
        <v>0</v>
      </c>
      <c r="AC5" s="21">
        <f>SUMIFS('Reservatórios por endereço'!AG$3:AG$61,'Reservatórios por endereço'!$A$3:$A$61,$B5,'Reservatórios por endereço'!$E$3:$E$61,"Leste")</f>
        <v>0</v>
      </c>
      <c r="AD5" s="22">
        <f>AC5*2</f>
        <v>0</v>
      </c>
      <c r="AE5" s="21">
        <f>SUMIFS('Reservatórios por endereço'!AI$3:AI$61,'Reservatórios por endereço'!$A$3:$A$61,$B5,'Reservatórios por endereço'!$E$3:$E$61,"Leste")</f>
        <v>0</v>
      </c>
      <c r="AF5" s="22">
        <f>AE5*2</f>
        <v>0</v>
      </c>
      <c r="AG5" s="21">
        <f>SUMIFS('Reservatórios por endereço'!AK$3:AK$61,'Reservatórios por endereço'!$A$3:$A$61,$B5,'Reservatórios por endereço'!$E$3:$E$61,"Leste")</f>
        <v>0</v>
      </c>
      <c r="AH5" s="22">
        <f>AG5*2</f>
        <v>0</v>
      </c>
      <c r="AI5" s="21">
        <f>SUMIFS('Reservatórios por endereço'!AM$3:AM$61,'Reservatórios por endereço'!$A$3:$A$61,$B5,'Reservatórios por endereço'!$E$3:$E$61,"Leste")</f>
        <v>0</v>
      </c>
      <c r="AJ5" s="22">
        <f>AI5*2</f>
        <v>0</v>
      </c>
      <c r="AK5" s="21">
        <f>SUMIFS('Reservatórios por endereço'!AO$3:AO$61,'Reservatórios por endereço'!$A$3:$A$61,$B5,'Reservatórios por endereço'!$E$3:$E$61,"Leste")</f>
        <v>0</v>
      </c>
      <c r="AL5" s="22">
        <f>AK5*2</f>
        <v>0</v>
      </c>
      <c r="AM5" s="21">
        <f>C5+E5+G5+I5+K5+M5+O5+Q5+S5+U5+W5+Y5+AA5+AC5+AE5+AG5+AI5+AK5</f>
        <v>0</v>
      </c>
      <c r="AN5" s="21">
        <f>D5+F5+H5+J5+L5+N5+P5+R5+T5+V5+X5+Z5+AB5+AD5+AF5+AH5+AJ5+AL5</f>
        <v>0</v>
      </c>
    </row>
    <row r="6" spans="1:40">
      <c r="A6" s="27">
        <f>A5+1</f>
        <v>2</v>
      </c>
      <c r="B6" s="20" t="s">
        <v>52</v>
      </c>
      <c r="C6" s="21">
        <f>SUMIFS('Reservatórios por endereço'!G$3:G$61,'Reservatórios por endereço'!$A$3:$A$61,$B6,'Reservatórios por endereço'!$E$3:$E$61,"Leste")</f>
        <v>0</v>
      </c>
      <c r="D6" s="22">
        <f t="shared" ref="D6:R6" si="0">C6*2</f>
        <v>0</v>
      </c>
      <c r="E6" s="21">
        <f>SUMIFS('Reservatórios por endereço'!I$3:I$61,'Reservatórios por endereço'!$A$3:$A$61,$B6,'Reservatórios por endereço'!$E$3:$E$61,"Leste")</f>
        <v>0</v>
      </c>
      <c r="F6" s="22">
        <f t="shared" si="0"/>
        <v>0</v>
      </c>
      <c r="G6" s="21">
        <f>SUMIFS('Reservatórios por endereço'!K$3:K$61,'Reservatórios por endereço'!$A$3:$A$61,$B6,'Reservatórios por endereço'!$E$3:$E$61,"Leste")</f>
        <v>0</v>
      </c>
      <c r="H6" s="22">
        <f t="shared" si="0"/>
        <v>0</v>
      </c>
      <c r="I6" s="21">
        <f>SUMIFS('Reservatórios por endereço'!M$3:M$61,'Reservatórios por endereço'!$A$3:$A$61,$B6,'Reservatórios por endereço'!$E$3:$E$61,"Leste")</f>
        <v>0</v>
      </c>
      <c r="J6" s="22">
        <f t="shared" si="0"/>
        <v>0</v>
      </c>
      <c r="K6" s="21">
        <f>SUMIFS('Reservatórios por endereço'!O$3:O$61,'Reservatórios por endereço'!$A$3:$A$61,$B6,'Reservatórios por endereço'!$E$3:$E$61,"Leste")</f>
        <v>0</v>
      </c>
      <c r="L6" s="22">
        <f t="shared" si="0"/>
        <v>0</v>
      </c>
      <c r="M6" s="21">
        <f>SUMIFS('Reservatórios por endereço'!Q$3:Q$61,'Reservatórios por endereço'!$A$3:$A$61,$B6,'Reservatórios por endereço'!$E$3:$E$61,"Leste")</f>
        <v>0</v>
      </c>
      <c r="N6" s="22">
        <f t="shared" si="0"/>
        <v>0</v>
      </c>
      <c r="O6" s="21">
        <f>SUMIFS('Reservatórios por endereço'!S$3:S$61,'Reservatórios por endereço'!$A$3:$A$61,$B6,'Reservatórios por endereço'!$E$3:$E$61,"Leste")</f>
        <v>0</v>
      </c>
      <c r="P6" s="22">
        <f t="shared" si="0"/>
        <v>0</v>
      </c>
      <c r="Q6" s="21">
        <f>SUMIFS('Reservatórios por endereço'!U$3:U$61,'Reservatórios por endereço'!$A$3:$A$61,$B6,'Reservatórios por endereço'!$E$3:$E$61,"Leste")</f>
        <v>0</v>
      </c>
      <c r="R6" s="22">
        <f t="shared" si="0"/>
        <v>0</v>
      </c>
      <c r="S6" s="21">
        <f>SUMIFS('Reservatórios por endereço'!W$3:W$61,'Reservatórios por endereço'!$A$3:$A$61,$B6,'Reservatórios por endereço'!$E$3:$E$61,"Leste")</f>
        <v>0</v>
      </c>
      <c r="T6" s="22">
        <f t="shared" ref="T6:AH6" si="1">S6*2</f>
        <v>0</v>
      </c>
      <c r="U6" s="21">
        <f>SUMIFS('Reservatórios por endereço'!Y$3:Y$61,'Reservatórios por endereço'!$A$3:$A$61,$B6,'Reservatórios por endereço'!$E$3:$E$61,"Leste")</f>
        <v>0</v>
      </c>
      <c r="V6" s="22">
        <f t="shared" si="1"/>
        <v>0</v>
      </c>
      <c r="W6" s="21">
        <f>SUMIFS('Reservatórios por endereço'!AA$3:AA$61,'Reservatórios por endereço'!$A$3:$A$61,$B6,'Reservatórios por endereço'!$E$3:$E$61,"Leste")</f>
        <v>0</v>
      </c>
      <c r="X6" s="22">
        <f t="shared" si="1"/>
        <v>0</v>
      </c>
      <c r="Y6" s="21">
        <f>SUMIFS('Reservatórios por endereço'!AC$3:AC$61,'Reservatórios por endereço'!$A$3:$A$61,$B6,'Reservatórios por endereço'!$E$3:$E$61,"Leste")</f>
        <v>0</v>
      </c>
      <c r="Z6" s="22">
        <f t="shared" si="1"/>
        <v>0</v>
      </c>
      <c r="AA6" s="21">
        <f>SUMIFS('Reservatórios por endereço'!AE$3:AE$61,'Reservatórios por endereço'!$A$3:$A$61,$B6,'Reservatórios por endereço'!$E$3:$E$61,"Leste")</f>
        <v>0</v>
      </c>
      <c r="AB6" s="22">
        <f t="shared" si="1"/>
        <v>0</v>
      </c>
      <c r="AC6" s="21">
        <f>SUMIFS('Reservatórios por endereço'!AG$3:AG$61,'Reservatórios por endereço'!$A$3:$A$61,$B6,'Reservatórios por endereço'!$E$3:$E$61,"Leste")</f>
        <v>0</v>
      </c>
      <c r="AD6" s="22">
        <f t="shared" si="1"/>
        <v>0</v>
      </c>
      <c r="AE6" s="21">
        <f>SUMIFS('Reservatórios por endereço'!AI$3:AI$61,'Reservatórios por endereço'!$A$3:$A$61,$B6,'Reservatórios por endereço'!$E$3:$E$61,"Leste")</f>
        <v>0</v>
      </c>
      <c r="AF6" s="22">
        <f t="shared" si="1"/>
        <v>0</v>
      </c>
      <c r="AG6" s="21">
        <f>SUMIFS('Reservatórios por endereço'!AK$3:AK$61,'Reservatórios por endereço'!$A$3:$A$61,$B6,'Reservatórios por endereço'!$E$3:$E$61,"Leste")</f>
        <v>0</v>
      </c>
      <c r="AH6" s="22">
        <f t="shared" si="1"/>
        <v>0</v>
      </c>
      <c r="AI6" s="21">
        <f>SUMIFS('Reservatórios por endereço'!AM$3:AM$61,'Reservatórios por endereço'!$A$3:$A$61,$B6,'Reservatórios por endereço'!$E$3:$E$61,"Leste")</f>
        <v>0</v>
      </c>
      <c r="AJ6" s="22">
        <f t="shared" ref="D6:AJ20" si="2">AI6*2</f>
        <v>0</v>
      </c>
      <c r="AK6" s="21">
        <f>SUMIFS('Reservatórios por endereço'!AO$3:AO$61,'Reservatórios por endereço'!$A$3:$A$61,$B6,'Reservatórios por endereço'!$E$3:$E$61,"Leste")</f>
        <v>0</v>
      </c>
      <c r="AL6" s="22">
        <f t="shared" ref="AL6:AL20" si="3">AK6*2</f>
        <v>0</v>
      </c>
      <c r="AM6" s="21">
        <f t="shared" ref="AM6:AN20" si="4">C6+E6+G6+I6+K6+M6+O6+Q6+S6+U6+W6+Y6+AA6+AC6+AE6+AG6+AI6+AK6</f>
        <v>0</v>
      </c>
      <c r="AN6" s="21">
        <f t="shared" si="4"/>
        <v>0</v>
      </c>
    </row>
    <row r="7" spans="1:40">
      <c r="A7" s="27">
        <f t="shared" ref="A7:A22" si="5">A6+1</f>
        <v>3</v>
      </c>
      <c r="B7" s="20" t="s">
        <v>1133</v>
      </c>
      <c r="C7" s="21">
        <f>SUMIFS('Reservatórios por endereço'!G$3:G$61,'Reservatórios por endereço'!$A$3:$A$61,$B7,'Reservatórios por endereço'!$E$3:$E$61,"Leste")</f>
        <v>0</v>
      </c>
      <c r="D7" s="22">
        <f t="shared" si="2"/>
        <v>0</v>
      </c>
      <c r="E7" s="21">
        <f>SUMIFS('Reservatórios por endereço'!I$3:I$61,'Reservatórios por endereço'!$A$3:$A$61,$B7,'Reservatórios por endereço'!$E$3:$E$61,"Leste")</f>
        <v>0</v>
      </c>
      <c r="F7" s="22">
        <f t="shared" si="2"/>
        <v>0</v>
      </c>
      <c r="G7" s="21">
        <f>SUMIFS('Reservatórios por endereço'!K$3:K$61,'Reservatórios por endereço'!$A$3:$A$61,$B7,'Reservatórios por endereço'!$E$3:$E$61,"Leste")</f>
        <v>0</v>
      </c>
      <c r="H7" s="22">
        <f t="shared" si="2"/>
        <v>0</v>
      </c>
      <c r="I7" s="21">
        <f>SUMIFS('Reservatórios por endereço'!M$3:M$61,'Reservatórios por endereço'!$A$3:$A$61,$B7,'Reservatórios por endereço'!$E$3:$E$61,"Leste")</f>
        <v>0</v>
      </c>
      <c r="J7" s="22">
        <f t="shared" si="2"/>
        <v>0</v>
      </c>
      <c r="K7" s="21">
        <f>SUMIFS('Reservatórios por endereço'!O$3:O$61,'Reservatórios por endereço'!$A$3:$A$61,$B7,'Reservatórios por endereço'!$E$3:$E$61,"Leste")</f>
        <v>0</v>
      </c>
      <c r="L7" s="22">
        <f t="shared" si="2"/>
        <v>0</v>
      </c>
      <c r="M7" s="21">
        <f>SUMIFS('Reservatórios por endereço'!Q$3:Q$61,'Reservatórios por endereço'!$A$3:$A$61,$B7,'Reservatórios por endereço'!$E$3:$E$61,"Leste")</f>
        <v>0</v>
      </c>
      <c r="N7" s="22">
        <f t="shared" si="2"/>
        <v>0</v>
      </c>
      <c r="O7" s="21">
        <f>SUMIFS('Reservatórios por endereço'!S$3:S$61,'Reservatórios por endereço'!$A$3:$A$61,$B7,'Reservatórios por endereço'!$E$3:$E$61,"Leste")</f>
        <v>0</v>
      </c>
      <c r="P7" s="22">
        <f t="shared" si="2"/>
        <v>0</v>
      </c>
      <c r="Q7" s="21">
        <f>SUMIFS('Reservatórios por endereço'!U$3:U$61,'Reservatórios por endereço'!$A$3:$A$61,$B7,'Reservatórios por endereço'!$E$3:$E$61,"Leste")</f>
        <v>0</v>
      </c>
      <c r="R7" s="22">
        <f t="shared" si="2"/>
        <v>0</v>
      </c>
      <c r="S7" s="21">
        <f>SUMIFS('Reservatórios por endereço'!W$3:W$61,'Reservatórios por endereço'!$A$3:$A$61,$B7,'Reservatórios por endereço'!$E$3:$E$61,"Leste")</f>
        <v>0</v>
      </c>
      <c r="T7" s="22">
        <f t="shared" si="2"/>
        <v>0</v>
      </c>
      <c r="U7" s="21">
        <f>SUMIFS('Reservatórios por endereço'!Y$3:Y$61,'Reservatórios por endereço'!$A$3:$A$61,$B7,'Reservatórios por endereço'!$E$3:$E$61,"Leste")</f>
        <v>0</v>
      </c>
      <c r="V7" s="22">
        <f t="shared" si="2"/>
        <v>0</v>
      </c>
      <c r="W7" s="21">
        <f>SUMIFS('Reservatórios por endereço'!AA$3:AA$61,'Reservatórios por endereço'!$A$3:$A$61,$B7,'Reservatórios por endereço'!$E$3:$E$61,"Leste")</f>
        <v>0</v>
      </c>
      <c r="X7" s="22">
        <f t="shared" si="2"/>
        <v>0</v>
      </c>
      <c r="Y7" s="21">
        <f>SUMIFS('Reservatórios por endereço'!AC$3:AC$61,'Reservatórios por endereço'!$A$3:$A$61,$B7,'Reservatórios por endereço'!$E$3:$E$61,"Leste")</f>
        <v>0</v>
      </c>
      <c r="Z7" s="22">
        <f t="shared" si="2"/>
        <v>0</v>
      </c>
      <c r="AA7" s="21">
        <f>SUMIFS('Reservatórios por endereço'!AE$3:AE$61,'Reservatórios por endereço'!$A$3:$A$61,$B7,'Reservatórios por endereço'!$E$3:$E$61,"Leste")</f>
        <v>0</v>
      </c>
      <c r="AB7" s="22">
        <f t="shared" si="2"/>
        <v>0</v>
      </c>
      <c r="AC7" s="21">
        <f>SUMIFS('Reservatórios por endereço'!AG$3:AG$61,'Reservatórios por endereço'!$A$3:$A$61,$B7,'Reservatórios por endereço'!$E$3:$E$61,"Leste")</f>
        <v>0</v>
      </c>
      <c r="AD7" s="22">
        <f t="shared" si="2"/>
        <v>0</v>
      </c>
      <c r="AE7" s="21">
        <f>SUMIFS('Reservatórios por endereço'!AI$3:AI$61,'Reservatórios por endereço'!$A$3:$A$61,$B7,'Reservatórios por endereço'!$E$3:$E$61,"Leste")</f>
        <v>0</v>
      </c>
      <c r="AF7" s="22">
        <f t="shared" si="2"/>
        <v>0</v>
      </c>
      <c r="AG7" s="21">
        <f>SUMIFS('Reservatórios por endereço'!AK$3:AK$61,'Reservatórios por endereço'!$A$3:$A$61,$B7,'Reservatórios por endereço'!$E$3:$E$61,"Leste")</f>
        <v>0</v>
      </c>
      <c r="AH7" s="22">
        <f t="shared" si="2"/>
        <v>0</v>
      </c>
      <c r="AI7" s="21">
        <f>SUMIFS('Reservatórios por endereço'!AM$3:AM$61,'Reservatórios por endereço'!$A$3:$A$61,$B7,'Reservatórios por endereço'!$E$3:$E$61,"Leste")</f>
        <v>0</v>
      </c>
      <c r="AJ7" s="22">
        <f t="shared" si="2"/>
        <v>0</v>
      </c>
      <c r="AK7" s="21">
        <f>SUMIFS('Reservatórios por endereço'!AO$3:AO$61,'Reservatórios por endereço'!$A$3:$A$61,$B7,'Reservatórios por endereço'!$E$3:$E$61,"Leste")</f>
        <v>0</v>
      </c>
      <c r="AL7" s="22">
        <f t="shared" si="3"/>
        <v>0</v>
      </c>
      <c r="AM7" s="21">
        <f t="shared" si="4"/>
        <v>0</v>
      </c>
      <c r="AN7" s="21">
        <f t="shared" si="4"/>
        <v>0</v>
      </c>
    </row>
    <row r="8" spans="1:40">
      <c r="A8" s="27">
        <f t="shared" si="5"/>
        <v>4</v>
      </c>
      <c r="B8" s="20" t="s">
        <v>75</v>
      </c>
      <c r="C8" s="21">
        <f>SUMIFS('Reservatórios por endereço'!G$3:G$61,'Reservatórios por endereço'!$A$3:$A$61,$B8,'Reservatórios por endereço'!$E$3:$E$61,"Leste")</f>
        <v>0</v>
      </c>
      <c r="D8" s="22">
        <f t="shared" si="2"/>
        <v>0</v>
      </c>
      <c r="E8" s="21">
        <f>SUMIFS('Reservatórios por endereço'!I$3:I$61,'Reservatórios por endereço'!$A$3:$A$61,$B8,'Reservatórios por endereço'!$E$3:$E$61,"Leste")</f>
        <v>0</v>
      </c>
      <c r="F8" s="22">
        <f t="shared" si="2"/>
        <v>0</v>
      </c>
      <c r="G8" s="21">
        <f>SUMIFS('Reservatórios por endereço'!K$3:K$61,'Reservatórios por endereço'!$A$3:$A$61,$B8,'Reservatórios por endereço'!$E$3:$E$61,"Leste")</f>
        <v>0</v>
      </c>
      <c r="H8" s="22">
        <f t="shared" si="2"/>
        <v>0</v>
      </c>
      <c r="I8" s="21">
        <f>SUMIFS('Reservatórios por endereço'!M$3:M$61,'Reservatórios por endereço'!$A$3:$A$61,$B8,'Reservatórios por endereço'!$E$3:$E$61,"Leste")</f>
        <v>0</v>
      </c>
      <c r="J8" s="22">
        <f t="shared" si="2"/>
        <v>0</v>
      </c>
      <c r="K8" s="21">
        <f>SUMIFS('Reservatórios por endereço'!O$3:O$61,'Reservatórios por endereço'!$A$3:$A$61,$B8,'Reservatórios por endereço'!$E$3:$E$61,"Leste")</f>
        <v>0</v>
      </c>
      <c r="L8" s="22">
        <f t="shared" si="2"/>
        <v>0</v>
      </c>
      <c r="M8" s="21">
        <f>SUMIFS('Reservatórios por endereço'!Q$3:Q$61,'Reservatórios por endereço'!$A$3:$A$61,$B8,'Reservatórios por endereço'!$E$3:$E$61,"Leste")</f>
        <v>0</v>
      </c>
      <c r="N8" s="22">
        <f t="shared" si="2"/>
        <v>0</v>
      </c>
      <c r="O8" s="21">
        <f>SUMIFS('Reservatórios por endereço'!S$3:S$61,'Reservatórios por endereço'!$A$3:$A$61,$B8,'Reservatórios por endereço'!$E$3:$E$61,"Leste")</f>
        <v>0</v>
      </c>
      <c r="P8" s="22">
        <f t="shared" si="2"/>
        <v>0</v>
      </c>
      <c r="Q8" s="21">
        <f>SUMIFS('Reservatórios por endereço'!U$3:U$61,'Reservatórios por endereço'!$A$3:$A$61,$B8,'Reservatórios por endereço'!$E$3:$E$61,"Leste")</f>
        <v>0</v>
      </c>
      <c r="R8" s="22">
        <f t="shared" si="2"/>
        <v>0</v>
      </c>
      <c r="S8" s="21">
        <f>SUMIFS('Reservatórios por endereço'!W$3:W$61,'Reservatórios por endereço'!$A$3:$A$61,$B8,'Reservatórios por endereço'!$E$3:$E$61,"Leste")</f>
        <v>0</v>
      </c>
      <c r="T8" s="22">
        <f t="shared" si="2"/>
        <v>0</v>
      </c>
      <c r="U8" s="21">
        <f>SUMIFS('Reservatórios por endereço'!Y$3:Y$61,'Reservatórios por endereço'!$A$3:$A$61,$B8,'Reservatórios por endereço'!$E$3:$E$61,"Leste")</f>
        <v>0</v>
      </c>
      <c r="V8" s="22">
        <f t="shared" si="2"/>
        <v>0</v>
      </c>
      <c r="W8" s="21">
        <f>SUMIFS('Reservatórios por endereço'!AA$3:AA$61,'Reservatórios por endereço'!$A$3:$A$61,$B8,'Reservatórios por endereço'!$E$3:$E$61,"Leste")</f>
        <v>0</v>
      </c>
      <c r="X8" s="22">
        <f t="shared" si="2"/>
        <v>0</v>
      </c>
      <c r="Y8" s="21">
        <f>SUMIFS('Reservatórios por endereço'!AC$3:AC$61,'Reservatórios por endereço'!$A$3:$A$61,$B8,'Reservatórios por endereço'!$E$3:$E$61,"Leste")</f>
        <v>0</v>
      </c>
      <c r="Z8" s="22">
        <f t="shared" si="2"/>
        <v>0</v>
      </c>
      <c r="AA8" s="21">
        <f>SUMIFS('Reservatórios por endereço'!AE$3:AE$61,'Reservatórios por endereço'!$A$3:$A$61,$B8,'Reservatórios por endereço'!$E$3:$E$61,"Leste")</f>
        <v>0</v>
      </c>
      <c r="AB8" s="22">
        <f t="shared" si="2"/>
        <v>0</v>
      </c>
      <c r="AC8" s="21">
        <f>SUMIFS('Reservatórios por endereço'!AG$3:AG$61,'Reservatórios por endereço'!$A$3:$A$61,$B8,'Reservatórios por endereço'!$E$3:$E$61,"Leste")</f>
        <v>0</v>
      </c>
      <c r="AD8" s="22">
        <f t="shared" si="2"/>
        <v>0</v>
      </c>
      <c r="AE8" s="21">
        <f>SUMIFS('Reservatórios por endereço'!AI$3:AI$61,'Reservatórios por endereço'!$A$3:$A$61,$B8,'Reservatórios por endereço'!$E$3:$E$61,"Leste")</f>
        <v>0</v>
      </c>
      <c r="AF8" s="22">
        <f t="shared" si="2"/>
        <v>0</v>
      </c>
      <c r="AG8" s="21">
        <f>SUMIFS('Reservatórios por endereço'!AK$3:AK$61,'Reservatórios por endereço'!$A$3:$A$61,$B8,'Reservatórios por endereço'!$E$3:$E$61,"Leste")</f>
        <v>0</v>
      </c>
      <c r="AH8" s="22">
        <f t="shared" si="2"/>
        <v>0</v>
      </c>
      <c r="AI8" s="21">
        <f>SUMIFS('Reservatórios por endereço'!AM$3:AM$61,'Reservatórios por endereço'!$A$3:$A$61,$B8,'Reservatórios por endereço'!$E$3:$E$61,"Leste")</f>
        <v>0</v>
      </c>
      <c r="AJ8" s="22">
        <f t="shared" si="2"/>
        <v>0</v>
      </c>
      <c r="AK8" s="21">
        <f>SUMIFS('Reservatórios por endereço'!AO$3:AO$61,'Reservatórios por endereço'!$A$3:$A$61,$B8,'Reservatórios por endereço'!$E$3:$E$61,"Leste")</f>
        <v>0</v>
      </c>
      <c r="AL8" s="22">
        <f t="shared" si="3"/>
        <v>0</v>
      </c>
      <c r="AM8" s="21">
        <f t="shared" si="4"/>
        <v>0</v>
      </c>
      <c r="AN8" s="21">
        <f t="shared" si="4"/>
        <v>0</v>
      </c>
    </row>
    <row r="9" spans="1:40">
      <c r="A9" s="27">
        <f t="shared" si="5"/>
        <v>5</v>
      </c>
      <c r="B9" s="20" t="s">
        <v>1134</v>
      </c>
      <c r="C9" s="21">
        <f>SUMIFS('Reservatórios por endereço'!G$3:G$61,'Reservatórios por endereço'!$A$3:$A$61,$B9,'Reservatórios por endereço'!$E$3:$E$61,"Leste")</f>
        <v>0</v>
      </c>
      <c r="D9" s="22">
        <f t="shared" si="2"/>
        <v>0</v>
      </c>
      <c r="E9" s="21">
        <f>SUMIFS('Reservatórios por endereço'!I$3:I$61,'Reservatórios por endereço'!$A$3:$A$61,$B9,'Reservatórios por endereço'!$E$3:$E$61,"Leste")</f>
        <v>0</v>
      </c>
      <c r="F9" s="22">
        <f t="shared" si="2"/>
        <v>0</v>
      </c>
      <c r="G9" s="21">
        <f>SUMIFS('Reservatórios por endereço'!K$3:K$61,'Reservatórios por endereço'!$A$3:$A$61,$B9,'Reservatórios por endereço'!$E$3:$E$61,"Leste")</f>
        <v>0</v>
      </c>
      <c r="H9" s="22">
        <f t="shared" si="2"/>
        <v>0</v>
      </c>
      <c r="I9" s="21">
        <f>SUMIFS('Reservatórios por endereço'!M$3:M$61,'Reservatórios por endereço'!$A$3:$A$61,$B9,'Reservatórios por endereço'!$E$3:$E$61,"Leste")</f>
        <v>0</v>
      </c>
      <c r="J9" s="22">
        <f t="shared" si="2"/>
        <v>0</v>
      </c>
      <c r="K9" s="21">
        <f>SUMIFS('Reservatórios por endereço'!O$3:O$61,'Reservatórios por endereço'!$A$3:$A$61,$B9,'Reservatórios por endereço'!$E$3:$E$61,"Leste")</f>
        <v>0</v>
      </c>
      <c r="L9" s="22">
        <f t="shared" si="2"/>
        <v>0</v>
      </c>
      <c r="M9" s="21">
        <f>SUMIFS('Reservatórios por endereço'!Q$3:Q$61,'Reservatórios por endereço'!$A$3:$A$61,$B9,'Reservatórios por endereço'!$E$3:$E$61,"Leste")</f>
        <v>0</v>
      </c>
      <c r="N9" s="22">
        <f t="shared" si="2"/>
        <v>0</v>
      </c>
      <c r="O9" s="21">
        <f>SUMIFS('Reservatórios por endereço'!S$3:S$61,'Reservatórios por endereço'!$A$3:$A$61,$B9,'Reservatórios por endereço'!$E$3:$E$61,"Leste")</f>
        <v>0</v>
      </c>
      <c r="P9" s="22">
        <f t="shared" si="2"/>
        <v>0</v>
      </c>
      <c r="Q9" s="21">
        <f>SUMIFS('Reservatórios por endereço'!U$3:U$61,'Reservatórios por endereço'!$A$3:$A$61,$B9,'Reservatórios por endereço'!$E$3:$E$61,"Leste")</f>
        <v>0</v>
      </c>
      <c r="R9" s="22">
        <f t="shared" si="2"/>
        <v>0</v>
      </c>
      <c r="S9" s="21">
        <f>SUMIFS('Reservatórios por endereço'!W$3:W$61,'Reservatórios por endereço'!$A$3:$A$61,$B9,'Reservatórios por endereço'!$E$3:$E$61,"Leste")</f>
        <v>0</v>
      </c>
      <c r="T9" s="22">
        <f t="shared" si="2"/>
        <v>0</v>
      </c>
      <c r="U9" s="21">
        <f>SUMIFS('Reservatórios por endereço'!Y$3:Y$61,'Reservatórios por endereço'!$A$3:$A$61,$B9,'Reservatórios por endereço'!$E$3:$E$61,"Leste")</f>
        <v>0</v>
      </c>
      <c r="V9" s="22">
        <f t="shared" si="2"/>
        <v>0</v>
      </c>
      <c r="W9" s="21">
        <f>SUMIFS('Reservatórios por endereço'!AA$3:AA$61,'Reservatórios por endereço'!$A$3:$A$61,$B9,'Reservatórios por endereço'!$E$3:$E$61,"Leste")</f>
        <v>0</v>
      </c>
      <c r="X9" s="22">
        <f t="shared" si="2"/>
        <v>0</v>
      </c>
      <c r="Y9" s="21">
        <f>SUMIFS('Reservatórios por endereço'!AC$3:AC$61,'Reservatórios por endereço'!$A$3:$A$61,$B9,'Reservatórios por endereço'!$E$3:$E$61,"Leste")</f>
        <v>0</v>
      </c>
      <c r="Z9" s="22">
        <f t="shared" si="2"/>
        <v>0</v>
      </c>
      <c r="AA9" s="21">
        <f>SUMIFS('Reservatórios por endereço'!AE$3:AE$61,'Reservatórios por endereço'!$A$3:$A$61,$B9,'Reservatórios por endereço'!$E$3:$E$61,"Leste")</f>
        <v>0</v>
      </c>
      <c r="AB9" s="22">
        <f t="shared" si="2"/>
        <v>0</v>
      </c>
      <c r="AC9" s="21">
        <f>SUMIFS('Reservatórios por endereço'!AG$3:AG$61,'Reservatórios por endereço'!$A$3:$A$61,$B9,'Reservatórios por endereço'!$E$3:$E$61,"Leste")</f>
        <v>0</v>
      </c>
      <c r="AD9" s="22">
        <f t="shared" si="2"/>
        <v>0</v>
      </c>
      <c r="AE9" s="21">
        <f>SUMIFS('Reservatórios por endereço'!AI$3:AI$61,'Reservatórios por endereço'!$A$3:$A$61,$B9,'Reservatórios por endereço'!$E$3:$E$61,"Leste")</f>
        <v>0</v>
      </c>
      <c r="AF9" s="22">
        <f t="shared" si="2"/>
        <v>0</v>
      </c>
      <c r="AG9" s="21">
        <f>SUMIFS('Reservatórios por endereço'!AK$3:AK$61,'Reservatórios por endereço'!$A$3:$A$61,$B9,'Reservatórios por endereço'!$E$3:$E$61,"Leste")</f>
        <v>0</v>
      </c>
      <c r="AH9" s="22">
        <f t="shared" si="2"/>
        <v>0</v>
      </c>
      <c r="AI9" s="21">
        <f>SUMIFS('Reservatórios por endereço'!AM$3:AM$61,'Reservatórios por endereço'!$A$3:$A$61,$B9,'Reservatórios por endereço'!$E$3:$E$61,"Leste")</f>
        <v>0</v>
      </c>
      <c r="AJ9" s="22">
        <f t="shared" si="2"/>
        <v>0</v>
      </c>
      <c r="AK9" s="21">
        <f>SUMIFS('Reservatórios por endereço'!AO$3:AO$61,'Reservatórios por endereço'!$A$3:$A$61,$B9,'Reservatórios por endereço'!$E$3:$E$61,"Leste")</f>
        <v>0</v>
      </c>
      <c r="AL9" s="22">
        <f t="shared" si="3"/>
        <v>0</v>
      </c>
      <c r="AM9" s="21">
        <f t="shared" si="4"/>
        <v>0</v>
      </c>
      <c r="AN9" s="21">
        <f t="shared" si="4"/>
        <v>0</v>
      </c>
    </row>
    <row r="10" spans="1:40">
      <c r="A10" s="27">
        <f t="shared" si="5"/>
        <v>6</v>
      </c>
      <c r="B10" s="20" t="s">
        <v>1137</v>
      </c>
      <c r="C10" s="21">
        <f>SUMIFS('Reservatórios por endereço'!G$3:G$61,'Reservatórios por endereço'!$A$3:$A$61,$B10,'Reservatórios por endereço'!$E$3:$E$61,"Leste")</f>
        <v>0</v>
      </c>
      <c r="D10" s="22">
        <f t="shared" si="2"/>
        <v>0</v>
      </c>
      <c r="E10" s="21">
        <f>SUMIFS('Reservatórios por endereço'!I$3:I$61,'Reservatórios por endereço'!$A$3:$A$61,$B10,'Reservatórios por endereço'!$E$3:$E$61,"Leste")</f>
        <v>0</v>
      </c>
      <c r="F10" s="22">
        <f t="shared" si="2"/>
        <v>0</v>
      </c>
      <c r="G10" s="21">
        <f>SUMIFS('Reservatórios por endereço'!K$3:K$61,'Reservatórios por endereço'!$A$3:$A$61,$B10,'Reservatórios por endereço'!$E$3:$E$61,"Leste")</f>
        <v>0</v>
      </c>
      <c r="H10" s="22">
        <f t="shared" si="2"/>
        <v>0</v>
      </c>
      <c r="I10" s="21">
        <f>SUMIFS('Reservatórios por endereço'!M$3:M$61,'Reservatórios por endereço'!$A$3:$A$61,$B10,'Reservatórios por endereço'!$E$3:$E$61,"Leste")</f>
        <v>0</v>
      </c>
      <c r="J10" s="22">
        <f t="shared" si="2"/>
        <v>0</v>
      </c>
      <c r="K10" s="21">
        <f>SUMIFS('Reservatórios por endereço'!O$3:O$61,'Reservatórios por endereço'!$A$3:$A$61,$B10,'Reservatórios por endereço'!$E$3:$E$61,"Leste")</f>
        <v>0</v>
      </c>
      <c r="L10" s="22">
        <f t="shared" si="2"/>
        <v>0</v>
      </c>
      <c r="M10" s="21">
        <f>SUMIFS('Reservatórios por endereço'!Q$3:Q$61,'Reservatórios por endereço'!$A$3:$A$61,$B10,'Reservatórios por endereço'!$E$3:$E$61,"Leste")</f>
        <v>0</v>
      </c>
      <c r="N10" s="22">
        <f t="shared" si="2"/>
        <v>0</v>
      </c>
      <c r="O10" s="21">
        <f>SUMIFS('Reservatórios por endereço'!S$3:S$61,'Reservatórios por endereço'!$A$3:$A$61,$B10,'Reservatórios por endereço'!$E$3:$E$61,"Leste")</f>
        <v>0</v>
      </c>
      <c r="P10" s="22">
        <f t="shared" si="2"/>
        <v>0</v>
      </c>
      <c r="Q10" s="21">
        <f>SUMIFS('Reservatórios por endereço'!U$3:U$61,'Reservatórios por endereço'!$A$3:$A$61,$B10,'Reservatórios por endereço'!$E$3:$E$61,"Leste")</f>
        <v>0</v>
      </c>
      <c r="R10" s="22">
        <f t="shared" si="2"/>
        <v>0</v>
      </c>
      <c r="S10" s="21">
        <f>SUMIFS('Reservatórios por endereço'!W$3:W$61,'Reservatórios por endereço'!$A$3:$A$61,$B10,'Reservatórios por endereço'!$E$3:$E$61,"Leste")</f>
        <v>0</v>
      </c>
      <c r="T10" s="22">
        <f t="shared" si="2"/>
        <v>0</v>
      </c>
      <c r="U10" s="21">
        <f>SUMIFS('Reservatórios por endereço'!Y$3:Y$61,'Reservatórios por endereço'!$A$3:$A$61,$B10,'Reservatórios por endereço'!$E$3:$E$61,"Leste")</f>
        <v>0</v>
      </c>
      <c r="V10" s="22">
        <f t="shared" si="2"/>
        <v>0</v>
      </c>
      <c r="W10" s="21">
        <f>SUMIFS('Reservatórios por endereço'!AA$3:AA$61,'Reservatórios por endereço'!$A$3:$A$61,$B10,'Reservatórios por endereço'!$E$3:$E$61,"Leste")</f>
        <v>0</v>
      </c>
      <c r="X10" s="22">
        <f t="shared" si="2"/>
        <v>0</v>
      </c>
      <c r="Y10" s="21">
        <f>SUMIFS('Reservatórios por endereço'!AC$3:AC$61,'Reservatórios por endereço'!$A$3:$A$61,$B10,'Reservatórios por endereço'!$E$3:$E$61,"Leste")</f>
        <v>0</v>
      </c>
      <c r="Z10" s="22">
        <f t="shared" si="2"/>
        <v>0</v>
      </c>
      <c r="AA10" s="21">
        <f>SUMIFS('Reservatórios por endereço'!AE$3:AE$61,'Reservatórios por endereço'!$A$3:$A$61,$B10,'Reservatórios por endereço'!$E$3:$E$61,"Leste")</f>
        <v>0</v>
      </c>
      <c r="AB10" s="22">
        <f t="shared" si="2"/>
        <v>0</v>
      </c>
      <c r="AC10" s="21">
        <f>SUMIFS('Reservatórios por endereço'!AG$3:AG$61,'Reservatórios por endereço'!$A$3:$A$61,$B10,'Reservatórios por endereço'!$E$3:$E$61,"Leste")</f>
        <v>0</v>
      </c>
      <c r="AD10" s="22">
        <f t="shared" si="2"/>
        <v>0</v>
      </c>
      <c r="AE10" s="21">
        <f>SUMIFS('Reservatórios por endereço'!AI$3:AI$61,'Reservatórios por endereço'!$A$3:$A$61,$B10,'Reservatórios por endereço'!$E$3:$E$61,"Leste")</f>
        <v>0</v>
      </c>
      <c r="AF10" s="22">
        <f t="shared" si="2"/>
        <v>0</v>
      </c>
      <c r="AG10" s="21">
        <f>SUMIFS('Reservatórios por endereço'!AK$3:AK$61,'Reservatórios por endereço'!$A$3:$A$61,$B10,'Reservatórios por endereço'!$E$3:$E$61,"Leste")</f>
        <v>0</v>
      </c>
      <c r="AH10" s="22">
        <f t="shared" si="2"/>
        <v>0</v>
      </c>
      <c r="AI10" s="21">
        <f>SUMIFS('Reservatórios por endereço'!AM$3:AM$61,'Reservatórios por endereço'!$A$3:$A$61,$B10,'Reservatórios por endereço'!$E$3:$E$61,"Leste")</f>
        <v>0</v>
      </c>
      <c r="AJ10" s="22">
        <f t="shared" si="2"/>
        <v>0</v>
      </c>
      <c r="AK10" s="21">
        <f>SUMIFS('Reservatórios por endereço'!AO$3:AO$61,'Reservatórios por endereço'!$A$3:$A$61,$B10,'Reservatórios por endereço'!$E$3:$E$61,"Leste")</f>
        <v>0</v>
      </c>
      <c r="AL10" s="22">
        <f t="shared" si="3"/>
        <v>0</v>
      </c>
      <c r="AM10" s="21">
        <f t="shared" si="4"/>
        <v>0</v>
      </c>
      <c r="AN10" s="21">
        <f t="shared" si="4"/>
        <v>0</v>
      </c>
    </row>
    <row r="11" spans="1:40">
      <c r="A11" s="27">
        <f t="shared" si="5"/>
        <v>7</v>
      </c>
      <c r="B11" s="20" t="s">
        <v>1148</v>
      </c>
      <c r="C11" s="21">
        <f>SUMIFS('Reservatórios por endereço'!G$3:G$61,'Reservatórios por endereço'!$A$3:$A$61,$B11,'Reservatórios por endereço'!$E$3:$E$61,"Leste")</f>
        <v>0</v>
      </c>
      <c r="D11" s="22">
        <f t="shared" si="2"/>
        <v>0</v>
      </c>
      <c r="E11" s="21">
        <f>SUMIFS('Reservatórios por endereço'!I$3:I$61,'Reservatórios por endereço'!$A$3:$A$61,$B11,'Reservatórios por endereço'!$E$3:$E$61,"Leste")</f>
        <v>0</v>
      </c>
      <c r="F11" s="22">
        <f t="shared" si="2"/>
        <v>0</v>
      </c>
      <c r="G11" s="21">
        <f>SUMIFS('Reservatórios por endereço'!K$3:K$61,'Reservatórios por endereço'!$A$3:$A$61,$B11,'Reservatórios por endereço'!$E$3:$E$61,"Leste")</f>
        <v>0</v>
      </c>
      <c r="H11" s="22">
        <f t="shared" si="2"/>
        <v>0</v>
      </c>
      <c r="I11" s="21">
        <f>SUMIFS('Reservatórios por endereço'!M$3:M$61,'Reservatórios por endereço'!$A$3:$A$61,$B11,'Reservatórios por endereço'!$E$3:$E$61,"Leste")</f>
        <v>0</v>
      </c>
      <c r="J11" s="22">
        <f t="shared" si="2"/>
        <v>0</v>
      </c>
      <c r="K11" s="21">
        <f>SUMIFS('Reservatórios por endereço'!O$3:O$61,'Reservatórios por endereço'!$A$3:$A$61,$B11,'Reservatórios por endereço'!$E$3:$E$61,"Leste")</f>
        <v>0</v>
      </c>
      <c r="L11" s="22">
        <f t="shared" si="2"/>
        <v>0</v>
      </c>
      <c r="M11" s="21">
        <f>SUMIFS('Reservatórios por endereço'!Q$3:Q$61,'Reservatórios por endereço'!$A$3:$A$61,$B11,'Reservatórios por endereço'!$E$3:$E$61,"Leste")</f>
        <v>0</v>
      </c>
      <c r="N11" s="22">
        <f t="shared" si="2"/>
        <v>0</v>
      </c>
      <c r="O11" s="21">
        <f>SUMIFS('Reservatórios por endereço'!S$3:S$61,'Reservatórios por endereço'!$A$3:$A$61,$B11,'Reservatórios por endereço'!$E$3:$E$61,"Leste")</f>
        <v>0</v>
      </c>
      <c r="P11" s="22">
        <f t="shared" si="2"/>
        <v>0</v>
      </c>
      <c r="Q11" s="21">
        <f>SUMIFS('Reservatórios por endereço'!U$3:U$61,'Reservatórios por endereço'!$A$3:$A$61,$B11,'Reservatórios por endereço'!$E$3:$E$61,"Leste")</f>
        <v>0</v>
      </c>
      <c r="R11" s="22">
        <f t="shared" si="2"/>
        <v>0</v>
      </c>
      <c r="S11" s="21">
        <f>SUMIFS('Reservatórios por endereço'!W$3:W$61,'Reservatórios por endereço'!$A$3:$A$61,$B11,'Reservatórios por endereço'!$E$3:$E$61,"Leste")</f>
        <v>0</v>
      </c>
      <c r="T11" s="22">
        <f t="shared" si="2"/>
        <v>0</v>
      </c>
      <c r="U11" s="21">
        <f>SUMIFS('Reservatórios por endereço'!Y$3:Y$61,'Reservatórios por endereço'!$A$3:$A$61,$B11,'Reservatórios por endereço'!$E$3:$E$61,"Leste")</f>
        <v>0</v>
      </c>
      <c r="V11" s="22">
        <f t="shared" si="2"/>
        <v>0</v>
      </c>
      <c r="W11" s="21">
        <f>SUMIFS('Reservatórios por endereço'!AA$3:AA$61,'Reservatórios por endereço'!$A$3:$A$61,$B11,'Reservatórios por endereço'!$E$3:$E$61,"Leste")</f>
        <v>0</v>
      </c>
      <c r="X11" s="22">
        <f t="shared" si="2"/>
        <v>0</v>
      </c>
      <c r="Y11" s="21">
        <f>SUMIFS('Reservatórios por endereço'!AC$3:AC$61,'Reservatórios por endereço'!$A$3:$A$61,$B11,'Reservatórios por endereço'!$E$3:$E$61,"Leste")</f>
        <v>0</v>
      </c>
      <c r="Z11" s="22">
        <f t="shared" si="2"/>
        <v>0</v>
      </c>
      <c r="AA11" s="21">
        <f>SUMIFS('Reservatórios por endereço'!AE$3:AE$61,'Reservatórios por endereço'!$A$3:$A$61,$B11,'Reservatórios por endereço'!$E$3:$E$61,"Leste")</f>
        <v>0</v>
      </c>
      <c r="AB11" s="22">
        <f t="shared" si="2"/>
        <v>0</v>
      </c>
      <c r="AC11" s="21">
        <f>SUMIFS('Reservatórios por endereço'!AG$3:AG$61,'Reservatórios por endereço'!$A$3:$A$61,$B11,'Reservatórios por endereço'!$E$3:$E$61,"Leste")</f>
        <v>0</v>
      </c>
      <c r="AD11" s="22">
        <f t="shared" si="2"/>
        <v>0</v>
      </c>
      <c r="AE11" s="21">
        <f>SUMIFS('Reservatórios por endereço'!AI$3:AI$61,'Reservatórios por endereço'!$A$3:$A$61,$B11,'Reservatórios por endereço'!$E$3:$E$61,"Leste")</f>
        <v>0</v>
      </c>
      <c r="AF11" s="22">
        <f t="shared" si="2"/>
        <v>0</v>
      </c>
      <c r="AG11" s="21">
        <f>SUMIFS('Reservatórios por endereço'!AK$3:AK$61,'Reservatórios por endereço'!$A$3:$A$61,$B11,'Reservatórios por endereço'!$E$3:$E$61,"Leste")</f>
        <v>0</v>
      </c>
      <c r="AH11" s="22">
        <f t="shared" si="2"/>
        <v>0</v>
      </c>
      <c r="AI11" s="21">
        <f>SUMIFS('Reservatórios por endereço'!AM$3:AM$61,'Reservatórios por endereço'!$A$3:$A$61,$B11,'Reservatórios por endereço'!$E$3:$E$61,"Leste")</f>
        <v>0</v>
      </c>
      <c r="AJ11" s="22">
        <f t="shared" si="2"/>
        <v>0</v>
      </c>
      <c r="AK11" s="21">
        <f>SUMIFS('Reservatórios por endereço'!AO$3:AO$61,'Reservatórios por endereço'!$A$3:$A$61,$B11,'Reservatórios por endereço'!$E$3:$E$61,"Leste")</f>
        <v>0</v>
      </c>
      <c r="AL11" s="22">
        <f t="shared" si="3"/>
        <v>0</v>
      </c>
      <c r="AM11" s="21">
        <f t="shared" si="4"/>
        <v>0</v>
      </c>
      <c r="AN11" s="21">
        <f t="shared" si="4"/>
        <v>0</v>
      </c>
    </row>
    <row r="12" spans="1:40">
      <c r="A12" s="27">
        <f t="shared" si="5"/>
        <v>8</v>
      </c>
      <c r="B12" s="20" t="s">
        <v>130</v>
      </c>
      <c r="C12" s="21">
        <f>SUMIFS('Reservatórios por endereço'!G$3:G$61,'Reservatórios por endereço'!$A$3:$A$61,$B12,'Reservatórios por endereço'!$E$3:$E$61,"Leste")</f>
        <v>0</v>
      </c>
      <c r="D12" s="22">
        <f t="shared" si="2"/>
        <v>0</v>
      </c>
      <c r="E12" s="21">
        <f>SUMIFS('Reservatórios por endereço'!I$3:I$61,'Reservatórios por endereço'!$A$3:$A$61,$B12,'Reservatórios por endereço'!$E$3:$E$61,"Leste")</f>
        <v>0</v>
      </c>
      <c r="F12" s="22">
        <f t="shared" si="2"/>
        <v>0</v>
      </c>
      <c r="G12" s="21">
        <f>SUMIFS('Reservatórios por endereço'!K$3:K$61,'Reservatórios por endereço'!$A$3:$A$61,$B12,'Reservatórios por endereço'!$E$3:$E$61,"Leste")</f>
        <v>0</v>
      </c>
      <c r="H12" s="22">
        <f t="shared" si="2"/>
        <v>0</v>
      </c>
      <c r="I12" s="21">
        <f>SUMIFS('Reservatórios por endereço'!M$3:M$61,'Reservatórios por endereço'!$A$3:$A$61,$B12,'Reservatórios por endereço'!$E$3:$E$61,"Leste")</f>
        <v>0</v>
      </c>
      <c r="J12" s="22">
        <f t="shared" si="2"/>
        <v>0</v>
      </c>
      <c r="K12" s="21">
        <f>SUMIFS('Reservatórios por endereço'!O$3:O$61,'Reservatórios por endereço'!$A$3:$A$61,$B12,'Reservatórios por endereço'!$E$3:$E$61,"Leste")</f>
        <v>0</v>
      </c>
      <c r="L12" s="22">
        <f t="shared" si="2"/>
        <v>0</v>
      </c>
      <c r="M12" s="21">
        <f>SUMIFS('Reservatórios por endereço'!Q$3:Q$61,'Reservatórios por endereço'!$A$3:$A$61,$B12,'Reservatórios por endereço'!$E$3:$E$61,"Leste")</f>
        <v>0</v>
      </c>
      <c r="N12" s="22">
        <f t="shared" si="2"/>
        <v>0</v>
      </c>
      <c r="O12" s="21">
        <f>SUMIFS('Reservatórios por endereço'!S$3:S$61,'Reservatórios por endereço'!$A$3:$A$61,$B12,'Reservatórios por endereço'!$E$3:$E$61,"Leste")</f>
        <v>0</v>
      </c>
      <c r="P12" s="22">
        <f t="shared" si="2"/>
        <v>0</v>
      </c>
      <c r="Q12" s="21">
        <f>SUMIFS('Reservatórios por endereço'!U$3:U$61,'Reservatórios por endereço'!$A$3:$A$61,$B12,'Reservatórios por endereço'!$E$3:$E$61,"Leste")</f>
        <v>0</v>
      </c>
      <c r="R12" s="22">
        <f t="shared" si="2"/>
        <v>0</v>
      </c>
      <c r="S12" s="21">
        <f>SUMIFS('Reservatórios por endereço'!W$3:W$61,'Reservatórios por endereço'!$A$3:$A$61,$B12,'Reservatórios por endereço'!$E$3:$E$61,"Leste")</f>
        <v>0</v>
      </c>
      <c r="T12" s="22">
        <f t="shared" si="2"/>
        <v>0</v>
      </c>
      <c r="U12" s="21">
        <f>SUMIFS('Reservatórios por endereço'!Y$3:Y$61,'Reservatórios por endereço'!$A$3:$A$61,$B12,'Reservatórios por endereço'!$E$3:$E$61,"Leste")</f>
        <v>0</v>
      </c>
      <c r="V12" s="22">
        <f t="shared" si="2"/>
        <v>0</v>
      </c>
      <c r="W12" s="21">
        <f>SUMIFS('Reservatórios por endereço'!AA$3:AA$61,'Reservatórios por endereço'!$A$3:$A$61,$B12,'Reservatórios por endereço'!$E$3:$E$61,"Leste")</f>
        <v>0</v>
      </c>
      <c r="X12" s="22">
        <f t="shared" si="2"/>
        <v>0</v>
      </c>
      <c r="Y12" s="21">
        <f>SUMIFS('Reservatórios por endereço'!AC$3:AC$61,'Reservatórios por endereço'!$A$3:$A$61,$B12,'Reservatórios por endereço'!$E$3:$E$61,"Leste")</f>
        <v>0</v>
      </c>
      <c r="Z12" s="22">
        <f t="shared" si="2"/>
        <v>0</v>
      </c>
      <c r="AA12" s="21">
        <f>SUMIFS('Reservatórios por endereço'!AE$3:AE$61,'Reservatórios por endereço'!$A$3:$A$61,$B12,'Reservatórios por endereço'!$E$3:$E$61,"Leste")</f>
        <v>0</v>
      </c>
      <c r="AB12" s="22">
        <f t="shared" si="2"/>
        <v>0</v>
      </c>
      <c r="AC12" s="21">
        <f>SUMIFS('Reservatórios por endereço'!AG$3:AG$61,'Reservatórios por endereço'!$A$3:$A$61,$B12,'Reservatórios por endereço'!$E$3:$E$61,"Leste")</f>
        <v>0</v>
      </c>
      <c r="AD12" s="22">
        <f t="shared" si="2"/>
        <v>0</v>
      </c>
      <c r="AE12" s="21">
        <f>SUMIFS('Reservatórios por endereço'!AI$3:AI$61,'Reservatórios por endereço'!$A$3:$A$61,$B12,'Reservatórios por endereço'!$E$3:$E$61,"Leste")</f>
        <v>0</v>
      </c>
      <c r="AF12" s="22">
        <f t="shared" si="2"/>
        <v>0</v>
      </c>
      <c r="AG12" s="21">
        <f>SUMIFS('Reservatórios por endereço'!AK$3:AK$61,'Reservatórios por endereço'!$A$3:$A$61,$B12,'Reservatórios por endereço'!$E$3:$E$61,"Leste")</f>
        <v>0</v>
      </c>
      <c r="AH12" s="22">
        <f t="shared" si="2"/>
        <v>0</v>
      </c>
      <c r="AI12" s="21">
        <f>SUMIFS('Reservatórios por endereço'!AM$3:AM$61,'Reservatórios por endereço'!$A$3:$A$61,$B12,'Reservatórios por endereço'!$E$3:$E$61,"Leste")</f>
        <v>0</v>
      </c>
      <c r="AJ12" s="22">
        <f t="shared" si="2"/>
        <v>0</v>
      </c>
      <c r="AK12" s="21">
        <f>SUMIFS('Reservatórios por endereço'!AO$3:AO$61,'Reservatórios por endereço'!$A$3:$A$61,$B12,'Reservatórios por endereço'!$E$3:$E$61,"Leste")</f>
        <v>0</v>
      </c>
      <c r="AL12" s="22">
        <f t="shared" si="3"/>
        <v>0</v>
      </c>
      <c r="AM12" s="21">
        <f t="shared" si="4"/>
        <v>0</v>
      </c>
      <c r="AN12" s="21">
        <f t="shared" si="4"/>
        <v>0</v>
      </c>
    </row>
    <row r="13" spans="1:40">
      <c r="A13" s="27">
        <f t="shared" si="5"/>
        <v>9</v>
      </c>
      <c r="B13" s="20" t="s">
        <v>1162</v>
      </c>
      <c r="C13" s="21">
        <f>SUMIFS('Reservatórios por endereço'!G$3:G$61,'Reservatórios por endereço'!$A$3:$A$61,$B13,'Reservatórios por endereço'!$E$3:$E$61,"Leste")</f>
        <v>0</v>
      </c>
      <c r="D13" s="22">
        <f t="shared" si="2"/>
        <v>0</v>
      </c>
      <c r="E13" s="21">
        <f>SUMIFS('Reservatórios por endereço'!I$3:I$61,'Reservatórios por endereço'!$A$3:$A$61,$B13,'Reservatórios por endereço'!$E$3:$E$61,"Leste")</f>
        <v>0</v>
      </c>
      <c r="F13" s="22">
        <f t="shared" si="2"/>
        <v>0</v>
      </c>
      <c r="G13" s="21">
        <f>SUMIFS('Reservatórios por endereço'!K$3:K$61,'Reservatórios por endereço'!$A$3:$A$61,$B13,'Reservatórios por endereço'!$E$3:$E$61,"Leste")</f>
        <v>0</v>
      </c>
      <c r="H13" s="22">
        <f t="shared" si="2"/>
        <v>0</v>
      </c>
      <c r="I13" s="21">
        <f>SUMIFS('Reservatórios por endereço'!M$3:M$61,'Reservatórios por endereço'!$A$3:$A$61,$B13,'Reservatórios por endereço'!$E$3:$E$61,"Leste")</f>
        <v>0</v>
      </c>
      <c r="J13" s="22">
        <f t="shared" si="2"/>
        <v>0</v>
      </c>
      <c r="K13" s="21">
        <f>SUMIFS('Reservatórios por endereço'!O$3:O$61,'Reservatórios por endereço'!$A$3:$A$61,$B13,'Reservatórios por endereço'!$E$3:$E$61,"Leste")</f>
        <v>0</v>
      </c>
      <c r="L13" s="22">
        <f t="shared" si="2"/>
        <v>0</v>
      </c>
      <c r="M13" s="21">
        <f>SUMIFS('Reservatórios por endereço'!Q$3:Q$61,'Reservatórios por endereço'!$A$3:$A$61,$B13,'Reservatórios por endereço'!$E$3:$E$61,"Leste")</f>
        <v>0</v>
      </c>
      <c r="N13" s="22">
        <f t="shared" si="2"/>
        <v>0</v>
      </c>
      <c r="O13" s="21">
        <f>SUMIFS('Reservatórios por endereço'!S$3:S$61,'Reservatórios por endereço'!$A$3:$A$61,$B13,'Reservatórios por endereço'!$E$3:$E$61,"Leste")</f>
        <v>0</v>
      </c>
      <c r="P13" s="22">
        <f t="shared" si="2"/>
        <v>0</v>
      </c>
      <c r="Q13" s="21">
        <f>SUMIFS('Reservatórios por endereço'!U$3:U$61,'Reservatórios por endereço'!$A$3:$A$61,$B13,'Reservatórios por endereço'!$E$3:$E$61,"Leste")</f>
        <v>0</v>
      </c>
      <c r="R13" s="22">
        <f t="shared" si="2"/>
        <v>0</v>
      </c>
      <c r="S13" s="21">
        <f>SUMIFS('Reservatórios por endereço'!W$3:W$61,'Reservatórios por endereço'!$A$3:$A$61,$B13,'Reservatórios por endereço'!$E$3:$E$61,"Leste")</f>
        <v>0</v>
      </c>
      <c r="T13" s="22">
        <f t="shared" si="2"/>
        <v>0</v>
      </c>
      <c r="U13" s="21">
        <f>SUMIFS('Reservatórios por endereço'!Y$3:Y$61,'Reservatórios por endereço'!$A$3:$A$61,$B13,'Reservatórios por endereço'!$E$3:$E$61,"Leste")</f>
        <v>0</v>
      </c>
      <c r="V13" s="22">
        <f t="shared" si="2"/>
        <v>0</v>
      </c>
      <c r="W13" s="21">
        <f>SUMIFS('Reservatórios por endereço'!AA$3:AA$61,'Reservatórios por endereço'!$A$3:$A$61,$B13,'Reservatórios por endereço'!$E$3:$E$61,"Leste")</f>
        <v>0</v>
      </c>
      <c r="X13" s="22">
        <f t="shared" si="2"/>
        <v>0</v>
      </c>
      <c r="Y13" s="21">
        <f>SUMIFS('Reservatórios por endereço'!AC$3:AC$61,'Reservatórios por endereço'!$A$3:$A$61,$B13,'Reservatórios por endereço'!$E$3:$E$61,"Leste")</f>
        <v>0</v>
      </c>
      <c r="Z13" s="22">
        <f t="shared" si="2"/>
        <v>0</v>
      </c>
      <c r="AA13" s="21">
        <f>SUMIFS('Reservatórios por endereço'!AE$3:AE$61,'Reservatórios por endereço'!$A$3:$A$61,$B13,'Reservatórios por endereço'!$E$3:$E$61,"Leste")</f>
        <v>0</v>
      </c>
      <c r="AB13" s="22">
        <f t="shared" si="2"/>
        <v>0</v>
      </c>
      <c r="AC13" s="21">
        <f>SUMIFS('Reservatórios por endereço'!AG$3:AG$61,'Reservatórios por endereço'!$A$3:$A$61,$B13,'Reservatórios por endereço'!$E$3:$E$61,"Leste")</f>
        <v>0</v>
      </c>
      <c r="AD13" s="22">
        <f t="shared" si="2"/>
        <v>0</v>
      </c>
      <c r="AE13" s="21">
        <f>SUMIFS('Reservatórios por endereço'!AI$3:AI$61,'Reservatórios por endereço'!$A$3:$A$61,$B13,'Reservatórios por endereço'!$E$3:$E$61,"Leste")</f>
        <v>0</v>
      </c>
      <c r="AF13" s="22">
        <f t="shared" si="2"/>
        <v>0</v>
      </c>
      <c r="AG13" s="21">
        <f>SUMIFS('Reservatórios por endereço'!AK$3:AK$61,'Reservatórios por endereço'!$A$3:$A$61,$B13,'Reservatórios por endereço'!$E$3:$E$61,"Leste")</f>
        <v>0</v>
      </c>
      <c r="AH13" s="22">
        <f t="shared" si="2"/>
        <v>0</v>
      </c>
      <c r="AI13" s="21">
        <f>SUMIFS('Reservatórios por endereço'!AM$3:AM$61,'Reservatórios por endereço'!$A$3:$A$61,$B13,'Reservatórios por endereço'!$E$3:$E$61,"Leste")</f>
        <v>0</v>
      </c>
      <c r="AJ13" s="22">
        <f t="shared" si="2"/>
        <v>0</v>
      </c>
      <c r="AK13" s="21">
        <f>SUMIFS('Reservatórios por endereço'!AO$3:AO$61,'Reservatórios por endereço'!$A$3:$A$61,$B13,'Reservatórios por endereço'!$E$3:$E$61,"Leste")</f>
        <v>0</v>
      </c>
      <c r="AL13" s="22">
        <f t="shared" si="3"/>
        <v>0</v>
      </c>
      <c r="AM13" s="21">
        <f t="shared" si="4"/>
        <v>0</v>
      </c>
      <c r="AN13" s="21">
        <f t="shared" si="4"/>
        <v>0</v>
      </c>
    </row>
    <row r="14" spans="1:40">
      <c r="A14" s="27">
        <f t="shared" si="5"/>
        <v>10</v>
      </c>
      <c r="B14" s="20" t="s">
        <v>1170</v>
      </c>
      <c r="C14" s="21">
        <f>SUMIFS('Reservatórios por endereço'!G$3:G$61,'Reservatórios por endereço'!$A$3:$A$61,$B14,'Reservatórios por endereço'!$E$3:$E$61,"Leste")</f>
        <v>0</v>
      </c>
      <c r="D14" s="22">
        <f t="shared" si="2"/>
        <v>0</v>
      </c>
      <c r="E14" s="21">
        <f>SUMIFS('Reservatórios por endereço'!I$3:I$61,'Reservatórios por endereço'!$A$3:$A$61,$B14,'Reservatórios por endereço'!$E$3:$E$61,"Leste")</f>
        <v>0</v>
      </c>
      <c r="F14" s="22">
        <f t="shared" si="2"/>
        <v>0</v>
      </c>
      <c r="G14" s="21">
        <f>SUMIFS('Reservatórios por endereço'!K$3:K$61,'Reservatórios por endereço'!$A$3:$A$61,$B14,'Reservatórios por endereço'!$E$3:$E$61,"Leste")</f>
        <v>0</v>
      </c>
      <c r="H14" s="22">
        <f t="shared" si="2"/>
        <v>0</v>
      </c>
      <c r="I14" s="21">
        <f>SUMIFS('Reservatórios por endereço'!M$3:M$61,'Reservatórios por endereço'!$A$3:$A$61,$B14,'Reservatórios por endereço'!$E$3:$E$61,"Leste")</f>
        <v>0</v>
      </c>
      <c r="J14" s="22">
        <f t="shared" si="2"/>
        <v>0</v>
      </c>
      <c r="K14" s="21">
        <f>SUMIFS('Reservatórios por endereço'!O$3:O$61,'Reservatórios por endereço'!$A$3:$A$61,$B14,'Reservatórios por endereço'!$E$3:$E$61,"Leste")</f>
        <v>0</v>
      </c>
      <c r="L14" s="22">
        <f t="shared" si="2"/>
        <v>0</v>
      </c>
      <c r="M14" s="21">
        <f>SUMIFS('Reservatórios por endereço'!Q$3:Q$61,'Reservatórios por endereço'!$A$3:$A$61,$B14,'Reservatórios por endereço'!$E$3:$E$61,"Leste")</f>
        <v>0</v>
      </c>
      <c r="N14" s="22">
        <f t="shared" si="2"/>
        <v>0</v>
      </c>
      <c r="O14" s="21">
        <f>SUMIFS('Reservatórios por endereço'!S$3:S$61,'Reservatórios por endereço'!$A$3:$A$61,$B14,'Reservatórios por endereço'!$E$3:$E$61,"Leste")</f>
        <v>0</v>
      </c>
      <c r="P14" s="22">
        <f t="shared" si="2"/>
        <v>0</v>
      </c>
      <c r="Q14" s="21">
        <f>SUMIFS('Reservatórios por endereço'!U$3:U$61,'Reservatórios por endereço'!$A$3:$A$61,$B14,'Reservatórios por endereço'!$E$3:$E$61,"Leste")</f>
        <v>0</v>
      </c>
      <c r="R14" s="22">
        <f t="shared" si="2"/>
        <v>0</v>
      </c>
      <c r="S14" s="21">
        <f>SUMIFS('Reservatórios por endereço'!W$3:W$61,'Reservatórios por endereço'!$A$3:$A$61,$B14,'Reservatórios por endereço'!$E$3:$E$61,"Leste")</f>
        <v>0</v>
      </c>
      <c r="T14" s="22">
        <f t="shared" si="2"/>
        <v>0</v>
      </c>
      <c r="U14" s="21">
        <f>SUMIFS('Reservatórios por endereço'!Y$3:Y$61,'Reservatórios por endereço'!$A$3:$A$61,$B14,'Reservatórios por endereço'!$E$3:$E$61,"Leste")</f>
        <v>0</v>
      </c>
      <c r="V14" s="22">
        <f t="shared" si="2"/>
        <v>0</v>
      </c>
      <c r="W14" s="21">
        <f>SUMIFS('Reservatórios por endereço'!AA$3:AA$61,'Reservatórios por endereço'!$A$3:$A$61,$B14,'Reservatórios por endereço'!$E$3:$E$61,"Leste")</f>
        <v>0</v>
      </c>
      <c r="X14" s="22">
        <f t="shared" si="2"/>
        <v>0</v>
      </c>
      <c r="Y14" s="21">
        <f>SUMIFS('Reservatórios por endereço'!AC$3:AC$61,'Reservatórios por endereço'!$A$3:$A$61,$B14,'Reservatórios por endereço'!$E$3:$E$61,"Leste")</f>
        <v>0</v>
      </c>
      <c r="Z14" s="22">
        <f t="shared" si="2"/>
        <v>0</v>
      </c>
      <c r="AA14" s="21">
        <f>SUMIFS('Reservatórios por endereço'!AE$3:AE$61,'Reservatórios por endereço'!$A$3:$A$61,$B14,'Reservatórios por endereço'!$E$3:$E$61,"Leste")</f>
        <v>0</v>
      </c>
      <c r="AB14" s="22">
        <f t="shared" si="2"/>
        <v>0</v>
      </c>
      <c r="AC14" s="21">
        <f>SUMIFS('Reservatórios por endereço'!AG$3:AG$61,'Reservatórios por endereço'!$A$3:$A$61,$B14,'Reservatórios por endereço'!$E$3:$E$61,"Leste")</f>
        <v>0</v>
      </c>
      <c r="AD14" s="22">
        <f t="shared" si="2"/>
        <v>0</v>
      </c>
      <c r="AE14" s="21">
        <f>SUMIFS('Reservatórios por endereço'!AI$3:AI$61,'Reservatórios por endereço'!$A$3:$A$61,$B14,'Reservatórios por endereço'!$E$3:$E$61,"Leste")</f>
        <v>0</v>
      </c>
      <c r="AF14" s="22">
        <f t="shared" si="2"/>
        <v>0</v>
      </c>
      <c r="AG14" s="21">
        <f>SUMIFS('Reservatórios por endereço'!AK$3:AK$61,'Reservatórios por endereço'!$A$3:$A$61,$B14,'Reservatórios por endereço'!$E$3:$E$61,"Leste")</f>
        <v>0</v>
      </c>
      <c r="AH14" s="22">
        <f t="shared" si="2"/>
        <v>0</v>
      </c>
      <c r="AI14" s="21">
        <f>SUMIFS('Reservatórios por endereço'!AM$3:AM$61,'Reservatórios por endereço'!$A$3:$A$61,$B14,'Reservatórios por endereço'!$E$3:$E$61,"Leste")</f>
        <v>0</v>
      </c>
      <c r="AJ14" s="22">
        <f t="shared" si="2"/>
        <v>0</v>
      </c>
      <c r="AK14" s="21">
        <f>SUMIFS('Reservatórios por endereço'!AO$3:AO$61,'Reservatórios por endereço'!$A$3:$A$61,$B14,'Reservatórios por endereço'!$E$3:$E$61,"Leste")</f>
        <v>0</v>
      </c>
      <c r="AL14" s="22">
        <f t="shared" si="3"/>
        <v>0</v>
      </c>
      <c r="AM14" s="21">
        <f t="shared" si="4"/>
        <v>0</v>
      </c>
      <c r="AN14" s="21">
        <f t="shared" si="4"/>
        <v>0</v>
      </c>
    </row>
    <row r="15" spans="1:40">
      <c r="A15" s="27">
        <f t="shared" si="5"/>
        <v>11</v>
      </c>
      <c r="B15" s="20" t="s">
        <v>1172</v>
      </c>
      <c r="C15" s="21">
        <f>SUMIFS('Reservatórios por endereço'!G$3:G$61,'Reservatórios por endereço'!$A$3:$A$61,$B15,'Reservatórios por endereço'!$E$3:$E$61,"Leste")</f>
        <v>0</v>
      </c>
      <c r="D15" s="22">
        <f t="shared" si="2"/>
        <v>0</v>
      </c>
      <c r="E15" s="21">
        <f>SUMIFS('Reservatórios por endereço'!I$3:I$61,'Reservatórios por endereço'!$A$3:$A$61,$B15,'Reservatórios por endereço'!$E$3:$E$61,"Leste")</f>
        <v>0</v>
      </c>
      <c r="F15" s="22">
        <f t="shared" si="2"/>
        <v>0</v>
      </c>
      <c r="G15" s="21">
        <f>SUMIFS('Reservatórios por endereço'!K$3:K$61,'Reservatórios por endereço'!$A$3:$A$61,$B15,'Reservatórios por endereço'!$E$3:$E$61,"Leste")</f>
        <v>0</v>
      </c>
      <c r="H15" s="22">
        <f t="shared" si="2"/>
        <v>0</v>
      </c>
      <c r="I15" s="21">
        <f>SUMIFS('Reservatórios por endereço'!M$3:M$61,'Reservatórios por endereço'!$A$3:$A$61,$B15,'Reservatórios por endereço'!$E$3:$E$61,"Leste")</f>
        <v>0</v>
      </c>
      <c r="J15" s="22">
        <f t="shared" si="2"/>
        <v>0</v>
      </c>
      <c r="K15" s="21">
        <f>SUMIFS('Reservatórios por endereço'!O$3:O$61,'Reservatórios por endereço'!$A$3:$A$61,$B15,'Reservatórios por endereço'!$E$3:$E$61,"Leste")</f>
        <v>0</v>
      </c>
      <c r="L15" s="22">
        <f t="shared" si="2"/>
        <v>0</v>
      </c>
      <c r="M15" s="21">
        <f>SUMIFS('Reservatórios por endereço'!Q$3:Q$61,'Reservatórios por endereço'!$A$3:$A$61,$B15,'Reservatórios por endereço'!$E$3:$E$61,"Leste")</f>
        <v>0</v>
      </c>
      <c r="N15" s="22">
        <f t="shared" si="2"/>
        <v>0</v>
      </c>
      <c r="O15" s="21">
        <f>SUMIFS('Reservatórios por endereço'!S$3:S$61,'Reservatórios por endereço'!$A$3:$A$61,$B15,'Reservatórios por endereço'!$E$3:$E$61,"Leste")</f>
        <v>0</v>
      </c>
      <c r="P15" s="22">
        <f t="shared" si="2"/>
        <v>0</v>
      </c>
      <c r="Q15" s="21">
        <f>SUMIFS('Reservatórios por endereço'!U$3:U$61,'Reservatórios por endereço'!$A$3:$A$61,$B15,'Reservatórios por endereço'!$E$3:$E$61,"Leste")</f>
        <v>0</v>
      </c>
      <c r="R15" s="22">
        <f t="shared" si="2"/>
        <v>0</v>
      </c>
      <c r="S15" s="21">
        <f>SUMIFS('Reservatórios por endereço'!W$3:W$61,'Reservatórios por endereço'!$A$3:$A$61,$B15,'Reservatórios por endereço'!$E$3:$E$61,"Leste")</f>
        <v>0</v>
      </c>
      <c r="T15" s="22">
        <f t="shared" si="2"/>
        <v>0</v>
      </c>
      <c r="U15" s="21">
        <f>SUMIFS('Reservatórios por endereço'!Y$3:Y$61,'Reservatórios por endereço'!$A$3:$A$61,$B15,'Reservatórios por endereço'!$E$3:$E$61,"Leste")</f>
        <v>0</v>
      </c>
      <c r="V15" s="22">
        <f t="shared" si="2"/>
        <v>0</v>
      </c>
      <c r="W15" s="21">
        <f>SUMIFS('Reservatórios por endereço'!AA$3:AA$61,'Reservatórios por endereço'!$A$3:$A$61,$B15,'Reservatórios por endereço'!$E$3:$E$61,"Leste")</f>
        <v>0</v>
      </c>
      <c r="X15" s="22">
        <f t="shared" si="2"/>
        <v>0</v>
      </c>
      <c r="Y15" s="21">
        <f>SUMIFS('Reservatórios por endereço'!AC$3:AC$61,'Reservatórios por endereço'!$A$3:$A$61,$B15,'Reservatórios por endereço'!$E$3:$E$61,"Leste")</f>
        <v>0</v>
      </c>
      <c r="Z15" s="22">
        <f t="shared" si="2"/>
        <v>0</v>
      </c>
      <c r="AA15" s="21">
        <f>SUMIFS('Reservatórios por endereço'!AE$3:AE$61,'Reservatórios por endereço'!$A$3:$A$61,$B15,'Reservatórios por endereço'!$E$3:$E$61,"Leste")</f>
        <v>0</v>
      </c>
      <c r="AB15" s="22">
        <f t="shared" si="2"/>
        <v>0</v>
      </c>
      <c r="AC15" s="21">
        <f>SUMIFS('Reservatórios por endereço'!AG$3:AG$61,'Reservatórios por endereço'!$A$3:$A$61,$B15,'Reservatórios por endereço'!$E$3:$E$61,"Leste")</f>
        <v>0</v>
      </c>
      <c r="AD15" s="22">
        <f t="shared" si="2"/>
        <v>0</v>
      </c>
      <c r="AE15" s="21">
        <f>SUMIFS('Reservatórios por endereço'!AI$3:AI$61,'Reservatórios por endereço'!$A$3:$A$61,$B15,'Reservatórios por endereço'!$E$3:$E$61,"Leste")</f>
        <v>0</v>
      </c>
      <c r="AF15" s="22">
        <f t="shared" si="2"/>
        <v>0</v>
      </c>
      <c r="AG15" s="21">
        <f>SUMIFS('Reservatórios por endereço'!AK$3:AK$61,'Reservatórios por endereço'!$A$3:$A$61,$B15,'Reservatórios por endereço'!$E$3:$E$61,"Leste")</f>
        <v>0</v>
      </c>
      <c r="AH15" s="22">
        <f t="shared" si="2"/>
        <v>0</v>
      </c>
      <c r="AI15" s="21">
        <f>SUMIFS('Reservatórios por endereço'!AM$3:AM$61,'Reservatórios por endereço'!$A$3:$A$61,$B15,'Reservatórios por endereço'!$E$3:$E$61,"Leste")</f>
        <v>0</v>
      </c>
      <c r="AJ15" s="22">
        <f t="shared" si="2"/>
        <v>0</v>
      </c>
      <c r="AK15" s="21">
        <f>SUMIFS('Reservatórios por endereço'!AO$3:AO$61,'Reservatórios por endereço'!$A$3:$A$61,$B15,'Reservatórios por endereço'!$E$3:$E$61,"Leste")</f>
        <v>0</v>
      </c>
      <c r="AL15" s="22">
        <f t="shared" si="3"/>
        <v>0</v>
      </c>
      <c r="AM15" s="21">
        <f t="shared" si="4"/>
        <v>0</v>
      </c>
      <c r="AN15" s="21">
        <f t="shared" si="4"/>
        <v>0</v>
      </c>
    </row>
    <row r="16" spans="1:40">
      <c r="A16" s="27">
        <f t="shared" si="5"/>
        <v>12</v>
      </c>
      <c r="B16" s="20" t="s">
        <v>1179</v>
      </c>
      <c r="C16" s="21">
        <f>SUMIFS('Reservatórios por endereço'!G$3:G$61,'Reservatórios por endereço'!$A$3:$A$61,$B16,'Reservatórios por endereço'!$E$3:$E$61,"Leste")</f>
        <v>0</v>
      </c>
      <c r="D16" s="22">
        <f t="shared" si="2"/>
        <v>0</v>
      </c>
      <c r="E16" s="21">
        <f>SUMIFS('Reservatórios por endereço'!I$3:I$61,'Reservatórios por endereço'!$A$3:$A$61,$B16,'Reservatórios por endereço'!$E$3:$E$61,"Leste")</f>
        <v>0</v>
      </c>
      <c r="F16" s="22">
        <f t="shared" si="2"/>
        <v>0</v>
      </c>
      <c r="G16" s="21">
        <f>SUMIFS('Reservatórios por endereço'!K$3:K$61,'Reservatórios por endereço'!$A$3:$A$61,$B16,'Reservatórios por endereço'!$E$3:$E$61,"Leste")</f>
        <v>0</v>
      </c>
      <c r="H16" s="22">
        <f t="shared" si="2"/>
        <v>0</v>
      </c>
      <c r="I16" s="21">
        <f>SUMIFS('Reservatórios por endereço'!M$3:M$61,'Reservatórios por endereço'!$A$3:$A$61,$B16,'Reservatórios por endereço'!$E$3:$E$61,"Leste")</f>
        <v>0</v>
      </c>
      <c r="J16" s="22">
        <f t="shared" si="2"/>
        <v>0</v>
      </c>
      <c r="K16" s="21">
        <f>SUMIFS('Reservatórios por endereço'!O$3:O$61,'Reservatórios por endereço'!$A$3:$A$61,$B16,'Reservatórios por endereço'!$E$3:$E$61,"Leste")</f>
        <v>0</v>
      </c>
      <c r="L16" s="22">
        <f t="shared" si="2"/>
        <v>0</v>
      </c>
      <c r="M16" s="21">
        <f>SUMIFS('Reservatórios por endereço'!Q$3:Q$61,'Reservatórios por endereço'!$A$3:$A$61,$B16,'Reservatórios por endereço'!$E$3:$E$61,"Leste")</f>
        <v>0</v>
      </c>
      <c r="N16" s="22">
        <f t="shared" si="2"/>
        <v>0</v>
      </c>
      <c r="O16" s="21">
        <f>SUMIFS('Reservatórios por endereço'!S$3:S$61,'Reservatórios por endereço'!$A$3:$A$61,$B16,'Reservatórios por endereço'!$E$3:$E$61,"Leste")</f>
        <v>0</v>
      </c>
      <c r="P16" s="22">
        <f t="shared" si="2"/>
        <v>0</v>
      </c>
      <c r="Q16" s="21">
        <f>SUMIFS('Reservatórios por endereço'!U$3:U$61,'Reservatórios por endereço'!$A$3:$A$61,$B16,'Reservatórios por endereço'!$E$3:$E$61,"Leste")</f>
        <v>0</v>
      </c>
      <c r="R16" s="22">
        <f t="shared" si="2"/>
        <v>0</v>
      </c>
      <c r="S16" s="21">
        <f>SUMIFS('Reservatórios por endereço'!W$3:W$61,'Reservatórios por endereço'!$A$3:$A$61,$B16,'Reservatórios por endereço'!$E$3:$E$61,"Leste")</f>
        <v>0</v>
      </c>
      <c r="T16" s="22">
        <f t="shared" si="2"/>
        <v>0</v>
      </c>
      <c r="U16" s="21">
        <f>SUMIFS('Reservatórios por endereço'!Y$3:Y$61,'Reservatórios por endereço'!$A$3:$A$61,$B16,'Reservatórios por endereço'!$E$3:$E$61,"Leste")</f>
        <v>0</v>
      </c>
      <c r="V16" s="22">
        <f t="shared" si="2"/>
        <v>0</v>
      </c>
      <c r="W16" s="21">
        <f>SUMIFS('Reservatórios por endereço'!AA$3:AA$61,'Reservatórios por endereço'!$A$3:$A$61,$B16,'Reservatórios por endereço'!$E$3:$E$61,"Leste")</f>
        <v>0</v>
      </c>
      <c r="X16" s="22">
        <f t="shared" si="2"/>
        <v>0</v>
      </c>
      <c r="Y16" s="21">
        <f>SUMIFS('Reservatórios por endereço'!AC$3:AC$61,'Reservatórios por endereço'!$A$3:$A$61,$B16,'Reservatórios por endereço'!$E$3:$E$61,"Leste")</f>
        <v>0</v>
      </c>
      <c r="Z16" s="22">
        <f t="shared" si="2"/>
        <v>0</v>
      </c>
      <c r="AA16" s="21">
        <f>SUMIFS('Reservatórios por endereço'!AE$3:AE$61,'Reservatórios por endereço'!$A$3:$A$61,$B16,'Reservatórios por endereço'!$E$3:$E$61,"Leste")</f>
        <v>0</v>
      </c>
      <c r="AB16" s="22">
        <f t="shared" si="2"/>
        <v>0</v>
      </c>
      <c r="AC16" s="21">
        <f>SUMIFS('Reservatórios por endereço'!AG$3:AG$61,'Reservatórios por endereço'!$A$3:$A$61,$B16,'Reservatórios por endereço'!$E$3:$E$61,"Leste")</f>
        <v>0</v>
      </c>
      <c r="AD16" s="22">
        <f t="shared" si="2"/>
        <v>0</v>
      </c>
      <c r="AE16" s="21">
        <f>SUMIFS('Reservatórios por endereço'!AI$3:AI$61,'Reservatórios por endereço'!$A$3:$A$61,$B16,'Reservatórios por endereço'!$E$3:$E$61,"Leste")</f>
        <v>0</v>
      </c>
      <c r="AF16" s="22">
        <f t="shared" si="2"/>
        <v>0</v>
      </c>
      <c r="AG16" s="21">
        <f>SUMIFS('Reservatórios por endereço'!AK$3:AK$61,'Reservatórios por endereço'!$A$3:$A$61,$B16,'Reservatórios por endereço'!$E$3:$E$61,"Leste")</f>
        <v>0</v>
      </c>
      <c r="AH16" s="22">
        <f t="shared" si="2"/>
        <v>0</v>
      </c>
      <c r="AI16" s="21">
        <f>SUMIFS('Reservatórios por endereço'!AM$3:AM$61,'Reservatórios por endereço'!$A$3:$A$61,$B16,'Reservatórios por endereço'!$E$3:$E$61,"Leste")</f>
        <v>0</v>
      </c>
      <c r="AJ16" s="22">
        <f t="shared" si="2"/>
        <v>0</v>
      </c>
      <c r="AK16" s="21">
        <f>SUMIFS('Reservatórios por endereço'!AO$3:AO$61,'Reservatórios por endereço'!$A$3:$A$61,$B16,'Reservatórios por endereço'!$E$3:$E$61,"Leste")</f>
        <v>0</v>
      </c>
      <c r="AL16" s="22">
        <f t="shared" si="3"/>
        <v>0</v>
      </c>
      <c r="AM16" s="21">
        <f t="shared" si="4"/>
        <v>0</v>
      </c>
      <c r="AN16" s="21">
        <f t="shared" si="4"/>
        <v>0</v>
      </c>
    </row>
    <row r="17" spans="1:40">
      <c r="A17" s="27">
        <f t="shared" si="5"/>
        <v>13</v>
      </c>
      <c r="B17" s="20" t="s">
        <v>1180</v>
      </c>
      <c r="C17" s="21">
        <f>SUMIFS('Reservatórios por endereço'!G$3:G$61,'Reservatórios por endereço'!$A$3:$A$61,$B17,'Reservatórios por endereço'!$E$3:$E$61,"Leste")</f>
        <v>0</v>
      </c>
      <c r="D17" s="22">
        <f t="shared" si="2"/>
        <v>0</v>
      </c>
      <c r="E17" s="21">
        <f>SUMIFS('Reservatórios por endereço'!I$3:I$61,'Reservatórios por endereço'!$A$3:$A$61,$B17,'Reservatórios por endereço'!$E$3:$E$61,"Leste")</f>
        <v>0</v>
      </c>
      <c r="F17" s="22">
        <f t="shared" si="2"/>
        <v>0</v>
      </c>
      <c r="G17" s="21">
        <f>SUMIFS('Reservatórios por endereço'!K$3:K$61,'Reservatórios por endereço'!$A$3:$A$61,$B17,'Reservatórios por endereço'!$E$3:$E$61,"Leste")</f>
        <v>0</v>
      </c>
      <c r="H17" s="22">
        <f t="shared" si="2"/>
        <v>0</v>
      </c>
      <c r="I17" s="21">
        <f>SUMIFS('Reservatórios por endereço'!M$3:M$61,'Reservatórios por endereço'!$A$3:$A$61,$B17,'Reservatórios por endereço'!$E$3:$E$61,"Leste")</f>
        <v>0</v>
      </c>
      <c r="J17" s="22">
        <f t="shared" si="2"/>
        <v>0</v>
      </c>
      <c r="K17" s="21">
        <f>SUMIFS('Reservatórios por endereço'!O$3:O$61,'Reservatórios por endereço'!$A$3:$A$61,$B17,'Reservatórios por endereço'!$E$3:$E$61,"Leste")</f>
        <v>0</v>
      </c>
      <c r="L17" s="22">
        <f t="shared" si="2"/>
        <v>0</v>
      </c>
      <c r="M17" s="21">
        <f>SUMIFS('Reservatórios por endereço'!Q$3:Q$61,'Reservatórios por endereço'!$A$3:$A$61,$B17,'Reservatórios por endereço'!$E$3:$E$61,"Leste")</f>
        <v>0</v>
      </c>
      <c r="N17" s="22">
        <f t="shared" si="2"/>
        <v>0</v>
      </c>
      <c r="O17" s="21">
        <f>SUMIFS('Reservatórios por endereço'!S$3:S$61,'Reservatórios por endereço'!$A$3:$A$61,$B17,'Reservatórios por endereço'!$E$3:$E$61,"Leste")</f>
        <v>0</v>
      </c>
      <c r="P17" s="22">
        <f t="shared" si="2"/>
        <v>0</v>
      </c>
      <c r="Q17" s="21">
        <f>SUMIFS('Reservatórios por endereço'!U$3:U$61,'Reservatórios por endereço'!$A$3:$A$61,$B17,'Reservatórios por endereço'!$E$3:$E$61,"Leste")</f>
        <v>0</v>
      </c>
      <c r="R17" s="22">
        <f t="shared" si="2"/>
        <v>0</v>
      </c>
      <c r="S17" s="21">
        <f>SUMIFS('Reservatórios por endereço'!W$3:W$61,'Reservatórios por endereço'!$A$3:$A$61,$B17,'Reservatórios por endereço'!$E$3:$E$61,"Leste")</f>
        <v>0</v>
      </c>
      <c r="T17" s="22">
        <f t="shared" si="2"/>
        <v>0</v>
      </c>
      <c r="U17" s="21">
        <f>SUMIFS('Reservatórios por endereço'!Y$3:Y$61,'Reservatórios por endereço'!$A$3:$A$61,$B17,'Reservatórios por endereço'!$E$3:$E$61,"Leste")</f>
        <v>0</v>
      </c>
      <c r="V17" s="22">
        <f t="shared" si="2"/>
        <v>0</v>
      </c>
      <c r="W17" s="21">
        <f>SUMIFS('Reservatórios por endereço'!AA$3:AA$61,'Reservatórios por endereço'!$A$3:$A$61,$B17,'Reservatórios por endereço'!$E$3:$E$61,"Leste")</f>
        <v>0</v>
      </c>
      <c r="X17" s="22">
        <f t="shared" si="2"/>
        <v>0</v>
      </c>
      <c r="Y17" s="21">
        <f>SUMIFS('Reservatórios por endereço'!AC$3:AC$61,'Reservatórios por endereço'!$A$3:$A$61,$B17,'Reservatórios por endereço'!$E$3:$E$61,"Leste")</f>
        <v>0</v>
      </c>
      <c r="Z17" s="22">
        <f t="shared" si="2"/>
        <v>0</v>
      </c>
      <c r="AA17" s="21">
        <f>SUMIFS('Reservatórios por endereço'!AE$3:AE$61,'Reservatórios por endereço'!$A$3:$A$61,$B17,'Reservatórios por endereço'!$E$3:$E$61,"Leste")</f>
        <v>0</v>
      </c>
      <c r="AB17" s="22">
        <f t="shared" si="2"/>
        <v>0</v>
      </c>
      <c r="AC17" s="21">
        <f>SUMIFS('Reservatórios por endereço'!AG$3:AG$61,'Reservatórios por endereço'!$A$3:$A$61,$B17,'Reservatórios por endereço'!$E$3:$E$61,"Leste")</f>
        <v>0</v>
      </c>
      <c r="AD17" s="22">
        <f t="shared" si="2"/>
        <v>0</v>
      </c>
      <c r="AE17" s="21">
        <f>SUMIFS('Reservatórios por endereço'!AI$3:AI$61,'Reservatórios por endereço'!$A$3:$A$61,$B17,'Reservatórios por endereço'!$E$3:$E$61,"Leste")</f>
        <v>0</v>
      </c>
      <c r="AF17" s="22">
        <f t="shared" si="2"/>
        <v>0</v>
      </c>
      <c r="AG17" s="21">
        <f>SUMIFS('Reservatórios por endereço'!AK$3:AK$61,'Reservatórios por endereço'!$A$3:$A$61,$B17,'Reservatórios por endereço'!$E$3:$E$61,"Leste")</f>
        <v>0</v>
      </c>
      <c r="AH17" s="22">
        <f t="shared" si="2"/>
        <v>0</v>
      </c>
      <c r="AI17" s="21">
        <f>SUMIFS('Reservatórios por endereço'!AM$3:AM$61,'Reservatórios por endereço'!$A$3:$A$61,$B17,'Reservatórios por endereço'!$E$3:$E$61,"Leste")</f>
        <v>0</v>
      </c>
      <c r="AJ17" s="22">
        <f t="shared" si="2"/>
        <v>0</v>
      </c>
      <c r="AK17" s="21">
        <f>SUMIFS('Reservatórios por endereço'!AO$3:AO$61,'Reservatórios por endereço'!$A$3:$A$61,$B17,'Reservatórios por endereço'!$E$3:$E$61,"Leste")</f>
        <v>0</v>
      </c>
      <c r="AL17" s="22">
        <f t="shared" si="3"/>
        <v>0</v>
      </c>
      <c r="AM17" s="21">
        <f t="shared" si="4"/>
        <v>0</v>
      </c>
      <c r="AN17" s="21">
        <f t="shared" si="4"/>
        <v>0</v>
      </c>
    </row>
    <row r="18" spans="1:40">
      <c r="A18" s="27">
        <f t="shared" si="5"/>
        <v>14</v>
      </c>
      <c r="B18" s="20" t="s">
        <v>1182</v>
      </c>
      <c r="C18" s="21">
        <f>SUMIFS('Reservatórios por endereço'!G$3:G$61,'Reservatórios por endereço'!$A$3:$A$61,$B18,'Reservatórios por endereço'!$E$3:$E$61,"Leste")</f>
        <v>0</v>
      </c>
      <c r="D18" s="22">
        <f t="shared" si="2"/>
        <v>0</v>
      </c>
      <c r="E18" s="21">
        <f>SUMIFS('Reservatórios por endereço'!I$3:I$61,'Reservatórios por endereço'!$A$3:$A$61,$B18,'Reservatórios por endereço'!$E$3:$E$61,"Leste")</f>
        <v>0</v>
      </c>
      <c r="F18" s="22">
        <f t="shared" si="2"/>
        <v>0</v>
      </c>
      <c r="G18" s="21">
        <f>SUMIFS('Reservatórios por endereço'!K$3:K$61,'Reservatórios por endereço'!$A$3:$A$61,$B18,'Reservatórios por endereço'!$E$3:$E$61,"Leste")</f>
        <v>0</v>
      </c>
      <c r="H18" s="22">
        <f t="shared" si="2"/>
        <v>0</v>
      </c>
      <c r="I18" s="21">
        <f>SUMIFS('Reservatórios por endereço'!M$3:M$61,'Reservatórios por endereço'!$A$3:$A$61,$B18,'Reservatórios por endereço'!$E$3:$E$61,"Leste")</f>
        <v>0</v>
      </c>
      <c r="J18" s="22">
        <f t="shared" si="2"/>
        <v>0</v>
      </c>
      <c r="K18" s="21">
        <f>SUMIFS('Reservatórios por endereço'!O$3:O$61,'Reservatórios por endereço'!$A$3:$A$61,$B18,'Reservatórios por endereço'!$E$3:$E$61,"Leste")</f>
        <v>0</v>
      </c>
      <c r="L18" s="22">
        <f t="shared" si="2"/>
        <v>0</v>
      </c>
      <c r="M18" s="21">
        <f>SUMIFS('Reservatórios por endereço'!Q$3:Q$61,'Reservatórios por endereço'!$A$3:$A$61,$B18,'Reservatórios por endereço'!$E$3:$E$61,"Leste")</f>
        <v>0</v>
      </c>
      <c r="N18" s="22">
        <f t="shared" si="2"/>
        <v>0</v>
      </c>
      <c r="O18" s="21">
        <f>SUMIFS('Reservatórios por endereço'!S$3:S$61,'Reservatórios por endereço'!$A$3:$A$61,$B18,'Reservatórios por endereço'!$E$3:$E$61,"Leste")</f>
        <v>0</v>
      </c>
      <c r="P18" s="22">
        <f t="shared" si="2"/>
        <v>0</v>
      </c>
      <c r="Q18" s="21">
        <f>SUMIFS('Reservatórios por endereço'!U$3:U$61,'Reservatórios por endereço'!$A$3:$A$61,$B18,'Reservatórios por endereço'!$E$3:$E$61,"Leste")</f>
        <v>0</v>
      </c>
      <c r="R18" s="22">
        <f t="shared" si="2"/>
        <v>0</v>
      </c>
      <c r="S18" s="21">
        <f>SUMIFS('Reservatórios por endereço'!W$3:W$61,'Reservatórios por endereço'!$A$3:$A$61,$B18,'Reservatórios por endereço'!$E$3:$E$61,"Leste")</f>
        <v>0</v>
      </c>
      <c r="T18" s="22">
        <f t="shared" si="2"/>
        <v>0</v>
      </c>
      <c r="U18" s="21">
        <f>SUMIFS('Reservatórios por endereço'!Y$3:Y$61,'Reservatórios por endereço'!$A$3:$A$61,$B18,'Reservatórios por endereço'!$E$3:$E$61,"Leste")</f>
        <v>0</v>
      </c>
      <c r="V18" s="22">
        <f t="shared" si="2"/>
        <v>0</v>
      </c>
      <c r="W18" s="21">
        <f>SUMIFS('Reservatórios por endereço'!AA$3:AA$61,'Reservatórios por endereço'!$A$3:$A$61,$B18,'Reservatórios por endereço'!$E$3:$E$61,"Leste")</f>
        <v>0</v>
      </c>
      <c r="X18" s="22">
        <f t="shared" si="2"/>
        <v>0</v>
      </c>
      <c r="Y18" s="21">
        <f>SUMIFS('Reservatórios por endereço'!AC$3:AC$61,'Reservatórios por endereço'!$A$3:$A$61,$B18,'Reservatórios por endereço'!$E$3:$E$61,"Leste")</f>
        <v>0</v>
      </c>
      <c r="Z18" s="22">
        <f t="shared" si="2"/>
        <v>0</v>
      </c>
      <c r="AA18" s="21">
        <f>SUMIFS('Reservatórios por endereço'!AE$3:AE$61,'Reservatórios por endereço'!$A$3:$A$61,$B18,'Reservatórios por endereço'!$E$3:$E$61,"Leste")</f>
        <v>0</v>
      </c>
      <c r="AB18" s="22">
        <f t="shared" si="2"/>
        <v>0</v>
      </c>
      <c r="AC18" s="21">
        <f>SUMIFS('Reservatórios por endereço'!AG$3:AG$61,'Reservatórios por endereço'!$A$3:$A$61,$B18,'Reservatórios por endereço'!$E$3:$E$61,"Leste")</f>
        <v>0</v>
      </c>
      <c r="AD18" s="22">
        <f t="shared" si="2"/>
        <v>0</v>
      </c>
      <c r="AE18" s="21">
        <f>SUMIFS('Reservatórios por endereço'!AI$3:AI$61,'Reservatórios por endereço'!$A$3:$A$61,$B18,'Reservatórios por endereço'!$E$3:$E$61,"Leste")</f>
        <v>0</v>
      </c>
      <c r="AF18" s="22">
        <f t="shared" si="2"/>
        <v>0</v>
      </c>
      <c r="AG18" s="21">
        <f>SUMIFS('Reservatórios por endereço'!AK$3:AK$61,'Reservatórios por endereço'!$A$3:$A$61,$B18,'Reservatórios por endereço'!$E$3:$E$61,"Leste")</f>
        <v>0</v>
      </c>
      <c r="AH18" s="22">
        <f t="shared" si="2"/>
        <v>0</v>
      </c>
      <c r="AI18" s="21">
        <f>SUMIFS('Reservatórios por endereço'!AM$3:AM$61,'Reservatórios por endereço'!$A$3:$A$61,$B18,'Reservatórios por endereço'!$E$3:$E$61,"Leste")</f>
        <v>0</v>
      </c>
      <c r="AJ18" s="22">
        <f t="shared" si="2"/>
        <v>0</v>
      </c>
      <c r="AK18" s="21">
        <f>SUMIFS('Reservatórios por endereço'!AO$3:AO$61,'Reservatórios por endereço'!$A$3:$A$61,$B18,'Reservatórios por endereço'!$E$3:$E$61,"Leste")</f>
        <v>0</v>
      </c>
      <c r="AL18" s="22">
        <f t="shared" si="3"/>
        <v>0</v>
      </c>
      <c r="AM18" s="21">
        <f t="shared" si="4"/>
        <v>0</v>
      </c>
      <c r="AN18" s="21">
        <f t="shared" si="4"/>
        <v>0</v>
      </c>
    </row>
    <row r="19" spans="1:40">
      <c r="A19" s="27">
        <f t="shared" si="5"/>
        <v>15</v>
      </c>
      <c r="B19" s="20" t="s">
        <v>147</v>
      </c>
      <c r="C19" s="21">
        <f>SUMIFS('Reservatórios por endereço'!G$3:G$61,'Reservatórios por endereço'!$A$3:$A$61,$B19,'Reservatórios por endereço'!$E$3:$E$61,"Leste")</f>
        <v>0</v>
      </c>
      <c r="D19" s="22">
        <f t="shared" si="2"/>
        <v>0</v>
      </c>
      <c r="E19" s="21">
        <f>SUMIFS('Reservatórios por endereço'!I$3:I$61,'Reservatórios por endereço'!$A$3:$A$61,$B19,'Reservatórios por endereço'!$E$3:$E$61,"Leste")</f>
        <v>0</v>
      </c>
      <c r="F19" s="22">
        <f t="shared" si="2"/>
        <v>0</v>
      </c>
      <c r="G19" s="21">
        <f>SUMIFS('Reservatórios por endereço'!K$3:K$61,'Reservatórios por endereço'!$A$3:$A$61,$B19,'Reservatórios por endereço'!$E$3:$E$61,"Leste")</f>
        <v>0</v>
      </c>
      <c r="H19" s="22">
        <f t="shared" si="2"/>
        <v>0</v>
      </c>
      <c r="I19" s="21">
        <f>SUMIFS('Reservatórios por endereço'!M$3:M$61,'Reservatórios por endereço'!$A$3:$A$61,$B19,'Reservatórios por endereço'!$E$3:$E$61,"Leste")</f>
        <v>0</v>
      </c>
      <c r="J19" s="22">
        <f t="shared" si="2"/>
        <v>0</v>
      </c>
      <c r="K19" s="21">
        <f>SUMIFS('Reservatórios por endereço'!O$3:O$61,'Reservatórios por endereço'!$A$3:$A$61,$B19,'Reservatórios por endereço'!$E$3:$E$61,"Leste")</f>
        <v>0</v>
      </c>
      <c r="L19" s="22">
        <f t="shared" si="2"/>
        <v>0</v>
      </c>
      <c r="M19" s="21">
        <f>SUMIFS('Reservatórios por endereço'!Q$3:Q$61,'Reservatórios por endereço'!$A$3:$A$61,$B19,'Reservatórios por endereço'!$E$3:$E$61,"Leste")</f>
        <v>0</v>
      </c>
      <c r="N19" s="22">
        <f t="shared" si="2"/>
        <v>0</v>
      </c>
      <c r="O19" s="21">
        <f>SUMIFS('Reservatórios por endereço'!S$3:S$61,'Reservatórios por endereço'!$A$3:$A$61,$B19,'Reservatórios por endereço'!$E$3:$E$61,"Leste")</f>
        <v>0</v>
      </c>
      <c r="P19" s="22">
        <f t="shared" si="2"/>
        <v>0</v>
      </c>
      <c r="Q19" s="21">
        <f>SUMIFS('Reservatórios por endereço'!U$3:U$61,'Reservatórios por endereço'!$A$3:$A$61,$B19,'Reservatórios por endereço'!$E$3:$E$61,"Leste")</f>
        <v>0</v>
      </c>
      <c r="R19" s="22">
        <f t="shared" si="2"/>
        <v>0</v>
      </c>
      <c r="S19" s="21">
        <f>SUMIFS('Reservatórios por endereço'!W$3:W$61,'Reservatórios por endereço'!$A$3:$A$61,$B19,'Reservatórios por endereço'!$E$3:$E$61,"Leste")</f>
        <v>0</v>
      </c>
      <c r="T19" s="22">
        <f t="shared" si="2"/>
        <v>0</v>
      </c>
      <c r="U19" s="21">
        <f>SUMIFS('Reservatórios por endereço'!Y$3:Y$61,'Reservatórios por endereço'!$A$3:$A$61,$B19,'Reservatórios por endereço'!$E$3:$E$61,"Leste")</f>
        <v>0</v>
      </c>
      <c r="V19" s="22">
        <f t="shared" si="2"/>
        <v>0</v>
      </c>
      <c r="W19" s="21">
        <f>SUMIFS('Reservatórios por endereço'!AA$3:AA$61,'Reservatórios por endereço'!$A$3:$A$61,$B19,'Reservatórios por endereço'!$E$3:$E$61,"Leste")</f>
        <v>0</v>
      </c>
      <c r="X19" s="22">
        <f t="shared" si="2"/>
        <v>0</v>
      </c>
      <c r="Y19" s="21">
        <f>SUMIFS('Reservatórios por endereço'!AC$3:AC$61,'Reservatórios por endereço'!$A$3:$A$61,$B19,'Reservatórios por endereço'!$E$3:$E$61,"Leste")</f>
        <v>0</v>
      </c>
      <c r="Z19" s="22">
        <f t="shared" si="2"/>
        <v>0</v>
      </c>
      <c r="AA19" s="21">
        <f>SUMIFS('Reservatórios por endereço'!AE$3:AE$61,'Reservatórios por endereço'!$A$3:$A$61,$B19,'Reservatórios por endereço'!$E$3:$E$61,"Leste")</f>
        <v>0</v>
      </c>
      <c r="AB19" s="22">
        <f t="shared" si="2"/>
        <v>0</v>
      </c>
      <c r="AC19" s="21">
        <f>SUMIFS('Reservatórios por endereço'!AG$3:AG$61,'Reservatórios por endereço'!$A$3:$A$61,$B19,'Reservatórios por endereço'!$E$3:$E$61,"Leste")</f>
        <v>0</v>
      </c>
      <c r="AD19" s="22">
        <f t="shared" si="2"/>
        <v>0</v>
      </c>
      <c r="AE19" s="21">
        <f>SUMIFS('Reservatórios por endereço'!AI$3:AI$61,'Reservatórios por endereço'!$A$3:$A$61,$B19,'Reservatórios por endereço'!$E$3:$E$61,"Leste")</f>
        <v>0</v>
      </c>
      <c r="AF19" s="22">
        <f t="shared" si="2"/>
        <v>0</v>
      </c>
      <c r="AG19" s="21">
        <f>SUMIFS('Reservatórios por endereço'!AK$3:AK$61,'Reservatórios por endereço'!$A$3:$A$61,$B19,'Reservatórios por endereço'!$E$3:$E$61,"Leste")</f>
        <v>0</v>
      </c>
      <c r="AH19" s="22">
        <f t="shared" si="2"/>
        <v>0</v>
      </c>
      <c r="AI19" s="21">
        <f>SUMIFS('Reservatórios por endereço'!AM$3:AM$61,'Reservatórios por endereço'!$A$3:$A$61,$B19,'Reservatórios por endereço'!$E$3:$E$61,"Leste")</f>
        <v>0</v>
      </c>
      <c r="AJ19" s="22">
        <f t="shared" si="2"/>
        <v>0</v>
      </c>
      <c r="AK19" s="21">
        <f>SUMIFS('Reservatórios por endereço'!AO$3:AO$61,'Reservatórios por endereço'!$A$3:$A$61,$B19,'Reservatórios por endereço'!$E$3:$E$61,"Leste")</f>
        <v>0</v>
      </c>
      <c r="AL19" s="22">
        <f t="shared" si="3"/>
        <v>0</v>
      </c>
      <c r="AM19" s="21">
        <f t="shared" si="4"/>
        <v>0</v>
      </c>
      <c r="AN19" s="21">
        <f t="shared" si="4"/>
        <v>0</v>
      </c>
    </row>
    <row r="20" spans="1:40">
      <c r="A20" s="27">
        <f t="shared" si="5"/>
        <v>16</v>
      </c>
      <c r="B20" s="20" t="s">
        <v>1188</v>
      </c>
      <c r="C20" s="21">
        <f>SUMIFS('Reservatórios por endereço'!G$3:G$61,'Reservatórios por endereço'!$A$3:$A$61,$B20,'Reservatórios por endereço'!$E$3:$E$61,"Leste")</f>
        <v>0</v>
      </c>
      <c r="D20" s="22">
        <f t="shared" si="2"/>
        <v>0</v>
      </c>
      <c r="E20" s="21">
        <f>SUMIFS('Reservatórios por endereço'!I$3:I$61,'Reservatórios por endereço'!$A$3:$A$61,$B20,'Reservatórios por endereço'!$E$3:$E$61,"Leste")</f>
        <v>0</v>
      </c>
      <c r="F20" s="22">
        <f t="shared" si="2"/>
        <v>0</v>
      </c>
      <c r="G20" s="21">
        <f>SUMIFS('Reservatórios por endereço'!K$3:K$61,'Reservatórios por endereço'!$A$3:$A$61,$B20,'Reservatórios por endereço'!$E$3:$E$61,"Leste")</f>
        <v>0</v>
      </c>
      <c r="H20" s="22">
        <f t="shared" si="2"/>
        <v>0</v>
      </c>
      <c r="I20" s="21">
        <f>SUMIFS('Reservatórios por endereço'!M$3:M$61,'Reservatórios por endereço'!$A$3:$A$61,$B20,'Reservatórios por endereço'!$E$3:$E$61,"Leste")</f>
        <v>0</v>
      </c>
      <c r="J20" s="22">
        <f t="shared" si="2"/>
        <v>0</v>
      </c>
      <c r="K20" s="21">
        <f>SUMIFS('Reservatórios por endereço'!O$3:O$61,'Reservatórios por endereço'!$A$3:$A$61,$B20,'Reservatórios por endereço'!$E$3:$E$61,"Leste")</f>
        <v>0</v>
      </c>
      <c r="L20" s="22">
        <f t="shared" si="2"/>
        <v>0</v>
      </c>
      <c r="M20" s="21">
        <f>SUMIFS('Reservatórios por endereço'!Q$3:Q$61,'Reservatórios por endereço'!$A$3:$A$61,$B20,'Reservatórios por endereço'!$E$3:$E$61,"Leste")</f>
        <v>0</v>
      </c>
      <c r="N20" s="22">
        <f t="shared" si="2"/>
        <v>0</v>
      </c>
      <c r="O20" s="21">
        <f>SUMIFS('Reservatórios por endereço'!S$3:S$61,'Reservatórios por endereço'!$A$3:$A$61,$B20,'Reservatórios por endereço'!$E$3:$E$61,"Leste")</f>
        <v>0</v>
      </c>
      <c r="P20" s="22">
        <f t="shared" si="2"/>
        <v>0</v>
      </c>
      <c r="Q20" s="21">
        <f>SUMIFS('Reservatórios por endereço'!U$3:U$61,'Reservatórios por endereço'!$A$3:$A$61,$B20,'Reservatórios por endereço'!$E$3:$E$61,"Leste")</f>
        <v>0</v>
      </c>
      <c r="R20" s="22">
        <f t="shared" si="2"/>
        <v>0</v>
      </c>
      <c r="S20" s="21">
        <f>SUMIFS('Reservatórios por endereço'!W$3:W$61,'Reservatórios por endereço'!$A$3:$A$61,$B20,'Reservatórios por endereço'!$E$3:$E$61,"Leste")</f>
        <v>0</v>
      </c>
      <c r="T20" s="22">
        <f t="shared" si="2"/>
        <v>0</v>
      </c>
      <c r="U20" s="21">
        <f>SUMIFS('Reservatórios por endereço'!Y$3:Y$61,'Reservatórios por endereço'!$A$3:$A$61,$B20,'Reservatórios por endereço'!$E$3:$E$61,"Leste")</f>
        <v>0</v>
      </c>
      <c r="V20" s="22">
        <f t="shared" si="2"/>
        <v>0</v>
      </c>
      <c r="W20" s="21">
        <f>SUMIFS('Reservatórios por endereço'!AA$3:AA$61,'Reservatórios por endereço'!$A$3:$A$61,$B20,'Reservatórios por endereço'!$E$3:$E$61,"Leste")</f>
        <v>0</v>
      </c>
      <c r="X20" s="22">
        <f t="shared" si="2"/>
        <v>0</v>
      </c>
      <c r="Y20" s="21">
        <f>SUMIFS('Reservatórios por endereço'!AC$3:AC$61,'Reservatórios por endereço'!$A$3:$A$61,$B20,'Reservatórios por endereço'!$E$3:$E$61,"Leste")</f>
        <v>0</v>
      </c>
      <c r="Z20" s="22">
        <f t="shared" si="2"/>
        <v>0</v>
      </c>
      <c r="AA20" s="21">
        <f>SUMIFS('Reservatórios por endereço'!AE$3:AE$61,'Reservatórios por endereço'!$A$3:$A$61,$B20,'Reservatórios por endereço'!$E$3:$E$61,"Leste")</f>
        <v>0</v>
      </c>
      <c r="AB20" s="22">
        <f t="shared" si="2"/>
        <v>0</v>
      </c>
      <c r="AC20" s="21">
        <f>SUMIFS('Reservatórios por endereço'!AG$3:AG$61,'Reservatórios por endereço'!$A$3:$A$61,$B20,'Reservatórios por endereço'!$E$3:$E$61,"Leste")</f>
        <v>0</v>
      </c>
      <c r="AD20" s="22">
        <f t="shared" si="2"/>
        <v>0</v>
      </c>
      <c r="AE20" s="21">
        <f>SUMIFS('Reservatórios por endereço'!AI$3:AI$61,'Reservatórios por endereço'!$A$3:$A$61,$B20,'Reservatórios por endereço'!$E$3:$E$61,"Leste")</f>
        <v>0</v>
      </c>
      <c r="AF20" s="22">
        <f t="shared" si="2"/>
        <v>0</v>
      </c>
      <c r="AG20" s="21">
        <f>SUMIFS('Reservatórios por endereço'!AK$3:AK$61,'Reservatórios por endereço'!$A$3:$A$61,$B20,'Reservatórios por endereço'!$E$3:$E$61,"Leste")</f>
        <v>0</v>
      </c>
      <c r="AH20" s="22">
        <f t="shared" si="2"/>
        <v>0</v>
      </c>
      <c r="AI20" s="21">
        <f>SUMIFS('Reservatórios por endereço'!AM$3:AM$61,'Reservatórios por endereço'!$A$3:$A$61,$B20,'Reservatórios por endereço'!$E$3:$E$61,"Leste")</f>
        <v>0</v>
      </c>
      <c r="AJ20" s="22">
        <f t="shared" si="2"/>
        <v>0</v>
      </c>
      <c r="AK20" s="21">
        <f>SUMIFS('Reservatórios por endereço'!AO$3:AO$61,'Reservatórios por endereço'!$A$3:$A$61,$B20,'Reservatórios por endereço'!$E$3:$E$61,"Leste")</f>
        <v>0</v>
      </c>
      <c r="AL20" s="22">
        <f t="shared" si="3"/>
        <v>0</v>
      </c>
      <c r="AM20" s="21">
        <f t="shared" si="4"/>
        <v>0</v>
      </c>
      <c r="AN20" s="21">
        <f t="shared" si="4"/>
        <v>0</v>
      </c>
    </row>
    <row r="21" spans="1:40">
      <c r="A21" s="27">
        <f t="shared" si="5"/>
        <v>17</v>
      </c>
      <c r="B21" s="20" t="s">
        <v>1191</v>
      </c>
      <c r="C21" s="21">
        <f>SUMIFS('Reservatórios por endereço'!G$3:G$61,'Reservatórios por endereço'!$A$3:$A$61,$B21,'Reservatórios por endereço'!$E$3:$E$61,"Leste")</f>
        <v>0</v>
      </c>
      <c r="D21" s="22">
        <f t="shared" ref="D21:D22" si="6">C21*2</f>
        <v>0</v>
      </c>
      <c r="E21" s="21">
        <f>SUMIFS('Reservatórios por endereço'!I$3:I$61,'Reservatórios por endereço'!$A$3:$A$61,$B21,'Reservatórios por endereço'!$E$3:$E$61,"Leste")</f>
        <v>0</v>
      </c>
      <c r="F21" s="22">
        <f t="shared" ref="F21:F22" si="7">E21*2</f>
        <v>0</v>
      </c>
      <c r="G21" s="21">
        <f>SUMIFS('Reservatórios por endereço'!K$3:K$61,'Reservatórios por endereço'!$A$3:$A$61,$B21,'Reservatórios por endereço'!$E$3:$E$61,"Leste")</f>
        <v>0</v>
      </c>
      <c r="H21" s="22">
        <f t="shared" ref="H21:H22" si="8">G21*2</f>
        <v>0</v>
      </c>
      <c r="I21" s="21">
        <f>SUMIFS('Reservatórios por endereço'!M$3:M$61,'Reservatórios por endereço'!$A$3:$A$61,$B21,'Reservatórios por endereço'!$E$3:$E$61,"Leste")</f>
        <v>0</v>
      </c>
      <c r="J21" s="22">
        <f t="shared" ref="J21:J22" si="9">I21*2</f>
        <v>0</v>
      </c>
      <c r="K21" s="21">
        <f>SUMIFS('Reservatórios por endereço'!O$3:O$61,'Reservatórios por endereço'!$A$3:$A$61,$B21,'Reservatórios por endereço'!$E$3:$E$61,"Leste")</f>
        <v>0</v>
      </c>
      <c r="L21" s="22">
        <f t="shared" ref="L21:L22" si="10">K21*2</f>
        <v>0</v>
      </c>
      <c r="M21" s="21">
        <f>SUMIFS('Reservatórios por endereço'!Q$3:Q$61,'Reservatórios por endereço'!$A$3:$A$61,$B21,'Reservatórios por endereço'!$E$3:$E$61,"Leste")</f>
        <v>0</v>
      </c>
      <c r="N21" s="22">
        <f t="shared" ref="N21:N22" si="11">M21*2</f>
        <v>0</v>
      </c>
      <c r="O21" s="21">
        <f>SUMIFS('Reservatórios por endereço'!S$3:S$61,'Reservatórios por endereço'!$A$3:$A$61,$B21,'Reservatórios por endereço'!$E$3:$E$61,"Leste")</f>
        <v>0</v>
      </c>
      <c r="P21" s="22">
        <f t="shared" ref="P21:P22" si="12">O21*2</f>
        <v>0</v>
      </c>
      <c r="Q21" s="21">
        <f>SUMIFS('Reservatórios por endereço'!U$3:U$61,'Reservatórios por endereço'!$A$3:$A$61,$B21,'Reservatórios por endereço'!$E$3:$E$61,"Leste")</f>
        <v>0</v>
      </c>
      <c r="R21" s="22">
        <f t="shared" ref="R21:R22" si="13">Q21*2</f>
        <v>0</v>
      </c>
      <c r="S21" s="21">
        <f>SUMIFS('Reservatórios por endereço'!W$3:W$61,'Reservatórios por endereço'!$A$3:$A$61,$B21,'Reservatórios por endereço'!$E$3:$E$61,"Leste")</f>
        <v>0</v>
      </c>
      <c r="T21" s="22">
        <f t="shared" ref="T21:T22" si="14">S21*2</f>
        <v>0</v>
      </c>
      <c r="U21" s="21">
        <f>SUMIFS('Reservatórios por endereço'!Y$3:Y$61,'Reservatórios por endereço'!$A$3:$A$61,$B21,'Reservatórios por endereço'!$E$3:$E$61,"Leste")</f>
        <v>0</v>
      </c>
      <c r="V21" s="22">
        <f t="shared" ref="V21:V22" si="15">U21*2</f>
        <v>0</v>
      </c>
      <c r="W21" s="21">
        <f>SUMIFS('Reservatórios por endereço'!AA$3:AA$61,'Reservatórios por endereço'!$A$3:$A$61,$B21,'Reservatórios por endereço'!$E$3:$E$61,"Leste")</f>
        <v>0</v>
      </c>
      <c r="X21" s="22">
        <f t="shared" ref="X21:X22" si="16">W21*2</f>
        <v>0</v>
      </c>
      <c r="Y21" s="21">
        <f>SUMIFS('Reservatórios por endereço'!AC$3:AC$61,'Reservatórios por endereço'!$A$3:$A$61,$B21,'Reservatórios por endereço'!$E$3:$E$61,"Leste")</f>
        <v>0</v>
      </c>
      <c r="Z21" s="22">
        <f t="shared" ref="Z21:Z22" si="17">Y21*2</f>
        <v>0</v>
      </c>
      <c r="AA21" s="21">
        <f>SUMIFS('Reservatórios por endereço'!AE$3:AE$61,'Reservatórios por endereço'!$A$3:$A$61,$B21,'Reservatórios por endereço'!$E$3:$E$61,"Leste")</f>
        <v>0</v>
      </c>
      <c r="AB21" s="22">
        <f t="shared" ref="AB21:AB22" si="18">AA21*2</f>
        <v>0</v>
      </c>
      <c r="AC21" s="21">
        <f>SUMIFS('Reservatórios por endereço'!AG$3:AG$61,'Reservatórios por endereço'!$A$3:$A$61,$B21,'Reservatórios por endereço'!$E$3:$E$61,"Leste")</f>
        <v>0</v>
      </c>
      <c r="AD21" s="22">
        <f t="shared" ref="AD21:AD22" si="19">AC21*2</f>
        <v>0</v>
      </c>
      <c r="AE21" s="21">
        <f>SUMIFS('Reservatórios por endereço'!AI$3:AI$61,'Reservatórios por endereço'!$A$3:$A$61,$B21,'Reservatórios por endereço'!$E$3:$E$61,"Leste")</f>
        <v>0</v>
      </c>
      <c r="AF21" s="22">
        <f t="shared" ref="AF21:AF22" si="20">AE21*2</f>
        <v>0</v>
      </c>
      <c r="AG21" s="21">
        <f>SUMIFS('Reservatórios por endereço'!AK$3:AK$61,'Reservatórios por endereço'!$A$3:$A$61,$B21,'Reservatórios por endereço'!$E$3:$E$61,"Leste")</f>
        <v>0</v>
      </c>
      <c r="AH21" s="22">
        <f t="shared" ref="AH21:AH22" si="21">AG21*2</f>
        <v>0</v>
      </c>
      <c r="AI21" s="21">
        <f>SUMIFS('Reservatórios por endereço'!AM$3:AM$61,'Reservatórios por endereço'!$A$3:$A$61,$B21,'Reservatórios por endereço'!$E$3:$E$61,"Leste")</f>
        <v>0</v>
      </c>
      <c r="AJ21" s="22">
        <f t="shared" ref="AJ21:AJ22" si="22">AI21*2</f>
        <v>0</v>
      </c>
      <c r="AK21" s="21">
        <f>SUMIFS('Reservatórios por endereço'!AO$3:AO$61,'Reservatórios por endereço'!$A$3:$A$61,$B21,'Reservatórios por endereço'!$E$3:$E$61,"Leste")</f>
        <v>0</v>
      </c>
      <c r="AL21" s="22">
        <f t="shared" ref="AL21:AL22" si="23">AK21*2</f>
        <v>0</v>
      </c>
      <c r="AM21" s="21">
        <f t="shared" ref="AM21:AM22" si="24">C21+E21+G21+I21+K21+M21+O21+Q21+S21+U21+W21+Y21+AA21+AC21+AE21+AG21+AI21+AK21</f>
        <v>0</v>
      </c>
      <c r="AN21" s="21">
        <f t="shared" ref="AN21:AN22" si="25">D21+F21+H21+J21+L21+N21+P21+R21+T21+V21+X21+Z21+AB21+AD21+AF21+AH21+AJ21+AL21</f>
        <v>0</v>
      </c>
    </row>
    <row r="22" spans="1:40">
      <c r="A22" s="27">
        <f t="shared" si="5"/>
        <v>18</v>
      </c>
      <c r="B22" s="20" t="s">
        <v>156</v>
      </c>
      <c r="C22" s="21">
        <f>SUMIFS('Reservatórios por endereço'!G$3:G$61,'Reservatórios por endereço'!$A$3:$A$61,$B22,'Reservatórios por endereço'!$E$3:$E$61,"Leste")</f>
        <v>0</v>
      </c>
      <c r="D22" s="22">
        <f t="shared" si="6"/>
        <v>0</v>
      </c>
      <c r="E22" s="21">
        <f>SUMIFS('Reservatórios por endereço'!I$3:I$61,'Reservatórios por endereço'!$A$3:$A$61,$B22,'Reservatórios por endereço'!$E$3:$E$61,"Leste")</f>
        <v>0</v>
      </c>
      <c r="F22" s="22">
        <f t="shared" si="7"/>
        <v>0</v>
      </c>
      <c r="G22" s="21">
        <f>SUMIFS('Reservatórios por endereço'!K$3:K$61,'Reservatórios por endereço'!$A$3:$A$61,$B22,'Reservatórios por endereço'!$E$3:$E$61,"Leste")</f>
        <v>0</v>
      </c>
      <c r="H22" s="22">
        <f t="shared" si="8"/>
        <v>0</v>
      </c>
      <c r="I22" s="21">
        <f>SUMIFS('Reservatórios por endereço'!M$3:M$61,'Reservatórios por endereço'!$A$3:$A$61,$B22,'Reservatórios por endereço'!$E$3:$E$61,"Leste")</f>
        <v>0</v>
      </c>
      <c r="J22" s="22">
        <f t="shared" si="9"/>
        <v>0</v>
      </c>
      <c r="K22" s="21">
        <f>SUMIFS('Reservatórios por endereço'!O$3:O$61,'Reservatórios por endereço'!$A$3:$A$61,$B22,'Reservatórios por endereço'!$E$3:$E$61,"Leste")</f>
        <v>0</v>
      </c>
      <c r="L22" s="22">
        <f t="shared" si="10"/>
        <v>0</v>
      </c>
      <c r="M22" s="21">
        <f>SUMIFS('Reservatórios por endereço'!Q$3:Q$61,'Reservatórios por endereço'!$A$3:$A$61,$B22,'Reservatórios por endereço'!$E$3:$E$61,"Leste")</f>
        <v>0</v>
      </c>
      <c r="N22" s="22">
        <f t="shared" si="11"/>
        <v>0</v>
      </c>
      <c r="O22" s="21">
        <f>SUMIFS('Reservatórios por endereço'!S$3:S$61,'Reservatórios por endereço'!$A$3:$A$61,$B22,'Reservatórios por endereço'!$E$3:$E$61,"Leste")</f>
        <v>0</v>
      </c>
      <c r="P22" s="22">
        <f t="shared" si="12"/>
        <v>0</v>
      </c>
      <c r="Q22" s="21">
        <f>SUMIFS('Reservatórios por endereço'!U$3:U$61,'Reservatórios por endereço'!$A$3:$A$61,$B22,'Reservatórios por endereço'!$E$3:$E$61,"Leste")</f>
        <v>0</v>
      </c>
      <c r="R22" s="22">
        <f t="shared" si="13"/>
        <v>0</v>
      </c>
      <c r="S22" s="21">
        <f>SUMIFS('Reservatórios por endereço'!W$3:W$61,'Reservatórios por endereço'!$A$3:$A$61,$B22,'Reservatórios por endereço'!$E$3:$E$61,"Leste")</f>
        <v>0</v>
      </c>
      <c r="T22" s="22">
        <f t="shared" si="14"/>
        <v>0</v>
      </c>
      <c r="U22" s="21">
        <f>SUMIFS('Reservatórios por endereço'!Y$3:Y$61,'Reservatórios por endereço'!$A$3:$A$61,$B22,'Reservatórios por endereço'!$E$3:$E$61,"Leste")</f>
        <v>0</v>
      </c>
      <c r="V22" s="22">
        <f t="shared" si="15"/>
        <v>0</v>
      </c>
      <c r="W22" s="21">
        <f>SUMIFS('Reservatórios por endereço'!AA$3:AA$61,'Reservatórios por endereço'!$A$3:$A$61,$B22,'Reservatórios por endereço'!$E$3:$E$61,"Leste")</f>
        <v>0</v>
      </c>
      <c r="X22" s="22">
        <f t="shared" si="16"/>
        <v>0</v>
      </c>
      <c r="Y22" s="21">
        <f>SUMIFS('Reservatórios por endereço'!AC$3:AC$61,'Reservatórios por endereço'!$A$3:$A$61,$B22,'Reservatórios por endereço'!$E$3:$E$61,"Leste")</f>
        <v>0</v>
      </c>
      <c r="Z22" s="22">
        <f t="shared" si="17"/>
        <v>0</v>
      </c>
      <c r="AA22" s="21">
        <f>SUMIFS('Reservatórios por endereço'!AE$3:AE$61,'Reservatórios por endereço'!$A$3:$A$61,$B22,'Reservatórios por endereço'!$E$3:$E$61,"Leste")</f>
        <v>0</v>
      </c>
      <c r="AB22" s="22">
        <f t="shared" si="18"/>
        <v>0</v>
      </c>
      <c r="AC22" s="21">
        <f>SUMIFS('Reservatórios por endereço'!AG$3:AG$61,'Reservatórios por endereço'!$A$3:$A$61,$B22,'Reservatórios por endereço'!$E$3:$E$61,"Leste")</f>
        <v>0</v>
      </c>
      <c r="AD22" s="22">
        <f t="shared" si="19"/>
        <v>0</v>
      </c>
      <c r="AE22" s="21">
        <f>SUMIFS('Reservatórios por endereço'!AI$3:AI$61,'Reservatórios por endereço'!$A$3:$A$61,$B22,'Reservatórios por endereço'!$E$3:$E$61,"Leste")</f>
        <v>0</v>
      </c>
      <c r="AF22" s="22">
        <f t="shared" si="20"/>
        <v>0</v>
      </c>
      <c r="AG22" s="21">
        <f>SUMIFS('Reservatórios por endereço'!AK$3:AK$61,'Reservatórios por endereço'!$A$3:$A$61,$B22,'Reservatórios por endereço'!$E$3:$E$61,"Leste")</f>
        <v>0</v>
      </c>
      <c r="AH22" s="22">
        <f t="shared" si="21"/>
        <v>0</v>
      </c>
      <c r="AI22" s="21">
        <f>SUMIFS('Reservatórios por endereço'!AM$3:AM$61,'Reservatórios por endereço'!$A$3:$A$61,$B22,'Reservatórios por endereço'!$E$3:$E$61,"Leste")</f>
        <v>0</v>
      </c>
      <c r="AJ22" s="22">
        <f t="shared" si="22"/>
        <v>0</v>
      </c>
      <c r="AK22" s="21">
        <f>SUMIFS('Reservatórios por endereço'!AO$3:AO$61,'Reservatórios por endereço'!$A$3:$A$61,$B22,'Reservatórios por endereço'!$E$3:$E$61,"Leste")</f>
        <v>0</v>
      </c>
      <c r="AL22" s="22">
        <f t="shared" si="23"/>
        <v>0</v>
      </c>
      <c r="AM22" s="21">
        <f t="shared" si="24"/>
        <v>0</v>
      </c>
      <c r="AN22" s="21">
        <f t="shared" si="25"/>
        <v>0</v>
      </c>
    </row>
    <row r="23" spans="1:40">
      <c r="A23" s="28" t="s">
        <v>1233</v>
      </c>
      <c r="B23" s="23"/>
      <c r="C23" s="24">
        <f t="shared" ref="C23:AL23" si="26">SUM(C$5:C$17)</f>
        <v>0</v>
      </c>
      <c r="D23" s="25">
        <f t="shared" si="26"/>
        <v>0</v>
      </c>
      <c r="E23" s="24">
        <f t="shared" si="26"/>
        <v>0</v>
      </c>
      <c r="F23" s="25">
        <f t="shared" si="26"/>
        <v>0</v>
      </c>
      <c r="G23" s="24">
        <f t="shared" si="26"/>
        <v>0</v>
      </c>
      <c r="H23" s="25">
        <f t="shared" si="26"/>
        <v>0</v>
      </c>
      <c r="I23" s="24">
        <f t="shared" si="26"/>
        <v>0</v>
      </c>
      <c r="J23" s="25">
        <f t="shared" si="26"/>
        <v>0</v>
      </c>
      <c r="K23" s="24">
        <f t="shared" si="26"/>
        <v>0</v>
      </c>
      <c r="L23" s="25">
        <f t="shared" si="26"/>
        <v>0</v>
      </c>
      <c r="M23" s="24">
        <f t="shared" si="26"/>
        <v>0</v>
      </c>
      <c r="N23" s="25">
        <f t="shared" si="26"/>
        <v>0</v>
      </c>
      <c r="O23" s="24">
        <f t="shared" si="26"/>
        <v>0</v>
      </c>
      <c r="P23" s="25">
        <f t="shared" si="26"/>
        <v>0</v>
      </c>
      <c r="Q23" s="24">
        <f t="shared" si="26"/>
        <v>0</v>
      </c>
      <c r="R23" s="25">
        <f t="shared" si="26"/>
        <v>0</v>
      </c>
      <c r="S23" s="24">
        <f t="shared" si="26"/>
        <v>0</v>
      </c>
      <c r="T23" s="25">
        <f t="shared" si="26"/>
        <v>0</v>
      </c>
      <c r="U23" s="24">
        <f t="shared" si="26"/>
        <v>0</v>
      </c>
      <c r="V23" s="25">
        <f t="shared" si="26"/>
        <v>0</v>
      </c>
      <c r="W23" s="24">
        <f t="shared" si="26"/>
        <v>0</v>
      </c>
      <c r="X23" s="25">
        <f t="shared" si="26"/>
        <v>0</v>
      </c>
      <c r="Y23" s="24">
        <f t="shared" si="26"/>
        <v>0</v>
      </c>
      <c r="Z23" s="25">
        <f t="shared" si="26"/>
        <v>0</v>
      </c>
      <c r="AA23" s="24">
        <f t="shared" si="26"/>
        <v>0</v>
      </c>
      <c r="AB23" s="25">
        <f t="shared" si="26"/>
        <v>0</v>
      </c>
      <c r="AC23" s="24">
        <f t="shared" si="26"/>
        <v>0</v>
      </c>
      <c r="AD23" s="25">
        <f t="shared" si="26"/>
        <v>0</v>
      </c>
      <c r="AE23" s="24">
        <f t="shared" si="26"/>
        <v>0</v>
      </c>
      <c r="AF23" s="25">
        <f t="shared" si="26"/>
        <v>0</v>
      </c>
      <c r="AG23" s="24">
        <f t="shared" si="26"/>
        <v>0</v>
      </c>
      <c r="AH23" s="25">
        <f t="shared" si="26"/>
        <v>0</v>
      </c>
      <c r="AI23" s="24">
        <f t="shared" si="26"/>
        <v>0</v>
      </c>
      <c r="AJ23" s="25">
        <f t="shared" si="26"/>
        <v>0</v>
      </c>
      <c r="AK23" s="24">
        <f t="shared" si="26"/>
        <v>0</v>
      </c>
      <c r="AL23" s="25">
        <f t="shared" si="26"/>
        <v>0</v>
      </c>
      <c r="AM23" s="24">
        <f>SUM(AM5:AM22)</f>
        <v>0</v>
      </c>
      <c r="AN23" s="24">
        <f>SUM(AN5:AN22)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3 E23 G23 I23 K23 M23 O23 Q23 S23 U23 W23 Y23 AA23 AC23 AE23 AG23 AI23 AK23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26" bestFit="1" customWidth="1"/>
    <col min="2" max="2" width="11.25" style="17" customWidth="1"/>
    <col min="3" max="37" width="5.5" style="26" customWidth="1"/>
    <col min="38" max="38" width="5.5" style="17" customWidth="1"/>
    <col min="39" max="40" width="12.125" style="17" customWidth="1"/>
    <col min="41" max="16384" width="9" style="17" hidden="1"/>
  </cols>
  <sheetData>
    <row r="1" spans="1:40" ht="14.25" customHeight="1">
      <c r="A1" s="46" t="s">
        <v>1237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0">
      <c r="A2" s="48" t="s">
        <v>1194</v>
      </c>
      <c r="B2" s="48" t="s">
        <v>1195</v>
      </c>
      <c r="C2" s="48" t="s">
        <v>1196</v>
      </c>
      <c r="D2" s="48"/>
      <c r="E2" s="48" t="s">
        <v>1197</v>
      </c>
      <c r="F2" s="48"/>
      <c r="G2" s="48" t="s">
        <v>1198</v>
      </c>
      <c r="H2" s="48"/>
      <c r="I2" s="48" t="s">
        <v>1199</v>
      </c>
      <c r="J2" s="48"/>
      <c r="K2" s="48" t="s">
        <v>1200</v>
      </c>
      <c r="L2" s="48"/>
      <c r="M2" s="48" t="s">
        <v>1201</v>
      </c>
      <c r="N2" s="48"/>
      <c r="O2" s="48" t="s">
        <v>1202</v>
      </c>
      <c r="P2" s="48"/>
      <c r="Q2" s="48" t="s">
        <v>1203</v>
      </c>
      <c r="R2" s="48"/>
      <c r="S2" s="48" t="s">
        <v>1204</v>
      </c>
      <c r="T2" s="48"/>
      <c r="U2" s="48" t="s">
        <v>1205</v>
      </c>
      <c r="V2" s="48"/>
      <c r="W2" s="48" t="s">
        <v>1206</v>
      </c>
      <c r="X2" s="48"/>
      <c r="Y2" s="48" t="s">
        <v>1207</v>
      </c>
      <c r="Z2" s="48"/>
      <c r="AA2" s="48" t="s">
        <v>1208</v>
      </c>
      <c r="AB2" s="48"/>
      <c r="AC2" s="48" t="s">
        <v>1209</v>
      </c>
      <c r="AD2" s="48"/>
      <c r="AE2" s="48" t="s">
        <v>1210</v>
      </c>
      <c r="AF2" s="48"/>
      <c r="AG2" s="48" t="s">
        <v>1211</v>
      </c>
      <c r="AH2" s="48"/>
      <c r="AI2" s="48" t="s">
        <v>1212</v>
      </c>
      <c r="AJ2" s="48"/>
      <c r="AK2" s="48" t="s">
        <v>1213</v>
      </c>
      <c r="AL2" s="48"/>
      <c r="AM2" s="49" t="s">
        <v>1214</v>
      </c>
      <c r="AN2" s="49" t="s">
        <v>1215</v>
      </c>
    </row>
    <row r="3" spans="1:40" ht="22.5" customHeight="1">
      <c r="A3" s="48"/>
      <c r="B3" s="48"/>
      <c r="C3" s="47" t="s">
        <v>0</v>
      </c>
      <c r="D3" s="47"/>
      <c r="E3" s="47" t="s">
        <v>1216</v>
      </c>
      <c r="F3" s="47"/>
      <c r="G3" s="47" t="s">
        <v>1217</v>
      </c>
      <c r="H3" s="47"/>
      <c r="I3" s="47" t="s">
        <v>1218</v>
      </c>
      <c r="J3" s="47"/>
      <c r="K3" s="47" t="s">
        <v>1219</v>
      </c>
      <c r="L3" s="47"/>
      <c r="M3" s="47" t="s">
        <v>1220</v>
      </c>
      <c r="N3" s="47"/>
      <c r="O3" s="47" t="s">
        <v>1221</v>
      </c>
      <c r="P3" s="47"/>
      <c r="Q3" s="47" t="s">
        <v>1222</v>
      </c>
      <c r="R3" s="47"/>
      <c r="S3" s="47" t="s">
        <v>1223</v>
      </c>
      <c r="T3" s="47"/>
      <c r="U3" s="47" t="s">
        <v>1224</v>
      </c>
      <c r="V3" s="47"/>
      <c r="W3" s="47" t="s">
        <v>1225</v>
      </c>
      <c r="X3" s="47"/>
      <c r="Y3" s="47" t="s">
        <v>1226</v>
      </c>
      <c r="Z3" s="47"/>
      <c r="AA3" s="47" t="s">
        <v>1227</v>
      </c>
      <c r="AB3" s="47"/>
      <c r="AC3" s="47" t="s">
        <v>1228</v>
      </c>
      <c r="AD3" s="47"/>
      <c r="AE3" s="47" t="s">
        <v>14</v>
      </c>
      <c r="AF3" s="47"/>
      <c r="AG3" s="47" t="s">
        <v>1229</v>
      </c>
      <c r="AH3" s="47"/>
      <c r="AI3" s="47" t="s">
        <v>1230</v>
      </c>
      <c r="AJ3" s="47"/>
      <c r="AK3" s="47" t="s">
        <v>1231</v>
      </c>
      <c r="AL3" s="47"/>
      <c r="AM3" s="50"/>
      <c r="AN3" s="50"/>
    </row>
    <row r="4" spans="1:40" ht="55.5" customHeight="1">
      <c r="A4" s="48"/>
      <c r="B4" s="48"/>
      <c r="C4" s="18" t="s">
        <v>24</v>
      </c>
      <c r="D4" s="19" t="s">
        <v>1232</v>
      </c>
      <c r="E4" s="18" t="s">
        <v>24</v>
      </c>
      <c r="F4" s="19" t="s">
        <v>1232</v>
      </c>
      <c r="G4" s="18" t="s">
        <v>24</v>
      </c>
      <c r="H4" s="19" t="s">
        <v>1232</v>
      </c>
      <c r="I4" s="18" t="s">
        <v>24</v>
      </c>
      <c r="J4" s="19" t="s">
        <v>1232</v>
      </c>
      <c r="K4" s="18" t="s">
        <v>24</v>
      </c>
      <c r="L4" s="19" t="s">
        <v>1232</v>
      </c>
      <c r="M4" s="18" t="s">
        <v>24</v>
      </c>
      <c r="N4" s="19" t="s">
        <v>1232</v>
      </c>
      <c r="O4" s="18" t="s">
        <v>24</v>
      </c>
      <c r="P4" s="19" t="s">
        <v>1232</v>
      </c>
      <c r="Q4" s="18" t="s">
        <v>24</v>
      </c>
      <c r="R4" s="19" t="s">
        <v>1232</v>
      </c>
      <c r="S4" s="18" t="s">
        <v>24</v>
      </c>
      <c r="T4" s="19" t="s">
        <v>1232</v>
      </c>
      <c r="U4" s="18" t="s">
        <v>24</v>
      </c>
      <c r="V4" s="19" t="s">
        <v>1232</v>
      </c>
      <c r="W4" s="18" t="s">
        <v>24</v>
      </c>
      <c r="X4" s="19" t="s">
        <v>1232</v>
      </c>
      <c r="Y4" s="18" t="s">
        <v>24</v>
      </c>
      <c r="Z4" s="19" t="s">
        <v>1232</v>
      </c>
      <c r="AA4" s="18" t="s">
        <v>24</v>
      </c>
      <c r="AB4" s="19" t="s">
        <v>1232</v>
      </c>
      <c r="AC4" s="18" t="s">
        <v>24</v>
      </c>
      <c r="AD4" s="19" t="s">
        <v>1232</v>
      </c>
      <c r="AE4" s="18" t="s">
        <v>24</v>
      </c>
      <c r="AF4" s="19" t="s">
        <v>1232</v>
      </c>
      <c r="AG4" s="18" t="s">
        <v>24</v>
      </c>
      <c r="AH4" s="19" t="s">
        <v>1232</v>
      </c>
      <c r="AI4" s="18" t="s">
        <v>24</v>
      </c>
      <c r="AJ4" s="19" t="s">
        <v>1232</v>
      </c>
      <c r="AK4" s="18" t="s">
        <v>24</v>
      </c>
      <c r="AL4" s="19" t="s">
        <v>1232</v>
      </c>
      <c r="AM4" s="51"/>
      <c r="AN4" s="51"/>
    </row>
    <row r="5" spans="1:40">
      <c r="A5" s="27">
        <v>1</v>
      </c>
      <c r="B5" s="20" t="s">
        <v>52</v>
      </c>
      <c r="C5" s="21">
        <f>SUMIFS('Reservatórios por endereço'!G$3:G$61,'Reservatórios por endereço'!$A$3:$A$61,$B5,'Reservatórios por endereço'!$E$3:$E$61,"Sul")</f>
        <v>0</v>
      </c>
      <c r="D5" s="22">
        <f>C5*2</f>
        <v>0</v>
      </c>
      <c r="E5" s="21">
        <f>SUMIFS('Reservatórios por endereço'!I$3:I$61,'Reservatórios por endereço'!$A$3:$A$61,$B5,'Reservatórios por endereço'!$E$3:$E$61,"Sul")</f>
        <v>0</v>
      </c>
      <c r="F5" s="22">
        <f>E5*2</f>
        <v>0</v>
      </c>
      <c r="G5" s="21">
        <f>SUMIFS('Reservatórios por endereço'!K$3:K$61,'Reservatórios por endereço'!$A$3:$A$61,$B5,'Reservatórios por endereço'!$E$3:$E$61,"Sul")</f>
        <v>0</v>
      </c>
      <c r="H5" s="22">
        <f>G5*2</f>
        <v>0</v>
      </c>
      <c r="I5" s="21">
        <f>SUMIFS('Reservatórios por endereço'!M$3:M$61,'Reservatórios por endereço'!$A$3:$A$61,$B5,'Reservatórios por endereço'!$E$3:$E$61,"Sul")</f>
        <v>0</v>
      </c>
      <c r="J5" s="22">
        <f>I5*2</f>
        <v>0</v>
      </c>
      <c r="K5" s="21">
        <f>SUMIFS('Reservatórios por endereço'!O$3:O$61,'Reservatórios por endereço'!$A$3:$A$61,$B5,'Reservatórios por endereço'!$E$3:$E$61,"Sul")</f>
        <v>0</v>
      </c>
      <c r="L5" s="22">
        <f>K5*2</f>
        <v>0</v>
      </c>
      <c r="M5" s="21">
        <f>SUMIFS('Reservatórios por endereço'!Q$3:Q$61,'Reservatórios por endereço'!$A$3:$A$61,$B5,'Reservatórios por endereço'!$E$3:$E$61,"Sul")</f>
        <v>0</v>
      </c>
      <c r="N5" s="22">
        <f>M5*2</f>
        <v>0</v>
      </c>
      <c r="O5" s="21">
        <f>SUMIFS('Reservatórios por endereço'!S$3:S$61,'Reservatórios por endereço'!$A$3:$A$61,$B5,'Reservatórios por endereço'!$E$3:$E$61,"Sul")</f>
        <v>0</v>
      </c>
      <c r="P5" s="22">
        <f>O5*2</f>
        <v>0</v>
      </c>
      <c r="Q5" s="21">
        <f>SUMIFS('Reservatórios por endereço'!U$3:U$61,'Reservatórios por endereço'!$A$3:$A$61,$B5,'Reservatórios por endereço'!$E$3:$E$61,"Sul")</f>
        <v>0</v>
      </c>
      <c r="R5" s="22">
        <f>Q5*2</f>
        <v>0</v>
      </c>
      <c r="S5" s="21">
        <f>SUMIFS('Reservatórios por endereço'!W$3:W$61,'Reservatórios por endereço'!$A$3:$A$61,$B5,'Reservatórios por endereço'!$E$3:$E$61,"Sul")</f>
        <v>0</v>
      </c>
      <c r="T5" s="22">
        <f>S5*2</f>
        <v>0</v>
      </c>
      <c r="U5" s="21">
        <f>SUMIFS('Reservatórios por endereço'!Y$3:Y$61,'Reservatórios por endereço'!$A$3:$A$61,$B5,'Reservatórios por endereço'!$E$3:$E$61,"Sul")</f>
        <v>0</v>
      </c>
      <c r="V5" s="22">
        <f>U5*2</f>
        <v>0</v>
      </c>
      <c r="W5" s="21">
        <f>SUMIFS('Reservatórios por endereço'!AA$3:AA$61,'Reservatórios por endereço'!$A$3:$A$61,$B5,'Reservatórios por endereço'!$E$3:$E$61,"Sul")</f>
        <v>0</v>
      </c>
      <c r="X5" s="22">
        <f>W5*2</f>
        <v>0</v>
      </c>
      <c r="Y5" s="21">
        <f>SUMIFS('Reservatórios por endereço'!AC$3:AC$61,'Reservatórios por endereço'!$A$3:$A$61,$B5,'Reservatórios por endereço'!$E$3:$E$61,"Sul")</f>
        <v>0</v>
      </c>
      <c r="Z5" s="22">
        <f>Y5*2</f>
        <v>0</v>
      </c>
      <c r="AA5" s="21">
        <f>SUMIFS('Reservatórios por endereço'!AE$3:AE$61,'Reservatórios por endereço'!$A$3:$A$61,$B5,'Reservatórios por endereço'!$E$3:$E$61,"Sul")</f>
        <v>0</v>
      </c>
      <c r="AB5" s="22">
        <f>AA5*2</f>
        <v>0</v>
      </c>
      <c r="AC5" s="21">
        <f>SUMIFS('Reservatórios por endereço'!AG$3:AG$61,'Reservatórios por endereço'!$A$3:$A$61,$B5,'Reservatórios por endereço'!$E$3:$E$61,"Sul")</f>
        <v>0</v>
      </c>
      <c r="AD5" s="22">
        <f>AC5*2</f>
        <v>0</v>
      </c>
      <c r="AE5" s="21">
        <f>SUMIFS('Reservatórios por endereço'!AI$3:AI$61,'Reservatórios por endereço'!$A$3:$A$61,$B5,'Reservatórios por endereço'!$E$3:$E$61,"Sul")</f>
        <v>0</v>
      </c>
      <c r="AF5" s="22">
        <f>AE5*2</f>
        <v>0</v>
      </c>
      <c r="AG5" s="21">
        <f>SUMIFS('Reservatórios por endereço'!AK$3:AK$61,'Reservatórios por endereço'!$A$3:$A$61,$B5,'Reservatórios por endereço'!$E$3:$E$61,"Sul")</f>
        <v>0</v>
      </c>
      <c r="AH5" s="22">
        <f>AG5*2</f>
        <v>0</v>
      </c>
      <c r="AI5" s="21">
        <f>SUMIFS('Reservatórios por endereço'!AM$3:AM$61,'Reservatórios por endereço'!$A$3:$A$61,$B5,'Reservatórios por endereço'!$E$3:$E$61,"Sul")</f>
        <v>0</v>
      </c>
      <c r="AJ5" s="22">
        <f>AI5*2</f>
        <v>0</v>
      </c>
      <c r="AK5" s="21">
        <f>SUMIFS('Reservatórios por endereço'!AO$3:AO$61,'Reservatórios por endereço'!$A$3:$A$61,$B5,'Reservatórios por endereço'!$E$3:$E$61,"Sul")</f>
        <v>0</v>
      </c>
      <c r="AL5" s="22">
        <f>AK5*2</f>
        <v>0</v>
      </c>
      <c r="AM5" s="21">
        <f>C5+E5+G5+I5+K5+M5+O5+Q5+S5+U5+W5+Y5+AA5+AC5+AE5+AG5+AI5+AK5</f>
        <v>0</v>
      </c>
      <c r="AN5" s="21">
        <f>D5+F5+H5+J5+L5+N5+P5+R5+T5+V5+X5+Z5+AB5+AD5+AF5+AH5+AJ5+AL5</f>
        <v>0</v>
      </c>
    </row>
    <row r="6" spans="1:40">
      <c r="A6" s="27">
        <f>A5+1</f>
        <v>2</v>
      </c>
      <c r="B6" s="20" t="s">
        <v>66</v>
      </c>
      <c r="C6" s="21">
        <f>SUMIFS('Reservatórios por endereço'!G$3:G$61,'Reservatórios por endereço'!$A$3:$A$61,$B6,'Reservatórios por endereço'!$E$3:$E$61,"Sul")</f>
        <v>0</v>
      </c>
      <c r="D6" s="22">
        <f t="shared" ref="D6:R6" si="0">C6*2</f>
        <v>0</v>
      </c>
      <c r="E6" s="21">
        <f>SUMIFS('Reservatórios por endereço'!I$3:I$61,'Reservatórios por endereço'!$A$3:$A$61,$B6,'Reservatórios por endereço'!$E$3:$E$61,"Sul")</f>
        <v>0</v>
      </c>
      <c r="F6" s="22">
        <f t="shared" si="0"/>
        <v>0</v>
      </c>
      <c r="G6" s="21">
        <f>SUMIFS('Reservatórios por endereço'!K$3:K$61,'Reservatórios por endereço'!$A$3:$A$61,$B6,'Reservatórios por endereço'!$E$3:$E$61,"Sul")</f>
        <v>0</v>
      </c>
      <c r="H6" s="22">
        <f t="shared" si="0"/>
        <v>0</v>
      </c>
      <c r="I6" s="21">
        <f>SUMIFS('Reservatórios por endereço'!M$3:M$61,'Reservatórios por endereço'!$A$3:$A$61,$B6,'Reservatórios por endereço'!$E$3:$E$61,"Sul")</f>
        <v>0</v>
      </c>
      <c r="J6" s="22">
        <f t="shared" si="0"/>
        <v>0</v>
      </c>
      <c r="K6" s="21">
        <f>SUMIFS('Reservatórios por endereço'!O$3:O$61,'Reservatórios por endereço'!$A$3:$A$61,$B6,'Reservatórios por endereço'!$E$3:$E$61,"Sul")</f>
        <v>0</v>
      </c>
      <c r="L6" s="22">
        <f t="shared" si="0"/>
        <v>0</v>
      </c>
      <c r="M6" s="21">
        <f>SUMIFS('Reservatórios por endereço'!Q$3:Q$61,'Reservatórios por endereço'!$A$3:$A$61,$B6,'Reservatórios por endereço'!$E$3:$E$61,"Sul")</f>
        <v>0</v>
      </c>
      <c r="N6" s="22">
        <f t="shared" si="0"/>
        <v>0</v>
      </c>
      <c r="O6" s="21">
        <f>SUMIFS('Reservatórios por endereço'!S$3:S$61,'Reservatórios por endereço'!$A$3:$A$61,$B6,'Reservatórios por endereço'!$E$3:$E$61,"Sul")</f>
        <v>0</v>
      </c>
      <c r="P6" s="22">
        <f t="shared" si="0"/>
        <v>0</v>
      </c>
      <c r="Q6" s="21">
        <f>SUMIFS('Reservatórios por endereço'!U$3:U$61,'Reservatórios por endereço'!$A$3:$A$61,$B6,'Reservatórios por endereço'!$E$3:$E$61,"Sul")</f>
        <v>0</v>
      </c>
      <c r="R6" s="22">
        <f t="shared" si="0"/>
        <v>0</v>
      </c>
      <c r="S6" s="21">
        <f>SUMIFS('Reservatórios por endereço'!W$3:W$61,'Reservatórios por endereço'!$A$3:$A$61,$B6,'Reservatórios por endereço'!$E$3:$E$61,"Sul")</f>
        <v>0</v>
      </c>
      <c r="T6" s="22">
        <f t="shared" ref="T6:AH6" si="1">S6*2</f>
        <v>0</v>
      </c>
      <c r="U6" s="21">
        <f>SUMIFS('Reservatórios por endereço'!Y$3:Y$61,'Reservatórios por endereço'!$A$3:$A$61,$B6,'Reservatórios por endereço'!$E$3:$E$61,"Sul")</f>
        <v>0</v>
      </c>
      <c r="V6" s="22">
        <f t="shared" si="1"/>
        <v>0</v>
      </c>
      <c r="W6" s="21">
        <f>SUMIFS('Reservatórios por endereço'!AA$3:AA$61,'Reservatórios por endereço'!$A$3:$A$61,$B6,'Reservatórios por endereço'!$E$3:$E$61,"Sul")</f>
        <v>0</v>
      </c>
      <c r="X6" s="22">
        <f t="shared" si="1"/>
        <v>0</v>
      </c>
      <c r="Y6" s="21">
        <f>SUMIFS('Reservatórios por endereço'!AC$3:AC$61,'Reservatórios por endereço'!$A$3:$A$61,$B6,'Reservatórios por endereço'!$E$3:$E$61,"Sul")</f>
        <v>0</v>
      </c>
      <c r="Z6" s="22">
        <f t="shared" si="1"/>
        <v>0</v>
      </c>
      <c r="AA6" s="21">
        <f>SUMIFS('Reservatórios por endereço'!AE$3:AE$61,'Reservatórios por endereço'!$A$3:$A$61,$B6,'Reservatórios por endereço'!$E$3:$E$61,"Sul")</f>
        <v>0</v>
      </c>
      <c r="AB6" s="22">
        <f t="shared" si="1"/>
        <v>0</v>
      </c>
      <c r="AC6" s="21">
        <f>SUMIFS('Reservatórios por endereço'!AG$3:AG$61,'Reservatórios por endereço'!$A$3:$A$61,$B6,'Reservatórios por endereço'!$E$3:$E$61,"Sul")</f>
        <v>0</v>
      </c>
      <c r="AD6" s="22">
        <f t="shared" si="1"/>
        <v>0</v>
      </c>
      <c r="AE6" s="21">
        <f>SUMIFS('Reservatórios por endereço'!AI$3:AI$61,'Reservatórios por endereço'!$A$3:$A$61,$B6,'Reservatórios por endereço'!$E$3:$E$61,"Sul")</f>
        <v>0</v>
      </c>
      <c r="AF6" s="22">
        <f t="shared" si="1"/>
        <v>0</v>
      </c>
      <c r="AG6" s="21">
        <f>SUMIFS('Reservatórios por endereço'!AK$3:AK$61,'Reservatórios por endereço'!$A$3:$A$61,$B6,'Reservatórios por endereço'!$E$3:$E$61,"Sul")</f>
        <v>0</v>
      </c>
      <c r="AH6" s="22">
        <f t="shared" si="1"/>
        <v>0</v>
      </c>
      <c r="AI6" s="21">
        <f>SUMIFS('Reservatórios por endereço'!AM$3:AM$61,'Reservatórios por endereço'!$A$3:$A$61,$B6,'Reservatórios por endereço'!$E$3:$E$61,"Sul")</f>
        <v>0</v>
      </c>
      <c r="AJ6" s="22">
        <f t="shared" ref="D6:AJ20" si="2">AI6*2</f>
        <v>0</v>
      </c>
      <c r="AK6" s="21">
        <f>SUMIFS('Reservatórios por endereço'!AO$3:AO$61,'Reservatórios por endereço'!$A$3:$A$61,$B6,'Reservatórios por endereço'!$E$3:$E$61,"Sul")</f>
        <v>0</v>
      </c>
      <c r="AL6" s="22">
        <f t="shared" ref="AL6:AL20" si="3">AK6*2</f>
        <v>0</v>
      </c>
      <c r="AM6" s="21">
        <f t="shared" ref="AM6:AN20" si="4">C6+E6+G6+I6+K6+M6+O6+Q6+S6+U6+W6+Y6+AA6+AC6+AE6+AG6+AI6+AK6</f>
        <v>0</v>
      </c>
      <c r="AN6" s="21">
        <f t="shared" si="4"/>
        <v>0</v>
      </c>
    </row>
    <row r="7" spans="1:40">
      <c r="A7" s="27">
        <f t="shared" ref="A7:A20" si="5">A6+1</f>
        <v>3</v>
      </c>
      <c r="B7" s="20" t="s">
        <v>1129</v>
      </c>
      <c r="C7" s="21">
        <f>SUMIFS('Reservatórios por endereço'!G$3:G$61,'Reservatórios por endereço'!$A$3:$A$61,$B7,'Reservatórios por endereço'!$E$3:$E$61,"Sul")</f>
        <v>0</v>
      </c>
      <c r="D7" s="22">
        <f t="shared" si="2"/>
        <v>0</v>
      </c>
      <c r="E7" s="21">
        <f>SUMIFS('Reservatórios por endereço'!I$3:I$61,'Reservatórios por endereço'!$A$3:$A$61,$B7,'Reservatórios por endereço'!$E$3:$E$61,"Sul")</f>
        <v>0</v>
      </c>
      <c r="F7" s="22">
        <f t="shared" si="2"/>
        <v>0</v>
      </c>
      <c r="G7" s="21">
        <f>SUMIFS('Reservatórios por endereço'!K$3:K$61,'Reservatórios por endereço'!$A$3:$A$61,$B7,'Reservatórios por endereço'!$E$3:$E$61,"Sul")</f>
        <v>0</v>
      </c>
      <c r="H7" s="22">
        <f t="shared" si="2"/>
        <v>0</v>
      </c>
      <c r="I7" s="21">
        <f>SUMIFS('Reservatórios por endereço'!M$3:M$61,'Reservatórios por endereço'!$A$3:$A$61,$B7,'Reservatórios por endereço'!$E$3:$E$61,"Sul")</f>
        <v>0</v>
      </c>
      <c r="J7" s="22">
        <f t="shared" si="2"/>
        <v>0</v>
      </c>
      <c r="K7" s="21">
        <f>SUMIFS('Reservatórios por endereço'!O$3:O$61,'Reservatórios por endereço'!$A$3:$A$61,$B7,'Reservatórios por endereço'!$E$3:$E$61,"Sul")</f>
        <v>0</v>
      </c>
      <c r="L7" s="22">
        <f t="shared" si="2"/>
        <v>0</v>
      </c>
      <c r="M7" s="21">
        <f>SUMIFS('Reservatórios por endereço'!Q$3:Q$61,'Reservatórios por endereço'!$A$3:$A$61,$B7,'Reservatórios por endereço'!$E$3:$E$61,"Sul")</f>
        <v>0</v>
      </c>
      <c r="N7" s="22">
        <f t="shared" si="2"/>
        <v>0</v>
      </c>
      <c r="O7" s="21">
        <f>SUMIFS('Reservatórios por endereço'!S$3:S$61,'Reservatórios por endereço'!$A$3:$A$61,$B7,'Reservatórios por endereço'!$E$3:$E$61,"Sul")</f>
        <v>0</v>
      </c>
      <c r="P7" s="22">
        <f t="shared" si="2"/>
        <v>0</v>
      </c>
      <c r="Q7" s="21">
        <f>SUMIFS('Reservatórios por endereço'!U$3:U$61,'Reservatórios por endereço'!$A$3:$A$61,$B7,'Reservatórios por endereço'!$E$3:$E$61,"Sul")</f>
        <v>0</v>
      </c>
      <c r="R7" s="22">
        <f t="shared" si="2"/>
        <v>0</v>
      </c>
      <c r="S7" s="21">
        <f>SUMIFS('Reservatórios por endereço'!W$3:W$61,'Reservatórios por endereço'!$A$3:$A$61,$B7,'Reservatórios por endereço'!$E$3:$E$61,"Sul")</f>
        <v>0</v>
      </c>
      <c r="T7" s="22">
        <f t="shared" si="2"/>
        <v>0</v>
      </c>
      <c r="U7" s="21">
        <f>SUMIFS('Reservatórios por endereço'!Y$3:Y$61,'Reservatórios por endereço'!$A$3:$A$61,$B7,'Reservatórios por endereço'!$E$3:$E$61,"Sul")</f>
        <v>0</v>
      </c>
      <c r="V7" s="22">
        <f t="shared" si="2"/>
        <v>0</v>
      </c>
      <c r="W7" s="21">
        <f>SUMIFS('Reservatórios por endereço'!AA$3:AA$61,'Reservatórios por endereço'!$A$3:$A$61,$B7,'Reservatórios por endereço'!$E$3:$E$61,"Sul")</f>
        <v>0</v>
      </c>
      <c r="X7" s="22">
        <f t="shared" si="2"/>
        <v>0</v>
      </c>
      <c r="Y7" s="21">
        <f>SUMIFS('Reservatórios por endereço'!AC$3:AC$61,'Reservatórios por endereço'!$A$3:$A$61,$B7,'Reservatórios por endereço'!$E$3:$E$61,"Sul")</f>
        <v>0</v>
      </c>
      <c r="Z7" s="22">
        <f t="shared" si="2"/>
        <v>0</v>
      </c>
      <c r="AA7" s="21">
        <f>SUMIFS('Reservatórios por endereço'!AE$3:AE$61,'Reservatórios por endereço'!$A$3:$A$61,$B7,'Reservatórios por endereço'!$E$3:$E$61,"Sul")</f>
        <v>0</v>
      </c>
      <c r="AB7" s="22">
        <f t="shared" si="2"/>
        <v>0</v>
      </c>
      <c r="AC7" s="21">
        <f>SUMIFS('Reservatórios por endereço'!AG$3:AG$61,'Reservatórios por endereço'!$A$3:$A$61,$B7,'Reservatórios por endereço'!$E$3:$E$61,"Sul")</f>
        <v>0</v>
      </c>
      <c r="AD7" s="22">
        <f t="shared" si="2"/>
        <v>0</v>
      </c>
      <c r="AE7" s="21">
        <f>SUMIFS('Reservatórios por endereço'!AI$3:AI$61,'Reservatórios por endereço'!$A$3:$A$61,$B7,'Reservatórios por endereço'!$E$3:$E$61,"Sul")</f>
        <v>0</v>
      </c>
      <c r="AF7" s="22">
        <f t="shared" si="2"/>
        <v>0</v>
      </c>
      <c r="AG7" s="21">
        <f>SUMIFS('Reservatórios por endereço'!AK$3:AK$61,'Reservatórios por endereço'!$A$3:$A$61,$B7,'Reservatórios por endereço'!$E$3:$E$61,"Sul")</f>
        <v>0</v>
      </c>
      <c r="AH7" s="22">
        <f t="shared" si="2"/>
        <v>0</v>
      </c>
      <c r="AI7" s="21">
        <f>SUMIFS('Reservatórios por endereço'!AM$3:AM$61,'Reservatórios por endereço'!$A$3:$A$61,$B7,'Reservatórios por endereço'!$E$3:$E$61,"Sul")</f>
        <v>0</v>
      </c>
      <c r="AJ7" s="22">
        <f t="shared" si="2"/>
        <v>0</v>
      </c>
      <c r="AK7" s="21">
        <f>SUMIFS('Reservatórios por endereço'!AO$3:AO$61,'Reservatórios por endereço'!$A$3:$A$61,$B7,'Reservatórios por endereço'!$E$3:$E$61,"Sul")</f>
        <v>0</v>
      </c>
      <c r="AL7" s="22">
        <f t="shared" si="3"/>
        <v>0</v>
      </c>
      <c r="AM7" s="21">
        <f t="shared" si="4"/>
        <v>0</v>
      </c>
      <c r="AN7" s="21">
        <f t="shared" si="4"/>
        <v>0</v>
      </c>
    </row>
    <row r="8" spans="1:40">
      <c r="A8" s="27">
        <f t="shared" si="5"/>
        <v>4</v>
      </c>
      <c r="B8" s="20" t="s">
        <v>1130</v>
      </c>
      <c r="C8" s="21">
        <f>SUMIFS('Reservatórios por endereço'!G$3:G$61,'Reservatórios por endereço'!$A$3:$A$61,$B8,'Reservatórios por endereço'!$E$3:$E$61,"Sul")</f>
        <v>0</v>
      </c>
      <c r="D8" s="22">
        <f t="shared" si="2"/>
        <v>0</v>
      </c>
      <c r="E8" s="21">
        <f>SUMIFS('Reservatórios por endereço'!I$3:I$61,'Reservatórios por endereço'!$A$3:$A$61,$B8,'Reservatórios por endereço'!$E$3:$E$61,"Sul")</f>
        <v>0</v>
      </c>
      <c r="F8" s="22">
        <f t="shared" si="2"/>
        <v>0</v>
      </c>
      <c r="G8" s="21">
        <f>SUMIFS('Reservatórios por endereço'!K$3:K$61,'Reservatórios por endereço'!$A$3:$A$61,$B8,'Reservatórios por endereço'!$E$3:$E$61,"Sul")</f>
        <v>0</v>
      </c>
      <c r="H8" s="22">
        <f t="shared" si="2"/>
        <v>0</v>
      </c>
      <c r="I8" s="21">
        <f>SUMIFS('Reservatórios por endereço'!M$3:M$61,'Reservatórios por endereço'!$A$3:$A$61,$B8,'Reservatórios por endereço'!$E$3:$E$61,"Sul")</f>
        <v>0</v>
      </c>
      <c r="J8" s="22">
        <f t="shared" si="2"/>
        <v>0</v>
      </c>
      <c r="K8" s="21">
        <f>SUMIFS('Reservatórios por endereço'!O$3:O$61,'Reservatórios por endereço'!$A$3:$A$61,$B8,'Reservatórios por endereço'!$E$3:$E$61,"Sul")</f>
        <v>0</v>
      </c>
      <c r="L8" s="22">
        <f t="shared" si="2"/>
        <v>0</v>
      </c>
      <c r="M8" s="21">
        <f>SUMIFS('Reservatórios por endereço'!Q$3:Q$61,'Reservatórios por endereço'!$A$3:$A$61,$B8,'Reservatórios por endereço'!$E$3:$E$61,"Sul")</f>
        <v>0</v>
      </c>
      <c r="N8" s="22">
        <f t="shared" si="2"/>
        <v>0</v>
      </c>
      <c r="O8" s="21">
        <f>SUMIFS('Reservatórios por endereço'!S$3:S$61,'Reservatórios por endereço'!$A$3:$A$61,$B8,'Reservatórios por endereço'!$E$3:$E$61,"Sul")</f>
        <v>0</v>
      </c>
      <c r="P8" s="22">
        <f t="shared" si="2"/>
        <v>0</v>
      </c>
      <c r="Q8" s="21">
        <f>SUMIFS('Reservatórios por endereço'!U$3:U$61,'Reservatórios por endereço'!$A$3:$A$61,$B8,'Reservatórios por endereço'!$E$3:$E$61,"Sul")</f>
        <v>0</v>
      </c>
      <c r="R8" s="22">
        <f t="shared" si="2"/>
        <v>0</v>
      </c>
      <c r="S8" s="21">
        <f>SUMIFS('Reservatórios por endereço'!W$3:W$61,'Reservatórios por endereço'!$A$3:$A$61,$B8,'Reservatórios por endereço'!$E$3:$E$61,"Sul")</f>
        <v>0</v>
      </c>
      <c r="T8" s="22">
        <f t="shared" si="2"/>
        <v>0</v>
      </c>
      <c r="U8" s="21">
        <f>SUMIFS('Reservatórios por endereço'!Y$3:Y$61,'Reservatórios por endereço'!$A$3:$A$61,$B8,'Reservatórios por endereço'!$E$3:$E$61,"Sul")</f>
        <v>0</v>
      </c>
      <c r="V8" s="22">
        <f t="shared" si="2"/>
        <v>0</v>
      </c>
      <c r="W8" s="21">
        <f>SUMIFS('Reservatórios por endereço'!AA$3:AA$61,'Reservatórios por endereço'!$A$3:$A$61,$B8,'Reservatórios por endereço'!$E$3:$E$61,"Sul")</f>
        <v>0</v>
      </c>
      <c r="X8" s="22">
        <f t="shared" si="2"/>
        <v>0</v>
      </c>
      <c r="Y8" s="21">
        <f>SUMIFS('Reservatórios por endereço'!AC$3:AC$61,'Reservatórios por endereço'!$A$3:$A$61,$B8,'Reservatórios por endereço'!$E$3:$E$61,"Sul")</f>
        <v>0</v>
      </c>
      <c r="Z8" s="22">
        <f t="shared" si="2"/>
        <v>0</v>
      </c>
      <c r="AA8" s="21">
        <f>SUMIFS('Reservatórios por endereço'!AE$3:AE$61,'Reservatórios por endereço'!$A$3:$A$61,$B8,'Reservatórios por endereço'!$E$3:$E$61,"Sul")</f>
        <v>0</v>
      </c>
      <c r="AB8" s="22">
        <f t="shared" si="2"/>
        <v>0</v>
      </c>
      <c r="AC8" s="21">
        <f>SUMIFS('Reservatórios por endereço'!AG$3:AG$61,'Reservatórios por endereço'!$A$3:$A$61,$B8,'Reservatórios por endereço'!$E$3:$E$61,"Sul")</f>
        <v>0</v>
      </c>
      <c r="AD8" s="22">
        <f t="shared" si="2"/>
        <v>0</v>
      </c>
      <c r="AE8" s="21">
        <f>SUMIFS('Reservatórios por endereço'!AI$3:AI$61,'Reservatórios por endereço'!$A$3:$A$61,$B8,'Reservatórios por endereço'!$E$3:$E$61,"Sul")</f>
        <v>0</v>
      </c>
      <c r="AF8" s="22">
        <f t="shared" si="2"/>
        <v>0</v>
      </c>
      <c r="AG8" s="21">
        <f>SUMIFS('Reservatórios por endereço'!AK$3:AK$61,'Reservatórios por endereço'!$A$3:$A$61,$B8,'Reservatórios por endereço'!$E$3:$E$61,"Sul")</f>
        <v>0</v>
      </c>
      <c r="AH8" s="22">
        <f t="shared" si="2"/>
        <v>0</v>
      </c>
      <c r="AI8" s="21">
        <f>SUMIFS('Reservatórios por endereço'!AM$3:AM$61,'Reservatórios por endereço'!$A$3:$A$61,$B8,'Reservatórios por endereço'!$E$3:$E$61,"Sul")</f>
        <v>0</v>
      </c>
      <c r="AJ8" s="22">
        <f t="shared" si="2"/>
        <v>0</v>
      </c>
      <c r="AK8" s="21">
        <f>SUMIFS('Reservatórios por endereço'!AO$3:AO$61,'Reservatórios por endereço'!$A$3:$A$61,$B8,'Reservatórios por endereço'!$E$3:$E$61,"Sul")</f>
        <v>0</v>
      </c>
      <c r="AL8" s="22">
        <f t="shared" si="3"/>
        <v>0</v>
      </c>
      <c r="AM8" s="21">
        <f t="shared" si="4"/>
        <v>0</v>
      </c>
      <c r="AN8" s="21">
        <f t="shared" si="4"/>
        <v>0</v>
      </c>
    </row>
    <row r="9" spans="1:40">
      <c r="A9" s="27">
        <f t="shared" si="5"/>
        <v>5</v>
      </c>
      <c r="B9" s="20" t="s">
        <v>75</v>
      </c>
      <c r="C9" s="21">
        <f>SUMIFS('Reservatórios por endereço'!G$3:G$61,'Reservatórios por endereço'!$A$3:$A$61,$B9,'Reservatórios por endereço'!$E$3:$E$61,"Sul")</f>
        <v>0</v>
      </c>
      <c r="D9" s="22">
        <f t="shared" si="2"/>
        <v>0</v>
      </c>
      <c r="E9" s="21">
        <f>SUMIFS('Reservatórios por endereço'!I$3:I$61,'Reservatórios por endereço'!$A$3:$A$61,$B9,'Reservatórios por endereço'!$E$3:$E$61,"Sul")</f>
        <v>0</v>
      </c>
      <c r="F9" s="22">
        <f t="shared" si="2"/>
        <v>0</v>
      </c>
      <c r="G9" s="21">
        <f>SUMIFS('Reservatórios por endereço'!K$3:K$61,'Reservatórios por endereço'!$A$3:$A$61,$B9,'Reservatórios por endereço'!$E$3:$E$61,"Sul")</f>
        <v>0</v>
      </c>
      <c r="H9" s="22">
        <f t="shared" si="2"/>
        <v>0</v>
      </c>
      <c r="I9" s="21">
        <f>SUMIFS('Reservatórios por endereço'!M$3:M$61,'Reservatórios por endereço'!$A$3:$A$61,$B9,'Reservatórios por endereço'!$E$3:$E$61,"Sul")</f>
        <v>0</v>
      </c>
      <c r="J9" s="22">
        <f t="shared" si="2"/>
        <v>0</v>
      </c>
      <c r="K9" s="21">
        <f>SUMIFS('Reservatórios por endereço'!O$3:O$61,'Reservatórios por endereço'!$A$3:$A$61,$B9,'Reservatórios por endereço'!$E$3:$E$61,"Sul")</f>
        <v>0</v>
      </c>
      <c r="L9" s="22">
        <f t="shared" si="2"/>
        <v>0</v>
      </c>
      <c r="M9" s="21">
        <f>SUMIFS('Reservatórios por endereço'!Q$3:Q$61,'Reservatórios por endereço'!$A$3:$A$61,$B9,'Reservatórios por endereço'!$E$3:$E$61,"Sul")</f>
        <v>0</v>
      </c>
      <c r="N9" s="22">
        <f t="shared" si="2"/>
        <v>0</v>
      </c>
      <c r="O9" s="21">
        <f>SUMIFS('Reservatórios por endereço'!S$3:S$61,'Reservatórios por endereço'!$A$3:$A$61,$B9,'Reservatórios por endereço'!$E$3:$E$61,"Sul")</f>
        <v>0</v>
      </c>
      <c r="P9" s="22">
        <f t="shared" si="2"/>
        <v>0</v>
      </c>
      <c r="Q9" s="21">
        <f>SUMIFS('Reservatórios por endereço'!U$3:U$61,'Reservatórios por endereço'!$A$3:$A$61,$B9,'Reservatórios por endereço'!$E$3:$E$61,"Sul")</f>
        <v>0</v>
      </c>
      <c r="R9" s="22">
        <f t="shared" si="2"/>
        <v>0</v>
      </c>
      <c r="S9" s="21">
        <f>SUMIFS('Reservatórios por endereço'!W$3:W$61,'Reservatórios por endereço'!$A$3:$A$61,$B9,'Reservatórios por endereço'!$E$3:$E$61,"Sul")</f>
        <v>0</v>
      </c>
      <c r="T9" s="22">
        <f t="shared" si="2"/>
        <v>0</v>
      </c>
      <c r="U9" s="21">
        <f>SUMIFS('Reservatórios por endereço'!Y$3:Y$61,'Reservatórios por endereço'!$A$3:$A$61,$B9,'Reservatórios por endereço'!$E$3:$E$61,"Sul")</f>
        <v>0</v>
      </c>
      <c r="V9" s="22">
        <f t="shared" si="2"/>
        <v>0</v>
      </c>
      <c r="W9" s="21">
        <f>SUMIFS('Reservatórios por endereço'!AA$3:AA$61,'Reservatórios por endereço'!$A$3:$A$61,$B9,'Reservatórios por endereço'!$E$3:$E$61,"Sul")</f>
        <v>0</v>
      </c>
      <c r="X9" s="22">
        <f t="shared" si="2"/>
        <v>0</v>
      </c>
      <c r="Y9" s="21">
        <f>SUMIFS('Reservatórios por endereço'!AC$3:AC$61,'Reservatórios por endereço'!$A$3:$A$61,$B9,'Reservatórios por endereço'!$E$3:$E$61,"Sul")</f>
        <v>0</v>
      </c>
      <c r="Z9" s="22">
        <f t="shared" si="2"/>
        <v>0</v>
      </c>
      <c r="AA9" s="21">
        <f>SUMIFS('Reservatórios por endereço'!AE$3:AE$61,'Reservatórios por endereço'!$A$3:$A$61,$B9,'Reservatórios por endereço'!$E$3:$E$61,"Sul")</f>
        <v>0</v>
      </c>
      <c r="AB9" s="22">
        <f t="shared" si="2"/>
        <v>0</v>
      </c>
      <c r="AC9" s="21">
        <f>SUMIFS('Reservatórios por endereço'!AG$3:AG$61,'Reservatórios por endereço'!$A$3:$A$61,$B9,'Reservatórios por endereço'!$E$3:$E$61,"Sul")</f>
        <v>0</v>
      </c>
      <c r="AD9" s="22">
        <f t="shared" si="2"/>
        <v>0</v>
      </c>
      <c r="AE9" s="21">
        <f>SUMIFS('Reservatórios por endereço'!AI$3:AI$61,'Reservatórios por endereço'!$A$3:$A$61,$B9,'Reservatórios por endereço'!$E$3:$E$61,"Sul")</f>
        <v>0</v>
      </c>
      <c r="AF9" s="22">
        <f t="shared" si="2"/>
        <v>0</v>
      </c>
      <c r="AG9" s="21">
        <f>SUMIFS('Reservatórios por endereço'!AK$3:AK$61,'Reservatórios por endereço'!$A$3:$A$61,$B9,'Reservatórios por endereço'!$E$3:$E$61,"Sul")</f>
        <v>0</v>
      </c>
      <c r="AH9" s="22">
        <f t="shared" si="2"/>
        <v>0</v>
      </c>
      <c r="AI9" s="21">
        <f>SUMIFS('Reservatórios por endereço'!AM$3:AM$61,'Reservatórios por endereço'!$A$3:$A$61,$B9,'Reservatórios por endereço'!$E$3:$E$61,"Sul")</f>
        <v>0</v>
      </c>
      <c r="AJ9" s="22">
        <f t="shared" si="2"/>
        <v>0</v>
      </c>
      <c r="AK9" s="21">
        <f>SUMIFS('Reservatórios por endereço'!AO$3:AO$61,'Reservatórios por endereço'!$A$3:$A$61,$B9,'Reservatórios por endereço'!$E$3:$E$61,"Sul")</f>
        <v>0</v>
      </c>
      <c r="AL9" s="22">
        <f t="shared" si="3"/>
        <v>0</v>
      </c>
      <c r="AM9" s="21">
        <f t="shared" si="4"/>
        <v>0</v>
      </c>
      <c r="AN9" s="21">
        <f t="shared" si="4"/>
        <v>0</v>
      </c>
    </row>
    <row r="10" spans="1:40">
      <c r="A10" s="27">
        <f t="shared" si="5"/>
        <v>6</v>
      </c>
      <c r="B10" s="20" t="s">
        <v>1139</v>
      </c>
      <c r="C10" s="21">
        <f>SUMIFS('Reservatórios por endereço'!G$3:G$61,'Reservatórios por endereço'!$A$3:$A$61,$B10,'Reservatórios por endereço'!$E$3:$E$61,"Sul")</f>
        <v>0</v>
      </c>
      <c r="D10" s="22">
        <f t="shared" si="2"/>
        <v>0</v>
      </c>
      <c r="E10" s="21">
        <f>SUMIFS('Reservatórios por endereço'!I$3:I$61,'Reservatórios por endereço'!$A$3:$A$61,$B10,'Reservatórios por endereço'!$E$3:$E$61,"Sul")</f>
        <v>0</v>
      </c>
      <c r="F10" s="22">
        <f t="shared" si="2"/>
        <v>0</v>
      </c>
      <c r="G10" s="21">
        <f>SUMIFS('Reservatórios por endereço'!K$3:K$61,'Reservatórios por endereço'!$A$3:$A$61,$B10,'Reservatórios por endereço'!$E$3:$E$61,"Sul")</f>
        <v>0</v>
      </c>
      <c r="H10" s="22">
        <f t="shared" si="2"/>
        <v>0</v>
      </c>
      <c r="I10" s="21">
        <f>SUMIFS('Reservatórios por endereço'!M$3:M$61,'Reservatórios por endereço'!$A$3:$A$61,$B10,'Reservatórios por endereço'!$E$3:$E$61,"Sul")</f>
        <v>0</v>
      </c>
      <c r="J10" s="22">
        <f t="shared" si="2"/>
        <v>0</v>
      </c>
      <c r="K10" s="21">
        <f>SUMIFS('Reservatórios por endereço'!O$3:O$61,'Reservatórios por endereço'!$A$3:$A$61,$B10,'Reservatórios por endereço'!$E$3:$E$61,"Sul")</f>
        <v>0</v>
      </c>
      <c r="L10" s="22">
        <f t="shared" si="2"/>
        <v>0</v>
      </c>
      <c r="M10" s="21">
        <f>SUMIFS('Reservatórios por endereço'!Q$3:Q$61,'Reservatórios por endereço'!$A$3:$A$61,$B10,'Reservatórios por endereço'!$E$3:$E$61,"Sul")</f>
        <v>0</v>
      </c>
      <c r="N10" s="22">
        <f t="shared" si="2"/>
        <v>0</v>
      </c>
      <c r="O10" s="21">
        <f>SUMIFS('Reservatórios por endereço'!S$3:S$61,'Reservatórios por endereço'!$A$3:$A$61,$B10,'Reservatórios por endereço'!$E$3:$E$61,"Sul")</f>
        <v>0</v>
      </c>
      <c r="P10" s="22">
        <f t="shared" si="2"/>
        <v>0</v>
      </c>
      <c r="Q10" s="21">
        <f>SUMIFS('Reservatórios por endereço'!U$3:U$61,'Reservatórios por endereço'!$A$3:$A$61,$B10,'Reservatórios por endereço'!$E$3:$E$61,"Sul")</f>
        <v>0</v>
      </c>
      <c r="R10" s="22">
        <f t="shared" si="2"/>
        <v>0</v>
      </c>
      <c r="S10" s="21">
        <f>SUMIFS('Reservatórios por endereço'!W$3:W$61,'Reservatórios por endereço'!$A$3:$A$61,$B10,'Reservatórios por endereço'!$E$3:$E$61,"Sul")</f>
        <v>0</v>
      </c>
      <c r="T10" s="22">
        <f t="shared" si="2"/>
        <v>0</v>
      </c>
      <c r="U10" s="21">
        <f>SUMIFS('Reservatórios por endereço'!Y$3:Y$61,'Reservatórios por endereço'!$A$3:$A$61,$B10,'Reservatórios por endereço'!$E$3:$E$61,"Sul")</f>
        <v>0</v>
      </c>
      <c r="V10" s="22">
        <f t="shared" si="2"/>
        <v>0</v>
      </c>
      <c r="W10" s="21">
        <f>SUMIFS('Reservatórios por endereço'!AA$3:AA$61,'Reservatórios por endereço'!$A$3:$A$61,$B10,'Reservatórios por endereço'!$E$3:$E$61,"Sul")</f>
        <v>0</v>
      </c>
      <c r="X10" s="22">
        <f t="shared" si="2"/>
        <v>0</v>
      </c>
      <c r="Y10" s="21">
        <f>SUMIFS('Reservatórios por endereço'!AC$3:AC$61,'Reservatórios por endereço'!$A$3:$A$61,$B10,'Reservatórios por endereço'!$E$3:$E$61,"Sul")</f>
        <v>0</v>
      </c>
      <c r="Z10" s="22">
        <f t="shared" si="2"/>
        <v>0</v>
      </c>
      <c r="AA10" s="21">
        <f>SUMIFS('Reservatórios por endereço'!AE$3:AE$61,'Reservatórios por endereço'!$A$3:$A$61,$B10,'Reservatórios por endereço'!$E$3:$E$61,"Sul")</f>
        <v>0</v>
      </c>
      <c r="AB10" s="22">
        <f t="shared" si="2"/>
        <v>0</v>
      </c>
      <c r="AC10" s="21">
        <f>SUMIFS('Reservatórios por endereço'!AG$3:AG$61,'Reservatórios por endereço'!$A$3:$A$61,$B10,'Reservatórios por endereço'!$E$3:$E$61,"Sul")</f>
        <v>0</v>
      </c>
      <c r="AD10" s="22">
        <f t="shared" si="2"/>
        <v>0</v>
      </c>
      <c r="AE10" s="21">
        <f>SUMIFS('Reservatórios por endereço'!AI$3:AI$61,'Reservatórios por endereço'!$A$3:$A$61,$B10,'Reservatórios por endereço'!$E$3:$E$61,"Sul")</f>
        <v>0</v>
      </c>
      <c r="AF10" s="22">
        <f t="shared" si="2"/>
        <v>0</v>
      </c>
      <c r="AG10" s="21">
        <f>SUMIFS('Reservatórios por endereço'!AK$3:AK$61,'Reservatórios por endereço'!$A$3:$A$61,$B10,'Reservatórios por endereço'!$E$3:$E$61,"Sul")</f>
        <v>0</v>
      </c>
      <c r="AH10" s="22">
        <f t="shared" si="2"/>
        <v>0</v>
      </c>
      <c r="AI10" s="21">
        <f>SUMIFS('Reservatórios por endereço'!AM$3:AM$61,'Reservatórios por endereço'!$A$3:$A$61,$B10,'Reservatórios por endereço'!$E$3:$E$61,"Sul")</f>
        <v>0</v>
      </c>
      <c r="AJ10" s="22">
        <f t="shared" si="2"/>
        <v>0</v>
      </c>
      <c r="AK10" s="21">
        <f>SUMIFS('Reservatórios por endereço'!AO$3:AO$61,'Reservatórios por endereço'!$A$3:$A$61,$B10,'Reservatórios por endereço'!$E$3:$E$61,"Sul")</f>
        <v>0</v>
      </c>
      <c r="AL10" s="22">
        <f t="shared" si="3"/>
        <v>0</v>
      </c>
      <c r="AM10" s="21">
        <f t="shared" si="4"/>
        <v>0</v>
      </c>
      <c r="AN10" s="21">
        <f t="shared" si="4"/>
        <v>0</v>
      </c>
    </row>
    <row r="11" spans="1:40">
      <c r="A11" s="27">
        <f t="shared" si="5"/>
        <v>7</v>
      </c>
      <c r="B11" s="20" t="s">
        <v>1148</v>
      </c>
      <c r="C11" s="21">
        <f>SUMIFS('Reservatórios por endereço'!G$3:G$61,'Reservatórios por endereço'!$A$3:$A$61,$B11,'Reservatórios por endereço'!$E$3:$E$61,"Sul")</f>
        <v>0</v>
      </c>
      <c r="D11" s="22">
        <f t="shared" si="2"/>
        <v>0</v>
      </c>
      <c r="E11" s="21">
        <f>SUMIFS('Reservatórios por endereço'!I$3:I$61,'Reservatórios por endereço'!$A$3:$A$61,$B11,'Reservatórios por endereço'!$E$3:$E$61,"Sul")</f>
        <v>0</v>
      </c>
      <c r="F11" s="22">
        <f t="shared" si="2"/>
        <v>0</v>
      </c>
      <c r="G11" s="21">
        <f>SUMIFS('Reservatórios por endereço'!K$3:K$61,'Reservatórios por endereço'!$A$3:$A$61,$B11,'Reservatórios por endereço'!$E$3:$E$61,"Sul")</f>
        <v>0</v>
      </c>
      <c r="H11" s="22">
        <f t="shared" si="2"/>
        <v>0</v>
      </c>
      <c r="I11" s="21">
        <f>SUMIFS('Reservatórios por endereço'!M$3:M$61,'Reservatórios por endereço'!$A$3:$A$61,$B11,'Reservatórios por endereço'!$E$3:$E$61,"Sul")</f>
        <v>0</v>
      </c>
      <c r="J11" s="22">
        <f t="shared" si="2"/>
        <v>0</v>
      </c>
      <c r="K11" s="21">
        <f>SUMIFS('Reservatórios por endereço'!O$3:O$61,'Reservatórios por endereço'!$A$3:$A$61,$B11,'Reservatórios por endereço'!$E$3:$E$61,"Sul")</f>
        <v>0</v>
      </c>
      <c r="L11" s="22">
        <f t="shared" si="2"/>
        <v>0</v>
      </c>
      <c r="M11" s="21">
        <f>SUMIFS('Reservatórios por endereço'!Q$3:Q$61,'Reservatórios por endereço'!$A$3:$A$61,$B11,'Reservatórios por endereço'!$E$3:$E$61,"Sul")</f>
        <v>0</v>
      </c>
      <c r="N11" s="22">
        <f t="shared" si="2"/>
        <v>0</v>
      </c>
      <c r="O11" s="21">
        <f>SUMIFS('Reservatórios por endereço'!S$3:S$61,'Reservatórios por endereço'!$A$3:$A$61,$B11,'Reservatórios por endereço'!$E$3:$E$61,"Sul")</f>
        <v>0</v>
      </c>
      <c r="P11" s="22">
        <f t="shared" si="2"/>
        <v>0</v>
      </c>
      <c r="Q11" s="21">
        <f>SUMIFS('Reservatórios por endereço'!U$3:U$61,'Reservatórios por endereço'!$A$3:$A$61,$B11,'Reservatórios por endereço'!$E$3:$E$61,"Sul")</f>
        <v>0</v>
      </c>
      <c r="R11" s="22">
        <f t="shared" si="2"/>
        <v>0</v>
      </c>
      <c r="S11" s="21">
        <f>SUMIFS('Reservatórios por endereço'!W$3:W$61,'Reservatórios por endereço'!$A$3:$A$61,$B11,'Reservatórios por endereço'!$E$3:$E$61,"Sul")</f>
        <v>0</v>
      </c>
      <c r="T11" s="22">
        <f t="shared" si="2"/>
        <v>0</v>
      </c>
      <c r="U11" s="21">
        <f>SUMIFS('Reservatórios por endereço'!Y$3:Y$61,'Reservatórios por endereço'!$A$3:$A$61,$B11,'Reservatórios por endereço'!$E$3:$E$61,"Sul")</f>
        <v>0</v>
      </c>
      <c r="V11" s="22">
        <f t="shared" si="2"/>
        <v>0</v>
      </c>
      <c r="W11" s="21">
        <f>SUMIFS('Reservatórios por endereço'!AA$3:AA$61,'Reservatórios por endereço'!$A$3:$A$61,$B11,'Reservatórios por endereço'!$E$3:$E$61,"Sul")</f>
        <v>0</v>
      </c>
      <c r="X11" s="22">
        <f t="shared" si="2"/>
        <v>0</v>
      </c>
      <c r="Y11" s="21">
        <f>SUMIFS('Reservatórios por endereço'!AC$3:AC$61,'Reservatórios por endereço'!$A$3:$A$61,$B11,'Reservatórios por endereço'!$E$3:$E$61,"Sul")</f>
        <v>0</v>
      </c>
      <c r="Z11" s="22">
        <f t="shared" si="2"/>
        <v>0</v>
      </c>
      <c r="AA11" s="21">
        <f>SUMIFS('Reservatórios por endereço'!AE$3:AE$61,'Reservatórios por endereço'!$A$3:$A$61,$B11,'Reservatórios por endereço'!$E$3:$E$61,"Sul")</f>
        <v>0</v>
      </c>
      <c r="AB11" s="22">
        <f t="shared" si="2"/>
        <v>0</v>
      </c>
      <c r="AC11" s="21">
        <f>SUMIFS('Reservatórios por endereço'!AG$3:AG$61,'Reservatórios por endereço'!$A$3:$A$61,$B11,'Reservatórios por endereço'!$E$3:$E$61,"Sul")</f>
        <v>0</v>
      </c>
      <c r="AD11" s="22">
        <f t="shared" si="2"/>
        <v>0</v>
      </c>
      <c r="AE11" s="21">
        <f>SUMIFS('Reservatórios por endereço'!AI$3:AI$61,'Reservatórios por endereço'!$A$3:$A$61,$B11,'Reservatórios por endereço'!$E$3:$E$61,"Sul")</f>
        <v>0</v>
      </c>
      <c r="AF11" s="22">
        <f t="shared" si="2"/>
        <v>0</v>
      </c>
      <c r="AG11" s="21">
        <f>SUMIFS('Reservatórios por endereço'!AK$3:AK$61,'Reservatórios por endereço'!$A$3:$A$61,$B11,'Reservatórios por endereço'!$E$3:$E$61,"Sul")</f>
        <v>0</v>
      </c>
      <c r="AH11" s="22">
        <f t="shared" si="2"/>
        <v>0</v>
      </c>
      <c r="AI11" s="21">
        <f>SUMIFS('Reservatórios por endereço'!AM$3:AM$61,'Reservatórios por endereço'!$A$3:$A$61,$B11,'Reservatórios por endereço'!$E$3:$E$61,"Sul")</f>
        <v>0</v>
      </c>
      <c r="AJ11" s="22">
        <f t="shared" si="2"/>
        <v>0</v>
      </c>
      <c r="AK11" s="21">
        <f>SUMIFS('Reservatórios por endereço'!AO$3:AO$61,'Reservatórios por endereço'!$A$3:$A$61,$B11,'Reservatórios por endereço'!$E$3:$E$61,"Sul")</f>
        <v>0</v>
      </c>
      <c r="AL11" s="22">
        <f t="shared" si="3"/>
        <v>0</v>
      </c>
      <c r="AM11" s="21">
        <f t="shared" si="4"/>
        <v>0</v>
      </c>
      <c r="AN11" s="21">
        <f t="shared" si="4"/>
        <v>0</v>
      </c>
    </row>
    <row r="12" spans="1:40">
      <c r="A12" s="27">
        <f t="shared" si="5"/>
        <v>8</v>
      </c>
      <c r="B12" s="20" t="s">
        <v>1149</v>
      </c>
      <c r="C12" s="21">
        <f>SUMIFS('Reservatórios por endereço'!G$3:G$61,'Reservatórios por endereço'!$A$3:$A$61,$B12,'Reservatórios por endereço'!$E$3:$E$61,"Sul")</f>
        <v>0</v>
      </c>
      <c r="D12" s="22">
        <f t="shared" si="2"/>
        <v>0</v>
      </c>
      <c r="E12" s="21">
        <f>SUMIFS('Reservatórios por endereço'!I$3:I$61,'Reservatórios por endereço'!$A$3:$A$61,$B12,'Reservatórios por endereço'!$E$3:$E$61,"Sul")</f>
        <v>0</v>
      </c>
      <c r="F12" s="22">
        <f t="shared" si="2"/>
        <v>0</v>
      </c>
      <c r="G12" s="21">
        <f>SUMIFS('Reservatórios por endereço'!K$3:K$61,'Reservatórios por endereço'!$A$3:$A$61,$B12,'Reservatórios por endereço'!$E$3:$E$61,"Sul")</f>
        <v>0</v>
      </c>
      <c r="H12" s="22">
        <f t="shared" si="2"/>
        <v>0</v>
      </c>
      <c r="I12" s="21">
        <f>SUMIFS('Reservatórios por endereço'!M$3:M$61,'Reservatórios por endereço'!$A$3:$A$61,$B12,'Reservatórios por endereço'!$E$3:$E$61,"Sul")</f>
        <v>0</v>
      </c>
      <c r="J12" s="22">
        <f t="shared" si="2"/>
        <v>0</v>
      </c>
      <c r="K12" s="21">
        <f>SUMIFS('Reservatórios por endereço'!O$3:O$61,'Reservatórios por endereço'!$A$3:$A$61,$B12,'Reservatórios por endereço'!$E$3:$E$61,"Sul")</f>
        <v>0</v>
      </c>
      <c r="L12" s="22">
        <f t="shared" si="2"/>
        <v>0</v>
      </c>
      <c r="M12" s="21">
        <f>SUMIFS('Reservatórios por endereço'!Q$3:Q$61,'Reservatórios por endereço'!$A$3:$A$61,$B12,'Reservatórios por endereço'!$E$3:$E$61,"Sul")</f>
        <v>0</v>
      </c>
      <c r="N12" s="22">
        <f t="shared" si="2"/>
        <v>0</v>
      </c>
      <c r="O12" s="21">
        <f>SUMIFS('Reservatórios por endereço'!S$3:S$61,'Reservatórios por endereço'!$A$3:$A$61,$B12,'Reservatórios por endereço'!$E$3:$E$61,"Sul")</f>
        <v>0</v>
      </c>
      <c r="P12" s="22">
        <f t="shared" si="2"/>
        <v>0</v>
      </c>
      <c r="Q12" s="21">
        <f>SUMIFS('Reservatórios por endereço'!U$3:U$61,'Reservatórios por endereço'!$A$3:$A$61,$B12,'Reservatórios por endereço'!$E$3:$E$61,"Sul")</f>
        <v>0</v>
      </c>
      <c r="R12" s="22">
        <f t="shared" si="2"/>
        <v>0</v>
      </c>
      <c r="S12" s="21">
        <f>SUMIFS('Reservatórios por endereço'!W$3:W$61,'Reservatórios por endereço'!$A$3:$A$61,$B12,'Reservatórios por endereço'!$E$3:$E$61,"Sul")</f>
        <v>0</v>
      </c>
      <c r="T12" s="22">
        <f t="shared" si="2"/>
        <v>0</v>
      </c>
      <c r="U12" s="21">
        <f>SUMIFS('Reservatórios por endereço'!Y$3:Y$61,'Reservatórios por endereço'!$A$3:$A$61,$B12,'Reservatórios por endereço'!$E$3:$E$61,"Sul")</f>
        <v>0</v>
      </c>
      <c r="V12" s="22">
        <f t="shared" si="2"/>
        <v>0</v>
      </c>
      <c r="W12" s="21">
        <f>SUMIFS('Reservatórios por endereço'!AA$3:AA$61,'Reservatórios por endereço'!$A$3:$A$61,$B12,'Reservatórios por endereço'!$E$3:$E$61,"Sul")</f>
        <v>0</v>
      </c>
      <c r="X12" s="22">
        <f t="shared" si="2"/>
        <v>0</v>
      </c>
      <c r="Y12" s="21">
        <f>SUMIFS('Reservatórios por endereço'!AC$3:AC$61,'Reservatórios por endereço'!$A$3:$A$61,$B12,'Reservatórios por endereço'!$E$3:$E$61,"Sul")</f>
        <v>0</v>
      </c>
      <c r="Z12" s="22">
        <f t="shared" si="2"/>
        <v>0</v>
      </c>
      <c r="AA12" s="21">
        <f>SUMIFS('Reservatórios por endereço'!AE$3:AE$61,'Reservatórios por endereço'!$A$3:$A$61,$B12,'Reservatórios por endereço'!$E$3:$E$61,"Sul")</f>
        <v>0</v>
      </c>
      <c r="AB12" s="22">
        <f t="shared" si="2"/>
        <v>0</v>
      </c>
      <c r="AC12" s="21">
        <f>SUMIFS('Reservatórios por endereço'!AG$3:AG$61,'Reservatórios por endereço'!$A$3:$A$61,$B12,'Reservatórios por endereço'!$E$3:$E$61,"Sul")</f>
        <v>0</v>
      </c>
      <c r="AD12" s="22">
        <f t="shared" si="2"/>
        <v>0</v>
      </c>
      <c r="AE12" s="21">
        <f>SUMIFS('Reservatórios por endereço'!AI$3:AI$61,'Reservatórios por endereço'!$A$3:$A$61,$B12,'Reservatórios por endereço'!$E$3:$E$61,"Sul")</f>
        <v>0</v>
      </c>
      <c r="AF12" s="22">
        <f t="shared" si="2"/>
        <v>0</v>
      </c>
      <c r="AG12" s="21">
        <f>SUMIFS('Reservatórios por endereço'!AK$3:AK$61,'Reservatórios por endereço'!$A$3:$A$61,$B12,'Reservatórios por endereço'!$E$3:$E$61,"Sul")</f>
        <v>0</v>
      </c>
      <c r="AH12" s="22">
        <f t="shared" si="2"/>
        <v>0</v>
      </c>
      <c r="AI12" s="21">
        <f>SUMIFS('Reservatórios por endereço'!AM$3:AM$61,'Reservatórios por endereço'!$A$3:$A$61,$B12,'Reservatórios por endereço'!$E$3:$E$61,"Sul")</f>
        <v>0</v>
      </c>
      <c r="AJ12" s="22">
        <f t="shared" si="2"/>
        <v>0</v>
      </c>
      <c r="AK12" s="21">
        <f>SUMIFS('Reservatórios por endereço'!AO$3:AO$61,'Reservatórios por endereço'!$A$3:$A$61,$B12,'Reservatórios por endereço'!$E$3:$E$61,"Sul")</f>
        <v>0</v>
      </c>
      <c r="AL12" s="22">
        <f t="shared" si="3"/>
        <v>0</v>
      </c>
      <c r="AM12" s="21">
        <f t="shared" si="4"/>
        <v>0</v>
      </c>
      <c r="AN12" s="21">
        <f t="shared" si="4"/>
        <v>0</v>
      </c>
    </row>
    <row r="13" spans="1:40">
      <c r="A13" s="27">
        <f t="shared" si="5"/>
        <v>9</v>
      </c>
      <c r="B13" s="20" t="s">
        <v>130</v>
      </c>
      <c r="C13" s="21">
        <f>SUMIFS('Reservatórios por endereço'!G$3:G$61,'Reservatórios por endereço'!$A$3:$A$61,$B13,'Reservatórios por endereço'!$E$3:$E$61,"Sul")</f>
        <v>0</v>
      </c>
      <c r="D13" s="22">
        <f t="shared" si="2"/>
        <v>0</v>
      </c>
      <c r="E13" s="21">
        <f>SUMIFS('Reservatórios por endereço'!I$3:I$61,'Reservatórios por endereço'!$A$3:$A$61,$B13,'Reservatórios por endereço'!$E$3:$E$61,"Sul")</f>
        <v>0</v>
      </c>
      <c r="F13" s="22">
        <f t="shared" si="2"/>
        <v>0</v>
      </c>
      <c r="G13" s="21">
        <f>SUMIFS('Reservatórios por endereço'!K$3:K$61,'Reservatórios por endereço'!$A$3:$A$61,$B13,'Reservatórios por endereço'!$E$3:$E$61,"Sul")</f>
        <v>0</v>
      </c>
      <c r="H13" s="22">
        <f t="shared" si="2"/>
        <v>0</v>
      </c>
      <c r="I13" s="21">
        <f>SUMIFS('Reservatórios por endereço'!M$3:M$61,'Reservatórios por endereço'!$A$3:$A$61,$B13,'Reservatórios por endereço'!$E$3:$E$61,"Sul")</f>
        <v>0</v>
      </c>
      <c r="J13" s="22">
        <f t="shared" si="2"/>
        <v>0</v>
      </c>
      <c r="K13" s="21">
        <f>SUMIFS('Reservatórios por endereço'!O$3:O$61,'Reservatórios por endereço'!$A$3:$A$61,$B13,'Reservatórios por endereço'!$E$3:$E$61,"Sul")</f>
        <v>0</v>
      </c>
      <c r="L13" s="22">
        <f t="shared" si="2"/>
        <v>0</v>
      </c>
      <c r="M13" s="21">
        <f>SUMIFS('Reservatórios por endereço'!Q$3:Q$61,'Reservatórios por endereço'!$A$3:$A$61,$B13,'Reservatórios por endereço'!$E$3:$E$61,"Sul")</f>
        <v>0</v>
      </c>
      <c r="N13" s="22">
        <f t="shared" si="2"/>
        <v>0</v>
      </c>
      <c r="O13" s="21">
        <f>SUMIFS('Reservatórios por endereço'!S$3:S$61,'Reservatórios por endereço'!$A$3:$A$61,$B13,'Reservatórios por endereço'!$E$3:$E$61,"Sul")</f>
        <v>0</v>
      </c>
      <c r="P13" s="22">
        <f t="shared" si="2"/>
        <v>0</v>
      </c>
      <c r="Q13" s="21">
        <f>SUMIFS('Reservatórios por endereço'!U$3:U$61,'Reservatórios por endereço'!$A$3:$A$61,$B13,'Reservatórios por endereço'!$E$3:$E$61,"Sul")</f>
        <v>0</v>
      </c>
      <c r="R13" s="22">
        <f t="shared" si="2"/>
        <v>0</v>
      </c>
      <c r="S13" s="21">
        <f>SUMIFS('Reservatórios por endereço'!W$3:W$61,'Reservatórios por endereço'!$A$3:$A$61,$B13,'Reservatórios por endereço'!$E$3:$E$61,"Sul")</f>
        <v>0</v>
      </c>
      <c r="T13" s="22">
        <f t="shared" si="2"/>
        <v>0</v>
      </c>
      <c r="U13" s="21">
        <f>SUMIFS('Reservatórios por endereço'!Y$3:Y$61,'Reservatórios por endereço'!$A$3:$A$61,$B13,'Reservatórios por endereço'!$E$3:$E$61,"Sul")</f>
        <v>0</v>
      </c>
      <c r="V13" s="22">
        <f t="shared" si="2"/>
        <v>0</v>
      </c>
      <c r="W13" s="21">
        <f>SUMIFS('Reservatórios por endereço'!AA$3:AA$61,'Reservatórios por endereço'!$A$3:$A$61,$B13,'Reservatórios por endereço'!$E$3:$E$61,"Sul")</f>
        <v>0</v>
      </c>
      <c r="X13" s="22">
        <f t="shared" si="2"/>
        <v>0</v>
      </c>
      <c r="Y13" s="21">
        <f>SUMIFS('Reservatórios por endereço'!AC$3:AC$61,'Reservatórios por endereço'!$A$3:$A$61,$B13,'Reservatórios por endereço'!$E$3:$E$61,"Sul")</f>
        <v>0</v>
      </c>
      <c r="Z13" s="22">
        <f t="shared" si="2"/>
        <v>0</v>
      </c>
      <c r="AA13" s="21">
        <f>SUMIFS('Reservatórios por endereço'!AE$3:AE$61,'Reservatórios por endereço'!$A$3:$A$61,$B13,'Reservatórios por endereço'!$E$3:$E$61,"Sul")</f>
        <v>0</v>
      </c>
      <c r="AB13" s="22">
        <f t="shared" si="2"/>
        <v>0</v>
      </c>
      <c r="AC13" s="21">
        <f>SUMIFS('Reservatórios por endereço'!AG$3:AG$61,'Reservatórios por endereço'!$A$3:$A$61,$B13,'Reservatórios por endereço'!$E$3:$E$61,"Sul")</f>
        <v>0</v>
      </c>
      <c r="AD13" s="22">
        <f t="shared" si="2"/>
        <v>0</v>
      </c>
      <c r="AE13" s="21">
        <f>SUMIFS('Reservatórios por endereço'!AI$3:AI$61,'Reservatórios por endereço'!$A$3:$A$61,$B13,'Reservatórios por endereço'!$E$3:$E$61,"Sul")</f>
        <v>0</v>
      </c>
      <c r="AF13" s="22">
        <f t="shared" si="2"/>
        <v>0</v>
      </c>
      <c r="AG13" s="21">
        <f>SUMIFS('Reservatórios por endereço'!AK$3:AK$61,'Reservatórios por endereço'!$A$3:$A$61,$B13,'Reservatórios por endereço'!$E$3:$E$61,"Sul")</f>
        <v>0</v>
      </c>
      <c r="AH13" s="22">
        <f t="shared" si="2"/>
        <v>0</v>
      </c>
      <c r="AI13" s="21">
        <f>SUMIFS('Reservatórios por endereço'!AM$3:AM$61,'Reservatórios por endereço'!$A$3:$A$61,$B13,'Reservatórios por endereço'!$E$3:$E$61,"Sul")</f>
        <v>0</v>
      </c>
      <c r="AJ13" s="22">
        <f t="shared" si="2"/>
        <v>0</v>
      </c>
      <c r="AK13" s="21">
        <f>SUMIFS('Reservatórios por endereço'!AO$3:AO$61,'Reservatórios por endereço'!$A$3:$A$61,$B13,'Reservatórios por endereço'!$E$3:$E$61,"Sul")</f>
        <v>0</v>
      </c>
      <c r="AL13" s="22">
        <f t="shared" si="3"/>
        <v>0</v>
      </c>
      <c r="AM13" s="21">
        <f t="shared" si="4"/>
        <v>0</v>
      </c>
      <c r="AN13" s="21">
        <f t="shared" si="4"/>
        <v>0</v>
      </c>
    </row>
    <row r="14" spans="1:40">
      <c r="A14" s="27">
        <f t="shared" si="5"/>
        <v>10</v>
      </c>
      <c r="B14" s="20" t="s">
        <v>1164</v>
      </c>
      <c r="C14" s="21">
        <f>SUMIFS('Reservatórios por endereço'!G$3:G$61,'Reservatórios por endereço'!$A$3:$A$61,$B14,'Reservatórios por endereço'!$E$3:$E$61,"Sul")</f>
        <v>0</v>
      </c>
      <c r="D14" s="22">
        <f t="shared" si="2"/>
        <v>0</v>
      </c>
      <c r="E14" s="21">
        <f>SUMIFS('Reservatórios por endereço'!I$3:I$61,'Reservatórios por endereço'!$A$3:$A$61,$B14,'Reservatórios por endereço'!$E$3:$E$61,"Sul")</f>
        <v>0</v>
      </c>
      <c r="F14" s="22">
        <f t="shared" si="2"/>
        <v>0</v>
      </c>
      <c r="G14" s="21">
        <f>SUMIFS('Reservatórios por endereço'!K$3:K$61,'Reservatórios por endereço'!$A$3:$A$61,$B14,'Reservatórios por endereço'!$E$3:$E$61,"Sul")</f>
        <v>0</v>
      </c>
      <c r="H14" s="22">
        <f t="shared" si="2"/>
        <v>0</v>
      </c>
      <c r="I14" s="21">
        <f>SUMIFS('Reservatórios por endereço'!M$3:M$61,'Reservatórios por endereço'!$A$3:$A$61,$B14,'Reservatórios por endereço'!$E$3:$E$61,"Sul")</f>
        <v>0</v>
      </c>
      <c r="J14" s="22">
        <f t="shared" si="2"/>
        <v>0</v>
      </c>
      <c r="K14" s="21">
        <f>SUMIFS('Reservatórios por endereço'!O$3:O$61,'Reservatórios por endereço'!$A$3:$A$61,$B14,'Reservatórios por endereço'!$E$3:$E$61,"Sul")</f>
        <v>0</v>
      </c>
      <c r="L14" s="22">
        <f t="shared" si="2"/>
        <v>0</v>
      </c>
      <c r="M14" s="21">
        <f>SUMIFS('Reservatórios por endereço'!Q$3:Q$61,'Reservatórios por endereço'!$A$3:$A$61,$B14,'Reservatórios por endereço'!$E$3:$E$61,"Sul")</f>
        <v>0</v>
      </c>
      <c r="N14" s="22">
        <f t="shared" si="2"/>
        <v>0</v>
      </c>
      <c r="O14" s="21">
        <f>SUMIFS('Reservatórios por endereço'!S$3:S$61,'Reservatórios por endereço'!$A$3:$A$61,$B14,'Reservatórios por endereço'!$E$3:$E$61,"Sul")</f>
        <v>0</v>
      </c>
      <c r="P14" s="22">
        <f t="shared" si="2"/>
        <v>0</v>
      </c>
      <c r="Q14" s="21">
        <f>SUMIFS('Reservatórios por endereço'!U$3:U$61,'Reservatórios por endereço'!$A$3:$A$61,$B14,'Reservatórios por endereço'!$E$3:$E$61,"Sul")</f>
        <v>0</v>
      </c>
      <c r="R14" s="22">
        <f t="shared" si="2"/>
        <v>0</v>
      </c>
      <c r="S14" s="21">
        <f>SUMIFS('Reservatórios por endereço'!W$3:W$61,'Reservatórios por endereço'!$A$3:$A$61,$B14,'Reservatórios por endereço'!$E$3:$E$61,"Sul")</f>
        <v>0</v>
      </c>
      <c r="T14" s="22">
        <f t="shared" si="2"/>
        <v>0</v>
      </c>
      <c r="U14" s="21">
        <f>SUMIFS('Reservatórios por endereço'!Y$3:Y$61,'Reservatórios por endereço'!$A$3:$A$61,$B14,'Reservatórios por endereço'!$E$3:$E$61,"Sul")</f>
        <v>0</v>
      </c>
      <c r="V14" s="22">
        <f t="shared" si="2"/>
        <v>0</v>
      </c>
      <c r="W14" s="21">
        <f>SUMIFS('Reservatórios por endereço'!AA$3:AA$61,'Reservatórios por endereço'!$A$3:$A$61,$B14,'Reservatórios por endereço'!$E$3:$E$61,"Sul")</f>
        <v>0</v>
      </c>
      <c r="X14" s="22">
        <f t="shared" si="2"/>
        <v>0</v>
      </c>
      <c r="Y14" s="21">
        <f>SUMIFS('Reservatórios por endereço'!AC$3:AC$61,'Reservatórios por endereço'!$A$3:$A$61,$B14,'Reservatórios por endereço'!$E$3:$E$61,"Sul")</f>
        <v>0</v>
      </c>
      <c r="Z14" s="22">
        <f t="shared" si="2"/>
        <v>0</v>
      </c>
      <c r="AA14" s="21">
        <f>SUMIFS('Reservatórios por endereço'!AE$3:AE$61,'Reservatórios por endereço'!$A$3:$A$61,$B14,'Reservatórios por endereço'!$E$3:$E$61,"Sul")</f>
        <v>0</v>
      </c>
      <c r="AB14" s="22">
        <f t="shared" si="2"/>
        <v>0</v>
      </c>
      <c r="AC14" s="21">
        <f>SUMIFS('Reservatórios por endereço'!AG$3:AG$61,'Reservatórios por endereço'!$A$3:$A$61,$B14,'Reservatórios por endereço'!$E$3:$E$61,"Sul")</f>
        <v>0</v>
      </c>
      <c r="AD14" s="22">
        <f t="shared" si="2"/>
        <v>0</v>
      </c>
      <c r="AE14" s="21">
        <f>SUMIFS('Reservatórios por endereço'!AI$3:AI$61,'Reservatórios por endereço'!$A$3:$A$61,$B14,'Reservatórios por endereço'!$E$3:$E$61,"Sul")</f>
        <v>0</v>
      </c>
      <c r="AF14" s="22">
        <f t="shared" si="2"/>
        <v>0</v>
      </c>
      <c r="AG14" s="21">
        <f>SUMIFS('Reservatórios por endereço'!AK$3:AK$61,'Reservatórios por endereço'!$A$3:$A$61,$B14,'Reservatórios por endereço'!$E$3:$E$61,"Sul")</f>
        <v>0</v>
      </c>
      <c r="AH14" s="22">
        <f t="shared" si="2"/>
        <v>0</v>
      </c>
      <c r="AI14" s="21">
        <f>SUMIFS('Reservatórios por endereço'!AM$3:AM$61,'Reservatórios por endereço'!$A$3:$A$61,$B14,'Reservatórios por endereço'!$E$3:$E$61,"Sul")</f>
        <v>0</v>
      </c>
      <c r="AJ14" s="22">
        <f t="shared" si="2"/>
        <v>0</v>
      </c>
      <c r="AK14" s="21">
        <f>SUMIFS('Reservatórios por endereço'!AO$3:AO$61,'Reservatórios por endereço'!$A$3:$A$61,$B14,'Reservatórios por endereço'!$E$3:$E$61,"Sul")</f>
        <v>0</v>
      </c>
      <c r="AL14" s="22">
        <f t="shared" si="3"/>
        <v>0</v>
      </c>
      <c r="AM14" s="21">
        <f t="shared" si="4"/>
        <v>0</v>
      </c>
      <c r="AN14" s="21">
        <f t="shared" si="4"/>
        <v>0</v>
      </c>
    </row>
    <row r="15" spans="1:40">
      <c r="A15" s="27">
        <f t="shared" si="5"/>
        <v>11</v>
      </c>
      <c r="B15" s="20" t="s">
        <v>1165</v>
      </c>
      <c r="C15" s="21">
        <f>SUMIFS('Reservatórios por endereço'!G$3:G$61,'Reservatórios por endereço'!$A$3:$A$61,$B15,'Reservatórios por endereço'!$E$3:$E$61,"Sul")</f>
        <v>0</v>
      </c>
      <c r="D15" s="22">
        <f t="shared" si="2"/>
        <v>0</v>
      </c>
      <c r="E15" s="21">
        <f>SUMIFS('Reservatórios por endereço'!I$3:I$61,'Reservatórios por endereço'!$A$3:$A$61,$B15,'Reservatórios por endereço'!$E$3:$E$61,"Sul")</f>
        <v>0</v>
      </c>
      <c r="F15" s="22">
        <f t="shared" si="2"/>
        <v>0</v>
      </c>
      <c r="G15" s="21">
        <f>SUMIFS('Reservatórios por endereço'!K$3:K$61,'Reservatórios por endereço'!$A$3:$A$61,$B15,'Reservatórios por endereço'!$E$3:$E$61,"Sul")</f>
        <v>0</v>
      </c>
      <c r="H15" s="22">
        <f t="shared" si="2"/>
        <v>0</v>
      </c>
      <c r="I15" s="21">
        <f>SUMIFS('Reservatórios por endereço'!M$3:M$61,'Reservatórios por endereço'!$A$3:$A$61,$B15,'Reservatórios por endereço'!$E$3:$E$61,"Sul")</f>
        <v>0</v>
      </c>
      <c r="J15" s="22">
        <f t="shared" si="2"/>
        <v>0</v>
      </c>
      <c r="K15" s="21">
        <f>SUMIFS('Reservatórios por endereço'!O$3:O$61,'Reservatórios por endereço'!$A$3:$A$61,$B15,'Reservatórios por endereço'!$E$3:$E$61,"Sul")</f>
        <v>0</v>
      </c>
      <c r="L15" s="22">
        <f t="shared" si="2"/>
        <v>0</v>
      </c>
      <c r="M15" s="21">
        <f>SUMIFS('Reservatórios por endereço'!Q$3:Q$61,'Reservatórios por endereço'!$A$3:$A$61,$B15,'Reservatórios por endereço'!$E$3:$E$61,"Sul")</f>
        <v>0</v>
      </c>
      <c r="N15" s="22">
        <f t="shared" si="2"/>
        <v>0</v>
      </c>
      <c r="O15" s="21">
        <f>SUMIFS('Reservatórios por endereço'!S$3:S$61,'Reservatórios por endereço'!$A$3:$A$61,$B15,'Reservatórios por endereço'!$E$3:$E$61,"Sul")</f>
        <v>0</v>
      </c>
      <c r="P15" s="22">
        <f t="shared" si="2"/>
        <v>0</v>
      </c>
      <c r="Q15" s="21">
        <f>SUMIFS('Reservatórios por endereço'!U$3:U$61,'Reservatórios por endereço'!$A$3:$A$61,$B15,'Reservatórios por endereço'!$E$3:$E$61,"Sul")</f>
        <v>0</v>
      </c>
      <c r="R15" s="22">
        <f t="shared" si="2"/>
        <v>0</v>
      </c>
      <c r="S15" s="21">
        <f>SUMIFS('Reservatórios por endereço'!W$3:W$61,'Reservatórios por endereço'!$A$3:$A$61,$B15,'Reservatórios por endereço'!$E$3:$E$61,"Sul")</f>
        <v>0</v>
      </c>
      <c r="T15" s="22">
        <f t="shared" si="2"/>
        <v>0</v>
      </c>
      <c r="U15" s="21">
        <f>SUMIFS('Reservatórios por endereço'!Y$3:Y$61,'Reservatórios por endereço'!$A$3:$A$61,$B15,'Reservatórios por endereço'!$E$3:$E$61,"Sul")</f>
        <v>0</v>
      </c>
      <c r="V15" s="22">
        <f t="shared" si="2"/>
        <v>0</v>
      </c>
      <c r="W15" s="21">
        <f>SUMIFS('Reservatórios por endereço'!AA$3:AA$61,'Reservatórios por endereço'!$A$3:$A$61,$B15,'Reservatórios por endereço'!$E$3:$E$61,"Sul")</f>
        <v>0</v>
      </c>
      <c r="X15" s="22">
        <f t="shared" si="2"/>
        <v>0</v>
      </c>
      <c r="Y15" s="21">
        <f>SUMIFS('Reservatórios por endereço'!AC$3:AC$61,'Reservatórios por endereço'!$A$3:$A$61,$B15,'Reservatórios por endereço'!$E$3:$E$61,"Sul")</f>
        <v>0</v>
      </c>
      <c r="Z15" s="22">
        <f t="shared" si="2"/>
        <v>0</v>
      </c>
      <c r="AA15" s="21">
        <f>SUMIFS('Reservatórios por endereço'!AE$3:AE$61,'Reservatórios por endereço'!$A$3:$A$61,$B15,'Reservatórios por endereço'!$E$3:$E$61,"Sul")</f>
        <v>0</v>
      </c>
      <c r="AB15" s="22">
        <f t="shared" si="2"/>
        <v>0</v>
      </c>
      <c r="AC15" s="21">
        <f>SUMIFS('Reservatórios por endereço'!AG$3:AG$61,'Reservatórios por endereço'!$A$3:$A$61,$B15,'Reservatórios por endereço'!$E$3:$E$61,"Sul")</f>
        <v>0</v>
      </c>
      <c r="AD15" s="22">
        <f t="shared" si="2"/>
        <v>0</v>
      </c>
      <c r="AE15" s="21">
        <f>SUMIFS('Reservatórios por endereço'!AI$3:AI$61,'Reservatórios por endereço'!$A$3:$A$61,$B15,'Reservatórios por endereço'!$E$3:$E$61,"Sul")</f>
        <v>0</v>
      </c>
      <c r="AF15" s="22">
        <f t="shared" si="2"/>
        <v>0</v>
      </c>
      <c r="AG15" s="21">
        <f>SUMIFS('Reservatórios por endereço'!AK$3:AK$61,'Reservatórios por endereço'!$A$3:$A$61,$B15,'Reservatórios por endereço'!$E$3:$E$61,"Sul")</f>
        <v>0</v>
      </c>
      <c r="AH15" s="22">
        <f t="shared" si="2"/>
        <v>0</v>
      </c>
      <c r="AI15" s="21">
        <f>SUMIFS('Reservatórios por endereço'!AM$3:AM$61,'Reservatórios por endereço'!$A$3:$A$61,$B15,'Reservatórios por endereço'!$E$3:$E$61,"Sul")</f>
        <v>0</v>
      </c>
      <c r="AJ15" s="22">
        <f t="shared" si="2"/>
        <v>0</v>
      </c>
      <c r="AK15" s="21">
        <f>SUMIFS('Reservatórios por endereço'!AO$3:AO$61,'Reservatórios por endereço'!$A$3:$A$61,$B15,'Reservatórios por endereço'!$E$3:$E$61,"Sul")</f>
        <v>0</v>
      </c>
      <c r="AL15" s="22">
        <f t="shared" si="3"/>
        <v>0</v>
      </c>
      <c r="AM15" s="21">
        <f t="shared" si="4"/>
        <v>0</v>
      </c>
      <c r="AN15" s="21">
        <f t="shared" si="4"/>
        <v>0</v>
      </c>
    </row>
    <row r="16" spans="1:40">
      <c r="A16" s="27">
        <f t="shared" si="5"/>
        <v>12</v>
      </c>
      <c r="B16" s="20" t="s">
        <v>1174</v>
      </c>
      <c r="C16" s="21">
        <f>SUMIFS('Reservatórios por endereço'!G$3:G$61,'Reservatórios por endereço'!$A$3:$A$61,$B16,'Reservatórios por endereço'!$E$3:$E$61,"Sul")</f>
        <v>0</v>
      </c>
      <c r="D16" s="22">
        <f t="shared" si="2"/>
        <v>0</v>
      </c>
      <c r="E16" s="21">
        <f>SUMIFS('Reservatórios por endereço'!I$3:I$61,'Reservatórios por endereço'!$A$3:$A$61,$B16,'Reservatórios por endereço'!$E$3:$E$61,"Sul")</f>
        <v>0</v>
      </c>
      <c r="F16" s="22">
        <f t="shared" si="2"/>
        <v>0</v>
      </c>
      <c r="G16" s="21">
        <f>SUMIFS('Reservatórios por endereço'!K$3:K$61,'Reservatórios por endereço'!$A$3:$A$61,$B16,'Reservatórios por endereço'!$E$3:$E$61,"Sul")</f>
        <v>0</v>
      </c>
      <c r="H16" s="22">
        <f t="shared" si="2"/>
        <v>0</v>
      </c>
      <c r="I16" s="21">
        <f>SUMIFS('Reservatórios por endereço'!M$3:M$61,'Reservatórios por endereço'!$A$3:$A$61,$B16,'Reservatórios por endereço'!$E$3:$E$61,"Sul")</f>
        <v>0</v>
      </c>
      <c r="J16" s="22">
        <f t="shared" si="2"/>
        <v>0</v>
      </c>
      <c r="K16" s="21">
        <f>SUMIFS('Reservatórios por endereço'!O$3:O$61,'Reservatórios por endereço'!$A$3:$A$61,$B16,'Reservatórios por endereço'!$E$3:$E$61,"Sul")</f>
        <v>0</v>
      </c>
      <c r="L16" s="22">
        <f t="shared" si="2"/>
        <v>0</v>
      </c>
      <c r="M16" s="21">
        <f>SUMIFS('Reservatórios por endereço'!Q$3:Q$61,'Reservatórios por endereço'!$A$3:$A$61,$B16,'Reservatórios por endereço'!$E$3:$E$61,"Sul")</f>
        <v>0</v>
      </c>
      <c r="N16" s="22">
        <f t="shared" si="2"/>
        <v>0</v>
      </c>
      <c r="O16" s="21">
        <f>SUMIFS('Reservatórios por endereço'!S$3:S$61,'Reservatórios por endereço'!$A$3:$A$61,$B16,'Reservatórios por endereço'!$E$3:$E$61,"Sul")</f>
        <v>0</v>
      </c>
      <c r="P16" s="22">
        <f t="shared" si="2"/>
        <v>0</v>
      </c>
      <c r="Q16" s="21">
        <f>SUMIFS('Reservatórios por endereço'!U$3:U$61,'Reservatórios por endereço'!$A$3:$A$61,$B16,'Reservatórios por endereço'!$E$3:$E$61,"Sul")</f>
        <v>0</v>
      </c>
      <c r="R16" s="22">
        <f t="shared" si="2"/>
        <v>0</v>
      </c>
      <c r="S16" s="21">
        <f>SUMIFS('Reservatórios por endereço'!W$3:W$61,'Reservatórios por endereço'!$A$3:$A$61,$B16,'Reservatórios por endereço'!$E$3:$E$61,"Sul")</f>
        <v>0</v>
      </c>
      <c r="T16" s="22">
        <f t="shared" si="2"/>
        <v>0</v>
      </c>
      <c r="U16" s="21">
        <f>SUMIFS('Reservatórios por endereço'!Y$3:Y$61,'Reservatórios por endereço'!$A$3:$A$61,$B16,'Reservatórios por endereço'!$E$3:$E$61,"Sul")</f>
        <v>0</v>
      </c>
      <c r="V16" s="22">
        <f t="shared" si="2"/>
        <v>0</v>
      </c>
      <c r="W16" s="21">
        <f>SUMIFS('Reservatórios por endereço'!AA$3:AA$61,'Reservatórios por endereço'!$A$3:$A$61,$B16,'Reservatórios por endereço'!$E$3:$E$61,"Sul")</f>
        <v>0</v>
      </c>
      <c r="X16" s="22">
        <f t="shared" si="2"/>
        <v>0</v>
      </c>
      <c r="Y16" s="21">
        <f>SUMIFS('Reservatórios por endereço'!AC$3:AC$61,'Reservatórios por endereço'!$A$3:$A$61,$B16,'Reservatórios por endereço'!$E$3:$E$61,"Sul")</f>
        <v>0</v>
      </c>
      <c r="Z16" s="22">
        <f t="shared" si="2"/>
        <v>0</v>
      </c>
      <c r="AA16" s="21">
        <f>SUMIFS('Reservatórios por endereço'!AE$3:AE$61,'Reservatórios por endereço'!$A$3:$A$61,$B16,'Reservatórios por endereço'!$E$3:$E$61,"Sul")</f>
        <v>0</v>
      </c>
      <c r="AB16" s="22">
        <f t="shared" si="2"/>
        <v>0</v>
      </c>
      <c r="AC16" s="21">
        <f>SUMIFS('Reservatórios por endereço'!AG$3:AG$61,'Reservatórios por endereço'!$A$3:$A$61,$B16,'Reservatórios por endereço'!$E$3:$E$61,"Sul")</f>
        <v>0</v>
      </c>
      <c r="AD16" s="22">
        <f t="shared" si="2"/>
        <v>0</v>
      </c>
      <c r="AE16" s="21">
        <f>SUMIFS('Reservatórios por endereço'!AI$3:AI$61,'Reservatórios por endereço'!$A$3:$A$61,$B16,'Reservatórios por endereço'!$E$3:$E$61,"Sul")</f>
        <v>0</v>
      </c>
      <c r="AF16" s="22">
        <f t="shared" si="2"/>
        <v>0</v>
      </c>
      <c r="AG16" s="21">
        <f>SUMIFS('Reservatórios por endereço'!AK$3:AK$61,'Reservatórios por endereço'!$A$3:$A$61,$B16,'Reservatórios por endereço'!$E$3:$E$61,"Sul")</f>
        <v>0</v>
      </c>
      <c r="AH16" s="22">
        <f t="shared" si="2"/>
        <v>0</v>
      </c>
      <c r="AI16" s="21">
        <f>SUMIFS('Reservatórios por endereço'!AM$3:AM$61,'Reservatórios por endereço'!$A$3:$A$61,$B16,'Reservatórios por endereço'!$E$3:$E$61,"Sul")</f>
        <v>0</v>
      </c>
      <c r="AJ16" s="22">
        <f t="shared" si="2"/>
        <v>0</v>
      </c>
      <c r="AK16" s="21">
        <f>SUMIFS('Reservatórios por endereço'!AO$3:AO$61,'Reservatórios por endereço'!$A$3:$A$61,$B16,'Reservatórios por endereço'!$E$3:$E$61,"Sul")</f>
        <v>0</v>
      </c>
      <c r="AL16" s="22">
        <f t="shared" si="3"/>
        <v>0</v>
      </c>
      <c r="AM16" s="21">
        <f t="shared" si="4"/>
        <v>0</v>
      </c>
      <c r="AN16" s="21">
        <f t="shared" si="4"/>
        <v>0</v>
      </c>
    </row>
    <row r="17" spans="1:40">
      <c r="A17" s="27">
        <f t="shared" si="5"/>
        <v>13</v>
      </c>
      <c r="B17" s="20" t="s">
        <v>1181</v>
      </c>
      <c r="C17" s="21">
        <f>SUMIFS('Reservatórios por endereço'!G$3:G$61,'Reservatórios por endereço'!$A$3:$A$61,$B17,'Reservatórios por endereço'!$E$3:$E$61,"Sul")</f>
        <v>0</v>
      </c>
      <c r="D17" s="22">
        <f t="shared" si="2"/>
        <v>0</v>
      </c>
      <c r="E17" s="21">
        <f>SUMIFS('Reservatórios por endereço'!I$3:I$61,'Reservatórios por endereço'!$A$3:$A$61,$B17,'Reservatórios por endereço'!$E$3:$E$61,"Sul")</f>
        <v>0</v>
      </c>
      <c r="F17" s="22">
        <f t="shared" si="2"/>
        <v>0</v>
      </c>
      <c r="G17" s="21">
        <f>SUMIFS('Reservatórios por endereço'!K$3:K$61,'Reservatórios por endereço'!$A$3:$A$61,$B17,'Reservatórios por endereço'!$E$3:$E$61,"Sul")</f>
        <v>0</v>
      </c>
      <c r="H17" s="22">
        <f t="shared" si="2"/>
        <v>0</v>
      </c>
      <c r="I17" s="21">
        <f>SUMIFS('Reservatórios por endereço'!M$3:M$61,'Reservatórios por endereço'!$A$3:$A$61,$B17,'Reservatórios por endereço'!$E$3:$E$61,"Sul")</f>
        <v>0</v>
      </c>
      <c r="J17" s="22">
        <f t="shared" si="2"/>
        <v>0</v>
      </c>
      <c r="K17" s="21">
        <f>SUMIFS('Reservatórios por endereço'!O$3:O$61,'Reservatórios por endereço'!$A$3:$A$61,$B17,'Reservatórios por endereço'!$E$3:$E$61,"Sul")</f>
        <v>0</v>
      </c>
      <c r="L17" s="22">
        <f t="shared" si="2"/>
        <v>0</v>
      </c>
      <c r="M17" s="21">
        <f>SUMIFS('Reservatórios por endereço'!Q$3:Q$61,'Reservatórios por endereço'!$A$3:$A$61,$B17,'Reservatórios por endereço'!$E$3:$E$61,"Sul")</f>
        <v>0</v>
      </c>
      <c r="N17" s="22">
        <f t="shared" si="2"/>
        <v>0</v>
      </c>
      <c r="O17" s="21">
        <f>SUMIFS('Reservatórios por endereço'!S$3:S$61,'Reservatórios por endereço'!$A$3:$A$61,$B17,'Reservatórios por endereço'!$E$3:$E$61,"Sul")</f>
        <v>0</v>
      </c>
      <c r="P17" s="22">
        <f t="shared" si="2"/>
        <v>0</v>
      </c>
      <c r="Q17" s="21">
        <f>SUMIFS('Reservatórios por endereço'!U$3:U$61,'Reservatórios por endereço'!$A$3:$A$61,$B17,'Reservatórios por endereço'!$E$3:$E$61,"Sul")</f>
        <v>0</v>
      </c>
      <c r="R17" s="22">
        <f t="shared" si="2"/>
        <v>0</v>
      </c>
      <c r="S17" s="21">
        <f>SUMIFS('Reservatórios por endereço'!W$3:W$61,'Reservatórios por endereço'!$A$3:$A$61,$B17,'Reservatórios por endereço'!$E$3:$E$61,"Sul")</f>
        <v>0</v>
      </c>
      <c r="T17" s="22">
        <f t="shared" si="2"/>
        <v>0</v>
      </c>
      <c r="U17" s="21">
        <f>SUMIFS('Reservatórios por endereço'!Y$3:Y$61,'Reservatórios por endereço'!$A$3:$A$61,$B17,'Reservatórios por endereço'!$E$3:$E$61,"Sul")</f>
        <v>0</v>
      </c>
      <c r="V17" s="22">
        <f t="shared" si="2"/>
        <v>0</v>
      </c>
      <c r="W17" s="21">
        <f>SUMIFS('Reservatórios por endereço'!AA$3:AA$61,'Reservatórios por endereço'!$A$3:$A$61,$B17,'Reservatórios por endereço'!$E$3:$E$61,"Sul")</f>
        <v>0</v>
      </c>
      <c r="X17" s="22">
        <f t="shared" si="2"/>
        <v>0</v>
      </c>
      <c r="Y17" s="21">
        <f>SUMIFS('Reservatórios por endereço'!AC$3:AC$61,'Reservatórios por endereço'!$A$3:$A$61,$B17,'Reservatórios por endereço'!$E$3:$E$61,"Sul")</f>
        <v>0</v>
      </c>
      <c r="Z17" s="22">
        <f t="shared" si="2"/>
        <v>0</v>
      </c>
      <c r="AA17" s="21">
        <f>SUMIFS('Reservatórios por endereço'!AE$3:AE$61,'Reservatórios por endereço'!$A$3:$A$61,$B17,'Reservatórios por endereço'!$E$3:$E$61,"Sul")</f>
        <v>0</v>
      </c>
      <c r="AB17" s="22">
        <f t="shared" si="2"/>
        <v>0</v>
      </c>
      <c r="AC17" s="21">
        <f>SUMIFS('Reservatórios por endereço'!AG$3:AG$61,'Reservatórios por endereço'!$A$3:$A$61,$B17,'Reservatórios por endereço'!$E$3:$E$61,"Sul")</f>
        <v>0</v>
      </c>
      <c r="AD17" s="22">
        <f t="shared" si="2"/>
        <v>0</v>
      </c>
      <c r="AE17" s="21">
        <f>SUMIFS('Reservatórios por endereço'!AI$3:AI$61,'Reservatórios por endereço'!$A$3:$A$61,$B17,'Reservatórios por endereço'!$E$3:$E$61,"Sul")</f>
        <v>0</v>
      </c>
      <c r="AF17" s="22">
        <f t="shared" si="2"/>
        <v>0</v>
      </c>
      <c r="AG17" s="21">
        <f>SUMIFS('Reservatórios por endereço'!AK$3:AK$61,'Reservatórios por endereço'!$A$3:$A$61,$B17,'Reservatórios por endereço'!$E$3:$E$61,"Sul")</f>
        <v>0</v>
      </c>
      <c r="AH17" s="22">
        <f t="shared" si="2"/>
        <v>0</v>
      </c>
      <c r="AI17" s="21">
        <f>SUMIFS('Reservatórios por endereço'!AM$3:AM$61,'Reservatórios por endereço'!$A$3:$A$61,$B17,'Reservatórios por endereço'!$E$3:$E$61,"Sul")</f>
        <v>0</v>
      </c>
      <c r="AJ17" s="22">
        <f t="shared" si="2"/>
        <v>0</v>
      </c>
      <c r="AK17" s="21">
        <f>SUMIFS('Reservatórios por endereço'!AO$3:AO$61,'Reservatórios por endereço'!$A$3:$A$61,$B17,'Reservatórios por endereço'!$E$3:$E$61,"Sul")</f>
        <v>0</v>
      </c>
      <c r="AL17" s="22">
        <f t="shared" si="3"/>
        <v>0</v>
      </c>
      <c r="AM17" s="21">
        <f t="shared" si="4"/>
        <v>0</v>
      </c>
      <c r="AN17" s="21">
        <f t="shared" si="4"/>
        <v>0</v>
      </c>
    </row>
    <row r="18" spans="1:40">
      <c r="A18" s="27">
        <f t="shared" si="5"/>
        <v>14</v>
      </c>
      <c r="B18" s="20" t="s">
        <v>1186</v>
      </c>
      <c r="C18" s="21">
        <f>SUMIFS('Reservatórios por endereço'!G$3:G$61,'Reservatórios por endereço'!$A$3:$A$61,$B18,'Reservatórios por endereço'!$E$3:$E$61,"Sul")</f>
        <v>0</v>
      </c>
      <c r="D18" s="22">
        <f t="shared" si="2"/>
        <v>0</v>
      </c>
      <c r="E18" s="21">
        <f>SUMIFS('Reservatórios por endereço'!I$3:I$61,'Reservatórios por endereço'!$A$3:$A$61,$B18,'Reservatórios por endereço'!$E$3:$E$61,"Sul")</f>
        <v>0</v>
      </c>
      <c r="F18" s="22">
        <f t="shared" si="2"/>
        <v>0</v>
      </c>
      <c r="G18" s="21">
        <f>SUMIFS('Reservatórios por endereço'!K$3:K$61,'Reservatórios por endereço'!$A$3:$A$61,$B18,'Reservatórios por endereço'!$E$3:$E$61,"Sul")</f>
        <v>0</v>
      </c>
      <c r="H18" s="22">
        <f t="shared" si="2"/>
        <v>0</v>
      </c>
      <c r="I18" s="21">
        <f>SUMIFS('Reservatórios por endereço'!M$3:M$61,'Reservatórios por endereço'!$A$3:$A$61,$B18,'Reservatórios por endereço'!$E$3:$E$61,"Sul")</f>
        <v>0</v>
      </c>
      <c r="J18" s="22">
        <f t="shared" si="2"/>
        <v>0</v>
      </c>
      <c r="K18" s="21">
        <f>SUMIFS('Reservatórios por endereço'!O$3:O$61,'Reservatórios por endereço'!$A$3:$A$61,$B18,'Reservatórios por endereço'!$E$3:$E$61,"Sul")</f>
        <v>0</v>
      </c>
      <c r="L18" s="22">
        <f t="shared" si="2"/>
        <v>0</v>
      </c>
      <c r="M18" s="21">
        <f>SUMIFS('Reservatórios por endereço'!Q$3:Q$61,'Reservatórios por endereço'!$A$3:$A$61,$B18,'Reservatórios por endereço'!$E$3:$E$61,"Sul")</f>
        <v>0</v>
      </c>
      <c r="N18" s="22">
        <f t="shared" si="2"/>
        <v>0</v>
      </c>
      <c r="O18" s="21">
        <f>SUMIFS('Reservatórios por endereço'!S$3:S$61,'Reservatórios por endereço'!$A$3:$A$61,$B18,'Reservatórios por endereço'!$E$3:$E$61,"Sul")</f>
        <v>0</v>
      </c>
      <c r="P18" s="22">
        <f t="shared" si="2"/>
        <v>0</v>
      </c>
      <c r="Q18" s="21">
        <f>SUMIFS('Reservatórios por endereço'!U$3:U$61,'Reservatórios por endereço'!$A$3:$A$61,$B18,'Reservatórios por endereço'!$E$3:$E$61,"Sul")</f>
        <v>0</v>
      </c>
      <c r="R18" s="22">
        <f t="shared" si="2"/>
        <v>0</v>
      </c>
      <c r="S18" s="21">
        <f>SUMIFS('Reservatórios por endereço'!W$3:W$61,'Reservatórios por endereço'!$A$3:$A$61,$B18,'Reservatórios por endereço'!$E$3:$E$61,"Sul")</f>
        <v>0</v>
      </c>
      <c r="T18" s="22">
        <f t="shared" si="2"/>
        <v>0</v>
      </c>
      <c r="U18" s="21">
        <f>SUMIFS('Reservatórios por endereço'!Y$3:Y$61,'Reservatórios por endereço'!$A$3:$A$61,$B18,'Reservatórios por endereço'!$E$3:$E$61,"Sul")</f>
        <v>0</v>
      </c>
      <c r="V18" s="22">
        <f t="shared" si="2"/>
        <v>0</v>
      </c>
      <c r="W18" s="21">
        <f>SUMIFS('Reservatórios por endereço'!AA$3:AA$61,'Reservatórios por endereço'!$A$3:$A$61,$B18,'Reservatórios por endereço'!$E$3:$E$61,"Sul")</f>
        <v>0</v>
      </c>
      <c r="X18" s="22">
        <f t="shared" si="2"/>
        <v>0</v>
      </c>
      <c r="Y18" s="21">
        <f>SUMIFS('Reservatórios por endereço'!AC$3:AC$61,'Reservatórios por endereço'!$A$3:$A$61,$B18,'Reservatórios por endereço'!$E$3:$E$61,"Sul")</f>
        <v>0</v>
      </c>
      <c r="Z18" s="22">
        <f t="shared" si="2"/>
        <v>0</v>
      </c>
      <c r="AA18" s="21">
        <f>SUMIFS('Reservatórios por endereço'!AE$3:AE$61,'Reservatórios por endereço'!$A$3:$A$61,$B18,'Reservatórios por endereço'!$E$3:$E$61,"Sul")</f>
        <v>0</v>
      </c>
      <c r="AB18" s="22">
        <f t="shared" si="2"/>
        <v>0</v>
      </c>
      <c r="AC18" s="21">
        <f>SUMIFS('Reservatórios por endereço'!AG$3:AG$61,'Reservatórios por endereço'!$A$3:$A$61,$B18,'Reservatórios por endereço'!$E$3:$E$61,"Sul")</f>
        <v>0</v>
      </c>
      <c r="AD18" s="22">
        <f t="shared" si="2"/>
        <v>0</v>
      </c>
      <c r="AE18" s="21">
        <f>SUMIFS('Reservatórios por endereço'!AI$3:AI$61,'Reservatórios por endereço'!$A$3:$A$61,$B18,'Reservatórios por endereço'!$E$3:$E$61,"Sul")</f>
        <v>0</v>
      </c>
      <c r="AF18" s="22">
        <f t="shared" si="2"/>
        <v>0</v>
      </c>
      <c r="AG18" s="21">
        <f>SUMIFS('Reservatórios por endereço'!AK$3:AK$61,'Reservatórios por endereço'!$A$3:$A$61,$B18,'Reservatórios por endereço'!$E$3:$E$61,"Sul")</f>
        <v>0</v>
      </c>
      <c r="AH18" s="22">
        <f t="shared" si="2"/>
        <v>0</v>
      </c>
      <c r="AI18" s="21">
        <f>SUMIFS('Reservatórios por endereço'!AM$3:AM$61,'Reservatórios por endereço'!$A$3:$A$61,$B18,'Reservatórios por endereço'!$E$3:$E$61,"Sul")</f>
        <v>0</v>
      </c>
      <c r="AJ18" s="22">
        <f t="shared" si="2"/>
        <v>0</v>
      </c>
      <c r="AK18" s="21">
        <f>SUMIFS('Reservatórios por endereço'!AO$3:AO$61,'Reservatórios por endereço'!$A$3:$A$61,$B18,'Reservatórios por endereço'!$E$3:$E$61,"Sul")</f>
        <v>0</v>
      </c>
      <c r="AL18" s="22">
        <f t="shared" si="3"/>
        <v>0</v>
      </c>
      <c r="AM18" s="21">
        <f t="shared" si="4"/>
        <v>0</v>
      </c>
      <c r="AN18" s="21">
        <f t="shared" si="4"/>
        <v>0</v>
      </c>
    </row>
    <row r="19" spans="1:40">
      <c r="A19" s="27">
        <f t="shared" si="5"/>
        <v>15</v>
      </c>
      <c r="B19" s="20" t="s">
        <v>1190</v>
      </c>
      <c r="C19" s="21">
        <f>SUMIFS('Reservatórios por endereço'!G$3:G$61,'Reservatórios por endereço'!$A$3:$A$61,$B19,'Reservatórios por endereço'!$E$3:$E$61,"Sul")</f>
        <v>0</v>
      </c>
      <c r="D19" s="22">
        <f t="shared" si="2"/>
        <v>0</v>
      </c>
      <c r="E19" s="21">
        <f>SUMIFS('Reservatórios por endereço'!I$3:I$61,'Reservatórios por endereço'!$A$3:$A$61,$B19,'Reservatórios por endereço'!$E$3:$E$61,"Sul")</f>
        <v>0</v>
      </c>
      <c r="F19" s="22">
        <f t="shared" si="2"/>
        <v>0</v>
      </c>
      <c r="G19" s="21">
        <f>SUMIFS('Reservatórios por endereço'!K$3:K$61,'Reservatórios por endereço'!$A$3:$A$61,$B19,'Reservatórios por endereço'!$E$3:$E$61,"Sul")</f>
        <v>0</v>
      </c>
      <c r="H19" s="22">
        <f t="shared" si="2"/>
        <v>0</v>
      </c>
      <c r="I19" s="21">
        <f>SUMIFS('Reservatórios por endereço'!M$3:M$61,'Reservatórios por endereço'!$A$3:$A$61,$B19,'Reservatórios por endereço'!$E$3:$E$61,"Sul")</f>
        <v>0</v>
      </c>
      <c r="J19" s="22">
        <f t="shared" si="2"/>
        <v>0</v>
      </c>
      <c r="K19" s="21">
        <f>SUMIFS('Reservatórios por endereço'!O$3:O$61,'Reservatórios por endereço'!$A$3:$A$61,$B19,'Reservatórios por endereço'!$E$3:$E$61,"Sul")</f>
        <v>0</v>
      </c>
      <c r="L19" s="22">
        <f t="shared" si="2"/>
        <v>0</v>
      </c>
      <c r="M19" s="21">
        <f>SUMIFS('Reservatórios por endereço'!Q$3:Q$61,'Reservatórios por endereço'!$A$3:$A$61,$B19,'Reservatórios por endereço'!$E$3:$E$61,"Sul")</f>
        <v>0</v>
      </c>
      <c r="N19" s="22">
        <f t="shared" si="2"/>
        <v>0</v>
      </c>
      <c r="O19" s="21">
        <f>SUMIFS('Reservatórios por endereço'!S$3:S$61,'Reservatórios por endereço'!$A$3:$A$61,$B19,'Reservatórios por endereço'!$E$3:$E$61,"Sul")</f>
        <v>0</v>
      </c>
      <c r="P19" s="22">
        <f t="shared" si="2"/>
        <v>0</v>
      </c>
      <c r="Q19" s="21">
        <f>SUMIFS('Reservatórios por endereço'!U$3:U$61,'Reservatórios por endereço'!$A$3:$A$61,$B19,'Reservatórios por endereço'!$E$3:$E$61,"Sul")</f>
        <v>0</v>
      </c>
      <c r="R19" s="22">
        <f t="shared" si="2"/>
        <v>0</v>
      </c>
      <c r="S19" s="21">
        <f>SUMIFS('Reservatórios por endereço'!W$3:W$61,'Reservatórios por endereço'!$A$3:$A$61,$B19,'Reservatórios por endereço'!$E$3:$E$61,"Sul")</f>
        <v>0</v>
      </c>
      <c r="T19" s="22">
        <f t="shared" si="2"/>
        <v>0</v>
      </c>
      <c r="U19" s="21">
        <f>SUMIFS('Reservatórios por endereço'!Y$3:Y$61,'Reservatórios por endereço'!$A$3:$A$61,$B19,'Reservatórios por endereço'!$E$3:$E$61,"Sul")</f>
        <v>0</v>
      </c>
      <c r="V19" s="22">
        <f t="shared" si="2"/>
        <v>0</v>
      </c>
      <c r="W19" s="21">
        <f>SUMIFS('Reservatórios por endereço'!AA$3:AA$61,'Reservatórios por endereço'!$A$3:$A$61,$B19,'Reservatórios por endereço'!$E$3:$E$61,"Sul")</f>
        <v>0</v>
      </c>
      <c r="X19" s="22">
        <f t="shared" si="2"/>
        <v>0</v>
      </c>
      <c r="Y19" s="21">
        <f>SUMIFS('Reservatórios por endereço'!AC$3:AC$61,'Reservatórios por endereço'!$A$3:$A$61,$B19,'Reservatórios por endereço'!$E$3:$E$61,"Sul")</f>
        <v>0</v>
      </c>
      <c r="Z19" s="22">
        <f t="shared" si="2"/>
        <v>0</v>
      </c>
      <c r="AA19" s="21">
        <f>SUMIFS('Reservatórios por endereço'!AE$3:AE$61,'Reservatórios por endereço'!$A$3:$A$61,$B19,'Reservatórios por endereço'!$E$3:$E$61,"Sul")</f>
        <v>0</v>
      </c>
      <c r="AB19" s="22">
        <f t="shared" si="2"/>
        <v>0</v>
      </c>
      <c r="AC19" s="21">
        <f>SUMIFS('Reservatórios por endereço'!AG$3:AG$61,'Reservatórios por endereço'!$A$3:$A$61,$B19,'Reservatórios por endereço'!$E$3:$E$61,"Sul")</f>
        <v>0</v>
      </c>
      <c r="AD19" s="22">
        <f t="shared" si="2"/>
        <v>0</v>
      </c>
      <c r="AE19" s="21">
        <f>SUMIFS('Reservatórios por endereço'!AI$3:AI$61,'Reservatórios por endereço'!$A$3:$A$61,$B19,'Reservatórios por endereço'!$E$3:$E$61,"Sul")</f>
        <v>0</v>
      </c>
      <c r="AF19" s="22">
        <f t="shared" si="2"/>
        <v>0</v>
      </c>
      <c r="AG19" s="21">
        <f>SUMIFS('Reservatórios por endereço'!AK$3:AK$61,'Reservatórios por endereço'!$A$3:$A$61,$B19,'Reservatórios por endereço'!$E$3:$E$61,"Sul")</f>
        <v>0</v>
      </c>
      <c r="AH19" s="22">
        <f t="shared" si="2"/>
        <v>0</v>
      </c>
      <c r="AI19" s="21">
        <f>SUMIFS('Reservatórios por endereço'!AM$3:AM$61,'Reservatórios por endereço'!$A$3:$A$61,$B19,'Reservatórios por endereço'!$E$3:$E$61,"Sul")</f>
        <v>0</v>
      </c>
      <c r="AJ19" s="22">
        <f t="shared" si="2"/>
        <v>0</v>
      </c>
      <c r="AK19" s="21">
        <f>SUMIFS('Reservatórios por endereço'!AO$3:AO$61,'Reservatórios por endereço'!$A$3:$A$61,$B19,'Reservatórios por endereço'!$E$3:$E$61,"Sul")</f>
        <v>0</v>
      </c>
      <c r="AL19" s="22">
        <f t="shared" si="3"/>
        <v>0</v>
      </c>
      <c r="AM19" s="21">
        <f t="shared" si="4"/>
        <v>0</v>
      </c>
      <c r="AN19" s="21">
        <f t="shared" si="4"/>
        <v>0</v>
      </c>
    </row>
    <row r="20" spans="1:40">
      <c r="A20" s="27">
        <f t="shared" si="5"/>
        <v>16</v>
      </c>
      <c r="B20" s="20" t="s">
        <v>156</v>
      </c>
      <c r="C20" s="21">
        <f>SUMIFS('Reservatórios por endereço'!G$3:G$61,'Reservatórios por endereço'!$A$3:$A$61,$B20,'Reservatórios por endereço'!$E$3:$E$61,"Sul")</f>
        <v>0</v>
      </c>
      <c r="D20" s="22">
        <f t="shared" si="2"/>
        <v>0</v>
      </c>
      <c r="E20" s="21">
        <f>SUMIFS('Reservatórios por endereço'!I$3:I$61,'Reservatórios por endereço'!$A$3:$A$61,$B20,'Reservatórios por endereço'!$E$3:$E$61,"Sul")</f>
        <v>0</v>
      </c>
      <c r="F20" s="22">
        <f t="shared" si="2"/>
        <v>0</v>
      </c>
      <c r="G20" s="21">
        <f>SUMIFS('Reservatórios por endereço'!K$3:K$61,'Reservatórios por endereço'!$A$3:$A$61,$B20,'Reservatórios por endereço'!$E$3:$E$61,"Sul")</f>
        <v>0</v>
      </c>
      <c r="H20" s="22">
        <f t="shared" si="2"/>
        <v>0</v>
      </c>
      <c r="I20" s="21">
        <f>SUMIFS('Reservatórios por endereço'!M$3:M$61,'Reservatórios por endereço'!$A$3:$A$61,$B20,'Reservatórios por endereço'!$E$3:$E$61,"Sul")</f>
        <v>0</v>
      </c>
      <c r="J20" s="22">
        <f t="shared" si="2"/>
        <v>0</v>
      </c>
      <c r="K20" s="21">
        <f>SUMIFS('Reservatórios por endereço'!O$3:O$61,'Reservatórios por endereço'!$A$3:$A$61,$B20,'Reservatórios por endereço'!$E$3:$E$61,"Sul")</f>
        <v>0</v>
      </c>
      <c r="L20" s="22">
        <f t="shared" si="2"/>
        <v>0</v>
      </c>
      <c r="M20" s="21">
        <f>SUMIFS('Reservatórios por endereço'!Q$3:Q$61,'Reservatórios por endereço'!$A$3:$A$61,$B20,'Reservatórios por endereço'!$E$3:$E$61,"Sul")</f>
        <v>0</v>
      </c>
      <c r="N20" s="22">
        <f t="shared" si="2"/>
        <v>0</v>
      </c>
      <c r="O20" s="21">
        <f>SUMIFS('Reservatórios por endereço'!S$3:S$61,'Reservatórios por endereço'!$A$3:$A$61,$B20,'Reservatórios por endereço'!$E$3:$E$61,"Sul")</f>
        <v>0</v>
      </c>
      <c r="P20" s="22">
        <f t="shared" si="2"/>
        <v>0</v>
      </c>
      <c r="Q20" s="21">
        <f>SUMIFS('Reservatórios por endereço'!U$3:U$61,'Reservatórios por endereço'!$A$3:$A$61,$B20,'Reservatórios por endereço'!$E$3:$E$61,"Sul")</f>
        <v>0</v>
      </c>
      <c r="R20" s="22">
        <f t="shared" si="2"/>
        <v>0</v>
      </c>
      <c r="S20" s="21">
        <f>SUMIFS('Reservatórios por endereço'!W$3:W$61,'Reservatórios por endereço'!$A$3:$A$61,$B20,'Reservatórios por endereço'!$E$3:$E$61,"Sul")</f>
        <v>0</v>
      </c>
      <c r="T20" s="22">
        <f t="shared" si="2"/>
        <v>0</v>
      </c>
      <c r="U20" s="21">
        <f>SUMIFS('Reservatórios por endereço'!Y$3:Y$61,'Reservatórios por endereço'!$A$3:$A$61,$B20,'Reservatórios por endereço'!$E$3:$E$61,"Sul")</f>
        <v>0</v>
      </c>
      <c r="V20" s="22">
        <f t="shared" si="2"/>
        <v>0</v>
      </c>
      <c r="W20" s="21">
        <f>SUMIFS('Reservatórios por endereço'!AA$3:AA$61,'Reservatórios por endereço'!$A$3:$A$61,$B20,'Reservatórios por endereço'!$E$3:$E$61,"Sul")</f>
        <v>0</v>
      </c>
      <c r="X20" s="22">
        <f t="shared" si="2"/>
        <v>0</v>
      </c>
      <c r="Y20" s="21">
        <f>SUMIFS('Reservatórios por endereço'!AC$3:AC$61,'Reservatórios por endereço'!$A$3:$A$61,$B20,'Reservatórios por endereço'!$E$3:$E$61,"Sul")</f>
        <v>0</v>
      </c>
      <c r="Z20" s="22">
        <f t="shared" si="2"/>
        <v>0</v>
      </c>
      <c r="AA20" s="21">
        <f>SUMIFS('Reservatórios por endereço'!AE$3:AE$61,'Reservatórios por endereço'!$A$3:$A$61,$B20,'Reservatórios por endereço'!$E$3:$E$61,"Sul")</f>
        <v>0</v>
      </c>
      <c r="AB20" s="22">
        <f t="shared" si="2"/>
        <v>0</v>
      </c>
      <c r="AC20" s="21">
        <f>SUMIFS('Reservatórios por endereço'!AG$3:AG$61,'Reservatórios por endereço'!$A$3:$A$61,$B20,'Reservatórios por endereço'!$E$3:$E$61,"Sul")</f>
        <v>0</v>
      </c>
      <c r="AD20" s="22">
        <f t="shared" si="2"/>
        <v>0</v>
      </c>
      <c r="AE20" s="21">
        <f>SUMIFS('Reservatórios por endereço'!AI$3:AI$61,'Reservatórios por endereço'!$A$3:$A$61,$B20,'Reservatórios por endereço'!$E$3:$E$61,"Sul")</f>
        <v>0</v>
      </c>
      <c r="AF20" s="22">
        <f t="shared" si="2"/>
        <v>0</v>
      </c>
      <c r="AG20" s="21">
        <f>SUMIFS('Reservatórios por endereço'!AK$3:AK$61,'Reservatórios por endereço'!$A$3:$A$61,$B20,'Reservatórios por endereço'!$E$3:$E$61,"Sul")</f>
        <v>0</v>
      </c>
      <c r="AH20" s="22">
        <f t="shared" si="2"/>
        <v>0</v>
      </c>
      <c r="AI20" s="21">
        <f>SUMIFS('Reservatórios por endereço'!AM$3:AM$61,'Reservatórios por endereço'!$A$3:$A$61,$B20,'Reservatórios por endereço'!$E$3:$E$61,"Sul")</f>
        <v>0</v>
      </c>
      <c r="AJ20" s="22">
        <f t="shared" si="2"/>
        <v>0</v>
      </c>
      <c r="AK20" s="21">
        <f>SUMIFS('Reservatórios por endereço'!AO$3:AO$61,'Reservatórios por endereço'!$A$3:$A$61,$B20,'Reservatórios por endereço'!$E$3:$E$61,"Sul")</f>
        <v>0</v>
      </c>
      <c r="AL20" s="22">
        <f t="shared" si="3"/>
        <v>0</v>
      </c>
      <c r="AM20" s="21">
        <f t="shared" si="4"/>
        <v>0</v>
      </c>
      <c r="AN20" s="21">
        <f t="shared" si="4"/>
        <v>0</v>
      </c>
    </row>
    <row r="21" spans="1:40">
      <c r="A21" s="28" t="s">
        <v>1233</v>
      </c>
      <c r="B21" s="23"/>
      <c r="C21" s="24">
        <f t="shared" ref="C21:AL21" si="6">SUM(C$5:C$17)</f>
        <v>0</v>
      </c>
      <c r="D21" s="25">
        <f t="shared" si="6"/>
        <v>0</v>
      </c>
      <c r="E21" s="24">
        <f t="shared" si="6"/>
        <v>0</v>
      </c>
      <c r="F21" s="25">
        <f t="shared" si="6"/>
        <v>0</v>
      </c>
      <c r="G21" s="24">
        <f t="shared" si="6"/>
        <v>0</v>
      </c>
      <c r="H21" s="25">
        <f t="shared" si="6"/>
        <v>0</v>
      </c>
      <c r="I21" s="24">
        <f t="shared" si="6"/>
        <v>0</v>
      </c>
      <c r="J21" s="25">
        <f t="shared" si="6"/>
        <v>0</v>
      </c>
      <c r="K21" s="24">
        <f t="shared" si="6"/>
        <v>0</v>
      </c>
      <c r="L21" s="25">
        <f t="shared" si="6"/>
        <v>0</v>
      </c>
      <c r="M21" s="24">
        <f t="shared" si="6"/>
        <v>0</v>
      </c>
      <c r="N21" s="25">
        <f t="shared" si="6"/>
        <v>0</v>
      </c>
      <c r="O21" s="24">
        <f t="shared" si="6"/>
        <v>0</v>
      </c>
      <c r="P21" s="25">
        <f t="shared" si="6"/>
        <v>0</v>
      </c>
      <c r="Q21" s="24">
        <f t="shared" si="6"/>
        <v>0</v>
      </c>
      <c r="R21" s="25">
        <f t="shared" si="6"/>
        <v>0</v>
      </c>
      <c r="S21" s="24">
        <f t="shared" si="6"/>
        <v>0</v>
      </c>
      <c r="T21" s="25">
        <f t="shared" si="6"/>
        <v>0</v>
      </c>
      <c r="U21" s="24">
        <f t="shared" si="6"/>
        <v>0</v>
      </c>
      <c r="V21" s="25">
        <f t="shared" si="6"/>
        <v>0</v>
      </c>
      <c r="W21" s="24">
        <f t="shared" si="6"/>
        <v>0</v>
      </c>
      <c r="X21" s="25">
        <f t="shared" si="6"/>
        <v>0</v>
      </c>
      <c r="Y21" s="24">
        <f t="shared" si="6"/>
        <v>0</v>
      </c>
      <c r="Z21" s="25">
        <f t="shared" si="6"/>
        <v>0</v>
      </c>
      <c r="AA21" s="24">
        <f t="shared" si="6"/>
        <v>0</v>
      </c>
      <c r="AB21" s="25">
        <f t="shared" si="6"/>
        <v>0</v>
      </c>
      <c r="AC21" s="24">
        <f t="shared" si="6"/>
        <v>0</v>
      </c>
      <c r="AD21" s="25">
        <f t="shared" si="6"/>
        <v>0</v>
      </c>
      <c r="AE21" s="24">
        <f t="shared" si="6"/>
        <v>0</v>
      </c>
      <c r="AF21" s="25">
        <f t="shared" si="6"/>
        <v>0</v>
      </c>
      <c r="AG21" s="24">
        <f t="shared" si="6"/>
        <v>0</v>
      </c>
      <c r="AH21" s="25">
        <f t="shared" si="6"/>
        <v>0</v>
      </c>
      <c r="AI21" s="24">
        <f t="shared" si="6"/>
        <v>0</v>
      </c>
      <c r="AJ21" s="25">
        <f t="shared" si="6"/>
        <v>0</v>
      </c>
      <c r="AK21" s="24">
        <f t="shared" si="6"/>
        <v>0</v>
      </c>
      <c r="AL21" s="25">
        <f t="shared" si="6"/>
        <v>0</v>
      </c>
      <c r="AM21" s="24">
        <f>SUM(AM5:AM20)</f>
        <v>0</v>
      </c>
      <c r="AN21" s="24">
        <f>SUM(AN5:AN20)</f>
        <v>0</v>
      </c>
    </row>
  </sheetData>
  <sheetProtection sheet="1" objects="1" scenarios="1"/>
  <mergeCells count="41"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</mergeCells>
  <conditionalFormatting sqref="C21 E21 G21 I21 K21 M21 O21 Q21 S21 U21 W21 Y21 AA21 AC21 AE21 AG21 AI21 AK21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cf611-c5ab-4550-a640-09fcb21a938e">
      <Terms xmlns="http://schemas.microsoft.com/office/infopath/2007/PartnerControls"/>
    </lcf76f155ced4ddcb4097134ff3c332f>
    <TaxCatchAll xmlns="0350ef0f-744f-4f18-8640-0d713e2d0d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4A33E332AB544942DCDBF0C112CF2" ma:contentTypeVersion="18" ma:contentTypeDescription="Crie um novo documento." ma:contentTypeScope="" ma:versionID="84e3c2ac5b6b6a93afe640d7e1a4435e">
  <xsd:schema xmlns:xsd="http://www.w3.org/2001/XMLSchema" xmlns:xs="http://www.w3.org/2001/XMLSchema" xmlns:p="http://schemas.microsoft.com/office/2006/metadata/properties" xmlns:ns2="0350ef0f-744f-4f18-8640-0d713e2d0d23" xmlns:ns3="591cf611-c5ab-4550-a640-09fcb21a938e" targetNamespace="http://schemas.microsoft.com/office/2006/metadata/properties" ma:root="true" ma:fieldsID="7ff049d5774e8d35dc28b4537abd4ca3" ns2:_="" ns3:_="">
    <xsd:import namespace="0350ef0f-744f-4f18-8640-0d713e2d0d23"/>
    <xsd:import namespace="591cf611-c5ab-4550-a640-09fcb21a9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ef0f-744f-4f18-8640-0d713e2d0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b3d63d-e29a-4e97-b8ea-4f713211f4af}" ma:internalName="TaxCatchAll" ma:showField="CatchAllData" ma:web="0350ef0f-744f-4f18-8640-0d713e2d0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cf611-c5ab-4550-a640-09fcb21a9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C0711-7BF8-4B60-A066-30FD25D8450C}"/>
</file>

<file path=customXml/itemProps2.xml><?xml version="1.0" encoding="utf-8"?>
<ds:datastoreItem xmlns:ds="http://schemas.openxmlformats.org/officeDocument/2006/customXml" ds:itemID="{C3A2597A-BE58-47F3-B900-AEFFF9C16C15}"/>
</file>

<file path=customXml/itemProps3.xml><?xml version="1.0" encoding="utf-8"?>
<ds:datastoreItem xmlns:ds="http://schemas.openxmlformats.org/officeDocument/2006/customXml" ds:itemID="{334C78E2-0014-44CC-8360-37C930A3A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Cesar Marques Silva</dc:creator>
  <cp:keywords/>
  <dc:description/>
  <cp:lastModifiedBy>Paulo Cesar Marques Silva</cp:lastModifiedBy>
  <cp:revision/>
  <dcterms:created xsi:type="dcterms:W3CDTF">2024-09-20T15:34:09Z</dcterms:created>
  <dcterms:modified xsi:type="dcterms:W3CDTF">2026-01-27T18:40:02Z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0x01010051A4A33E332AB544942DCDBF0C112CF2</vt:lpwstr>
  </property>
  <property fmtid="{D5CDD505-2E9C-101B-9397-08002B2CF9AE}" pid="3" name="MediaServiceImageTags">
    <vt:lpwstr/>
  </property>
</Properties>
</file>