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6D263E01-339F-4CF1-B7BF-1F74D621A9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2" l="1"/>
  <c r="E141" i="2"/>
  <c r="F141" i="2"/>
  <c r="G141" i="2"/>
  <c r="H141" i="2"/>
  <c r="I141" i="2"/>
  <c r="J141" i="2"/>
  <c r="K141" i="2"/>
  <c r="L141" i="2"/>
  <c r="M141" i="2"/>
  <c r="D138" i="2"/>
  <c r="E138" i="2"/>
  <c r="F138" i="2"/>
  <c r="G138" i="2"/>
  <c r="H138" i="2"/>
  <c r="I138" i="2"/>
  <c r="J138" i="2"/>
  <c r="K138" i="2"/>
  <c r="L138" i="2"/>
  <c r="M138" i="2"/>
  <c r="D135" i="2"/>
  <c r="E135" i="2"/>
  <c r="F135" i="2"/>
  <c r="G135" i="2"/>
  <c r="H135" i="2"/>
  <c r="I135" i="2"/>
  <c r="J135" i="2"/>
  <c r="K135" i="2"/>
  <c r="L135" i="2"/>
  <c r="M135" i="2"/>
  <c r="D132" i="2"/>
  <c r="E132" i="2"/>
  <c r="F132" i="2"/>
  <c r="G132" i="2"/>
  <c r="H132" i="2"/>
  <c r="I132" i="2"/>
  <c r="J132" i="2"/>
  <c r="K132" i="2"/>
  <c r="L132" i="2"/>
  <c r="M132" i="2"/>
  <c r="D128" i="2"/>
  <c r="E128" i="2"/>
  <c r="F128" i="2"/>
  <c r="G128" i="2"/>
  <c r="H128" i="2"/>
  <c r="I128" i="2"/>
  <c r="J128" i="2"/>
  <c r="K128" i="2"/>
  <c r="L128" i="2"/>
  <c r="M128" i="2"/>
  <c r="D124" i="2"/>
  <c r="E124" i="2"/>
  <c r="F124" i="2"/>
  <c r="G124" i="2"/>
  <c r="H124" i="2"/>
  <c r="I124" i="2"/>
  <c r="J124" i="2"/>
  <c r="K124" i="2"/>
  <c r="L124" i="2"/>
  <c r="M124" i="2"/>
  <c r="D119" i="2"/>
  <c r="E119" i="2"/>
  <c r="F119" i="2"/>
  <c r="G119" i="2"/>
  <c r="H119" i="2"/>
  <c r="I119" i="2"/>
  <c r="J119" i="2"/>
  <c r="K119" i="2"/>
  <c r="L119" i="2"/>
  <c r="M119" i="2"/>
  <c r="D117" i="2"/>
  <c r="D112" i="2" s="1"/>
  <c r="E117" i="2"/>
  <c r="F117" i="2"/>
  <c r="G117" i="2"/>
  <c r="H117" i="2"/>
  <c r="I117" i="2"/>
  <c r="J117" i="2"/>
  <c r="K117" i="2"/>
  <c r="L117" i="2"/>
  <c r="L112" i="2" s="1"/>
  <c r="M117" i="2"/>
  <c r="D113" i="2"/>
  <c r="E113" i="2"/>
  <c r="E112" i="2" s="1"/>
  <c r="F113" i="2"/>
  <c r="G113" i="2"/>
  <c r="H113" i="2"/>
  <c r="H112" i="2" s="1"/>
  <c r="I113" i="2"/>
  <c r="J113" i="2"/>
  <c r="K113" i="2"/>
  <c r="L113" i="2"/>
  <c r="M113" i="2"/>
  <c r="M112" i="2" s="1"/>
  <c r="J112" i="2"/>
  <c r="K112" i="2"/>
  <c r="D107" i="2"/>
  <c r="E107" i="2"/>
  <c r="F107" i="2"/>
  <c r="G107" i="2"/>
  <c r="H107" i="2"/>
  <c r="I107" i="2"/>
  <c r="J107" i="2"/>
  <c r="K107" i="2"/>
  <c r="L107" i="2"/>
  <c r="M107" i="2"/>
  <c r="D100" i="2"/>
  <c r="D93" i="2" s="1"/>
  <c r="E100" i="2"/>
  <c r="F100" i="2"/>
  <c r="G100" i="2"/>
  <c r="H100" i="2"/>
  <c r="I100" i="2"/>
  <c r="J100" i="2"/>
  <c r="K100" i="2"/>
  <c r="L100" i="2"/>
  <c r="L93" i="2" s="1"/>
  <c r="M100" i="2"/>
  <c r="D94" i="2"/>
  <c r="E94" i="2"/>
  <c r="F94" i="2"/>
  <c r="G94" i="2"/>
  <c r="H94" i="2"/>
  <c r="H93" i="2" s="1"/>
  <c r="I94" i="2"/>
  <c r="J94" i="2"/>
  <c r="K94" i="2"/>
  <c r="K93" i="2" s="1"/>
  <c r="L94" i="2"/>
  <c r="M94" i="2"/>
  <c r="M93" i="2" s="1"/>
  <c r="E93" i="2"/>
  <c r="J93" i="2"/>
  <c r="D89" i="2"/>
  <c r="E89" i="2"/>
  <c r="F89" i="2"/>
  <c r="G89" i="2"/>
  <c r="H89" i="2"/>
  <c r="I89" i="2"/>
  <c r="J89" i="2"/>
  <c r="K89" i="2"/>
  <c r="L89" i="2"/>
  <c r="M89" i="2"/>
  <c r="B89" i="2"/>
  <c r="C86" i="2"/>
  <c r="D86" i="2"/>
  <c r="E86" i="2"/>
  <c r="F86" i="2"/>
  <c r="G86" i="2"/>
  <c r="H86" i="2"/>
  <c r="I86" i="2"/>
  <c r="J86" i="2"/>
  <c r="K86" i="2"/>
  <c r="L86" i="2"/>
  <c r="M86" i="2"/>
  <c r="D83" i="2"/>
  <c r="D78" i="2" s="1"/>
  <c r="E83" i="2"/>
  <c r="E78" i="2" s="1"/>
  <c r="F83" i="2"/>
  <c r="F78" i="2" s="1"/>
  <c r="G83" i="2"/>
  <c r="H83" i="2"/>
  <c r="I83" i="2"/>
  <c r="J83" i="2"/>
  <c r="K83" i="2"/>
  <c r="L83" i="2"/>
  <c r="M83" i="2"/>
  <c r="B83" i="2"/>
  <c r="C79" i="2"/>
  <c r="D79" i="2"/>
  <c r="E79" i="2"/>
  <c r="F79" i="2"/>
  <c r="G79" i="2"/>
  <c r="H79" i="2"/>
  <c r="I79" i="2"/>
  <c r="J79" i="2"/>
  <c r="K79" i="2"/>
  <c r="K78" i="2" s="1"/>
  <c r="L79" i="2"/>
  <c r="M79" i="2"/>
  <c r="L78" i="2"/>
  <c r="D74" i="2"/>
  <c r="E74" i="2"/>
  <c r="F74" i="2"/>
  <c r="G74" i="2"/>
  <c r="H74" i="2"/>
  <c r="I74" i="2"/>
  <c r="J74" i="2"/>
  <c r="K74" i="2"/>
  <c r="L74" i="2"/>
  <c r="M74" i="2"/>
  <c r="D70" i="2"/>
  <c r="E70" i="2"/>
  <c r="F70" i="2"/>
  <c r="G70" i="2"/>
  <c r="H70" i="2"/>
  <c r="I70" i="2"/>
  <c r="J70" i="2"/>
  <c r="K70" i="2"/>
  <c r="L70" i="2"/>
  <c r="M70" i="2"/>
  <c r="C67" i="2"/>
  <c r="C66" i="2" s="1"/>
  <c r="D67" i="2"/>
  <c r="E67" i="2"/>
  <c r="F67" i="2"/>
  <c r="G67" i="2"/>
  <c r="H67" i="2"/>
  <c r="I67" i="2"/>
  <c r="J67" i="2"/>
  <c r="K67" i="2"/>
  <c r="K66" i="2" s="1"/>
  <c r="L67" i="2"/>
  <c r="M67" i="2"/>
  <c r="J66" i="2"/>
  <c r="D62" i="2"/>
  <c r="E62" i="2"/>
  <c r="F62" i="2"/>
  <c r="G62" i="2"/>
  <c r="H62" i="2"/>
  <c r="I62" i="2"/>
  <c r="J62" i="2"/>
  <c r="K62" i="2"/>
  <c r="L62" i="2"/>
  <c r="M62" i="2"/>
  <c r="D58" i="2"/>
  <c r="E58" i="2"/>
  <c r="F58" i="2"/>
  <c r="G58" i="2"/>
  <c r="H58" i="2"/>
  <c r="I58" i="2"/>
  <c r="J58" i="2"/>
  <c r="K58" i="2"/>
  <c r="L58" i="2"/>
  <c r="M58" i="2"/>
  <c r="D53" i="2"/>
  <c r="E53" i="2"/>
  <c r="F53" i="2"/>
  <c r="G53" i="2"/>
  <c r="H53" i="2"/>
  <c r="I53" i="2"/>
  <c r="J53" i="2"/>
  <c r="K53" i="2"/>
  <c r="L53" i="2"/>
  <c r="M53" i="2"/>
  <c r="D50" i="2"/>
  <c r="E50" i="2"/>
  <c r="F50" i="2"/>
  <c r="G50" i="2"/>
  <c r="H50" i="2"/>
  <c r="I50" i="2"/>
  <c r="J50" i="2"/>
  <c r="K50" i="2"/>
  <c r="L50" i="2"/>
  <c r="M50" i="2"/>
  <c r="D47" i="2"/>
  <c r="E47" i="2"/>
  <c r="F47" i="2"/>
  <c r="G47" i="2"/>
  <c r="H47" i="2"/>
  <c r="I47" i="2"/>
  <c r="J47" i="2"/>
  <c r="K47" i="2"/>
  <c r="L47" i="2"/>
  <c r="M47" i="2"/>
  <c r="D44" i="2"/>
  <c r="E44" i="2"/>
  <c r="F44" i="2"/>
  <c r="G44" i="2"/>
  <c r="H44" i="2"/>
  <c r="I44" i="2"/>
  <c r="J44" i="2"/>
  <c r="K44" i="2"/>
  <c r="L44" i="2"/>
  <c r="M44" i="2"/>
  <c r="D42" i="2"/>
  <c r="E42" i="2"/>
  <c r="F42" i="2"/>
  <c r="G42" i="2"/>
  <c r="H42" i="2"/>
  <c r="I42" i="2"/>
  <c r="J42" i="2"/>
  <c r="K42" i="2"/>
  <c r="L42" i="2"/>
  <c r="M42" i="2"/>
  <c r="D38" i="2"/>
  <c r="E38" i="2"/>
  <c r="F38" i="2"/>
  <c r="G38" i="2"/>
  <c r="H38" i="2"/>
  <c r="I38" i="2"/>
  <c r="J38" i="2"/>
  <c r="K38" i="2"/>
  <c r="L38" i="2"/>
  <c r="M38" i="2"/>
  <c r="D36" i="2"/>
  <c r="E36" i="2"/>
  <c r="F36" i="2"/>
  <c r="G36" i="2"/>
  <c r="H36" i="2"/>
  <c r="I36" i="2"/>
  <c r="J36" i="2"/>
  <c r="K36" i="2"/>
  <c r="L36" i="2"/>
  <c r="M36" i="2"/>
  <c r="D31" i="2"/>
  <c r="E31" i="2"/>
  <c r="F31" i="2"/>
  <c r="G31" i="2"/>
  <c r="H31" i="2"/>
  <c r="I31" i="2"/>
  <c r="J31" i="2"/>
  <c r="K31" i="2"/>
  <c r="L31" i="2"/>
  <c r="M31" i="2"/>
  <c r="D24" i="2"/>
  <c r="E24" i="2"/>
  <c r="F24" i="2"/>
  <c r="G24" i="2"/>
  <c r="H24" i="2"/>
  <c r="I24" i="2"/>
  <c r="J24" i="2"/>
  <c r="K24" i="2"/>
  <c r="L24" i="2"/>
  <c r="M24" i="2"/>
  <c r="D20" i="2"/>
  <c r="E20" i="2"/>
  <c r="F20" i="2"/>
  <c r="G20" i="2"/>
  <c r="H20" i="2"/>
  <c r="I20" i="2"/>
  <c r="J20" i="2"/>
  <c r="K20" i="2"/>
  <c r="L20" i="2"/>
  <c r="M20" i="2"/>
  <c r="J19" i="2"/>
  <c r="C144" i="2"/>
  <c r="B144" i="2"/>
  <c r="C143" i="2"/>
  <c r="B143" i="2"/>
  <c r="C141" i="2"/>
  <c r="B141" i="2"/>
  <c r="C138" i="2"/>
  <c r="B138" i="2"/>
  <c r="C136" i="2"/>
  <c r="C135" i="2" s="1"/>
  <c r="B136" i="2"/>
  <c r="B135" i="2" s="1"/>
  <c r="C132" i="2"/>
  <c r="B132" i="2"/>
  <c r="C128" i="2"/>
  <c r="B128" i="2"/>
  <c r="C127" i="2"/>
  <c r="B127" i="2"/>
  <c r="C126" i="2"/>
  <c r="B126" i="2"/>
  <c r="C124" i="2"/>
  <c r="B124" i="2"/>
  <c r="C122" i="2"/>
  <c r="B122" i="2"/>
  <c r="C120" i="2"/>
  <c r="C119" i="2" s="1"/>
  <c r="B120" i="2"/>
  <c r="B119" i="2" s="1"/>
  <c r="B112" i="2" s="1"/>
  <c r="C118" i="2"/>
  <c r="C117" i="2" s="1"/>
  <c r="B118" i="2"/>
  <c r="B117" i="2" s="1"/>
  <c r="C116" i="2"/>
  <c r="B116" i="2"/>
  <c r="C115" i="2"/>
  <c r="B115" i="2"/>
  <c r="C114" i="2"/>
  <c r="C113" i="2" s="1"/>
  <c r="B114" i="2"/>
  <c r="B113" i="2" s="1"/>
  <c r="C111" i="2"/>
  <c r="B111" i="2"/>
  <c r="C110" i="2"/>
  <c r="B110" i="2"/>
  <c r="C109" i="2"/>
  <c r="B109" i="2"/>
  <c r="C108" i="2"/>
  <c r="C107" i="2" s="1"/>
  <c r="B108" i="2"/>
  <c r="B107" i="2" s="1"/>
  <c r="C105" i="2"/>
  <c r="B105" i="2"/>
  <c r="C104" i="2"/>
  <c r="C100" i="2" s="1"/>
  <c r="B104" i="2"/>
  <c r="C103" i="2"/>
  <c r="B103" i="2"/>
  <c r="C101" i="2"/>
  <c r="B101" i="2"/>
  <c r="B100" i="2" s="1"/>
  <c r="C98" i="2"/>
  <c r="B98" i="2"/>
  <c r="C97" i="2"/>
  <c r="B97" i="2"/>
  <c r="C96" i="2"/>
  <c r="B96" i="2"/>
  <c r="C95" i="2"/>
  <c r="C94" i="2" s="1"/>
  <c r="B95" i="2"/>
  <c r="B94" i="2" s="1"/>
  <c r="C92" i="2"/>
  <c r="B92" i="2"/>
  <c r="C91" i="2"/>
  <c r="B91" i="2"/>
  <c r="C90" i="2"/>
  <c r="C89" i="2" s="1"/>
  <c r="B90" i="2"/>
  <c r="C88" i="2"/>
  <c r="B88" i="2"/>
  <c r="B86" i="2"/>
  <c r="C85" i="2"/>
  <c r="B85" i="2"/>
  <c r="C83" i="2"/>
  <c r="B79" i="2"/>
  <c r="C76" i="2"/>
  <c r="C74" i="2" s="1"/>
  <c r="B76" i="2"/>
  <c r="C75" i="2"/>
  <c r="B75" i="2"/>
  <c r="B74" i="2" s="1"/>
  <c r="B66" i="2" s="1"/>
  <c r="C73" i="2"/>
  <c r="B73" i="2"/>
  <c r="C71" i="2"/>
  <c r="C70" i="2" s="1"/>
  <c r="B71" i="2"/>
  <c r="B70" i="2" s="1"/>
  <c r="C69" i="2"/>
  <c r="B69" i="2"/>
  <c r="B67" i="2"/>
  <c r="C64" i="2"/>
  <c r="B64" i="2"/>
  <c r="C62" i="2"/>
  <c r="B62" i="2"/>
  <c r="C60" i="2"/>
  <c r="B60" i="2"/>
  <c r="C59" i="2"/>
  <c r="C58" i="2" s="1"/>
  <c r="B59" i="2"/>
  <c r="B58" i="2" s="1"/>
  <c r="C57" i="2"/>
  <c r="B57" i="2"/>
  <c r="C56" i="2"/>
  <c r="B56" i="2"/>
  <c r="C55" i="2"/>
  <c r="B55" i="2"/>
  <c r="C54" i="2"/>
  <c r="C53" i="2" s="1"/>
  <c r="B54" i="2"/>
  <c r="B53" i="2" s="1"/>
  <c r="C51" i="2"/>
  <c r="C50" i="2" s="1"/>
  <c r="B51" i="2"/>
  <c r="B50" i="2" s="1"/>
  <c r="C49" i="2"/>
  <c r="B49" i="2"/>
  <c r="C47" i="2"/>
  <c r="B47" i="2"/>
  <c r="C44" i="2"/>
  <c r="B44" i="2"/>
  <c r="C43" i="2"/>
  <c r="C42" i="2" s="1"/>
  <c r="B43" i="2"/>
  <c r="B42" i="2" s="1"/>
  <c r="C40" i="2"/>
  <c r="B40" i="2"/>
  <c r="C38" i="2"/>
  <c r="B38" i="2"/>
  <c r="C36" i="2"/>
  <c r="B36" i="2"/>
  <c r="C34" i="2"/>
  <c r="B34" i="2"/>
  <c r="C33" i="2"/>
  <c r="B33" i="2"/>
  <c r="C32" i="2"/>
  <c r="C31" i="2" s="1"/>
  <c r="B32" i="2"/>
  <c r="B31" i="2" s="1"/>
  <c r="C30" i="2"/>
  <c r="B30" i="2"/>
  <c r="C29" i="2"/>
  <c r="B29" i="2"/>
  <c r="C28" i="2"/>
  <c r="B28" i="2"/>
  <c r="C24" i="2"/>
  <c r="B24" i="2"/>
  <c r="C23" i="2"/>
  <c r="B23" i="2"/>
  <c r="C20" i="2"/>
  <c r="B20" i="2"/>
  <c r="C16" i="2"/>
  <c r="B16" i="2"/>
  <c r="C15" i="2"/>
  <c r="B15" i="2"/>
  <c r="C14" i="2"/>
  <c r="B14" i="2"/>
  <c r="C11" i="2"/>
  <c r="B11" i="2"/>
  <c r="D10" i="2"/>
  <c r="D9" i="2" s="1"/>
  <c r="E10" i="2"/>
  <c r="E9" i="2" s="1"/>
  <c r="F10" i="2"/>
  <c r="G10" i="2"/>
  <c r="G9" i="2" s="1"/>
  <c r="H10" i="2"/>
  <c r="H9" i="2" s="1"/>
  <c r="I10" i="2"/>
  <c r="I9" i="2" s="1"/>
  <c r="J10" i="2"/>
  <c r="J9" i="2" s="1"/>
  <c r="K10" i="2"/>
  <c r="L10" i="2"/>
  <c r="L9" i="2" s="1"/>
  <c r="M10" i="2"/>
  <c r="M9" i="2" s="1"/>
  <c r="F9" i="2"/>
  <c r="K9" i="2"/>
  <c r="C123" i="2" l="1"/>
  <c r="C78" i="2"/>
  <c r="C41" i="2"/>
  <c r="C93" i="2"/>
  <c r="B93" i="2"/>
  <c r="C112" i="2"/>
  <c r="E41" i="2"/>
  <c r="B10" i="2"/>
  <c r="B9" i="2" s="1"/>
  <c r="M78" i="2"/>
  <c r="H19" i="2"/>
  <c r="H123" i="2"/>
  <c r="J41" i="2"/>
  <c r="I66" i="2"/>
  <c r="L66" i="2"/>
  <c r="D66" i="2"/>
  <c r="H66" i="2"/>
  <c r="J78" i="2"/>
  <c r="K41" i="2"/>
  <c r="F93" i="2"/>
  <c r="F123" i="2"/>
  <c r="L123" i="2"/>
  <c r="B123" i="2"/>
  <c r="D123" i="2"/>
  <c r="I123" i="2"/>
  <c r="K123" i="2"/>
  <c r="J123" i="2"/>
  <c r="J8" i="2" s="1"/>
  <c r="E123" i="2"/>
  <c r="M123" i="2"/>
  <c r="G123" i="2"/>
  <c r="F112" i="2"/>
  <c r="I112" i="2"/>
  <c r="G112" i="2"/>
  <c r="I93" i="2"/>
  <c r="G93" i="2"/>
  <c r="B78" i="2"/>
  <c r="I78" i="2"/>
  <c r="H78" i="2"/>
  <c r="G78" i="2"/>
  <c r="F66" i="2"/>
  <c r="E66" i="2"/>
  <c r="M66" i="2"/>
  <c r="G66" i="2"/>
  <c r="D41" i="2"/>
  <c r="L41" i="2"/>
  <c r="I41" i="2"/>
  <c r="M41" i="2"/>
  <c r="F41" i="2"/>
  <c r="F8" i="2" s="1"/>
  <c r="H41" i="2"/>
  <c r="G41" i="2"/>
  <c r="B41" i="2"/>
  <c r="G19" i="2"/>
  <c r="F19" i="2"/>
  <c r="E19" i="2"/>
  <c r="D19" i="2"/>
  <c r="L19" i="2"/>
  <c r="I19" i="2"/>
  <c r="M19" i="2"/>
  <c r="K19" i="2"/>
  <c r="C19" i="2"/>
  <c r="B19" i="2"/>
  <c r="C10" i="2"/>
  <c r="C9" i="2" s="1"/>
  <c r="H8" i="2" l="1"/>
  <c r="E8" i="2"/>
  <c r="K8" i="2"/>
  <c r="I8" i="2"/>
  <c r="G8" i="2"/>
  <c r="M8" i="2"/>
  <c r="D8" i="2"/>
  <c r="L8" i="2"/>
  <c r="B8" i="2"/>
  <c r="C8" i="2"/>
</calcChain>
</file>

<file path=xl/sharedStrings.xml><?xml version="1.0" encoding="utf-8"?>
<sst xmlns="http://schemas.openxmlformats.org/spreadsheetml/2006/main" count="162" uniqueCount="152">
  <si>
    <t>Sé</t>
  </si>
  <si>
    <t>Consolação</t>
  </si>
  <si>
    <t>Liberdade</t>
  </si>
  <si>
    <t>República</t>
  </si>
  <si>
    <t>Bela Vista</t>
  </si>
  <si>
    <t>Penha</t>
  </si>
  <si>
    <t>Artur Alvim</t>
  </si>
  <si>
    <t>Mooca</t>
  </si>
  <si>
    <t>Pari</t>
  </si>
  <si>
    <t>Tatuapé</t>
  </si>
  <si>
    <t>Vila Formosa</t>
  </si>
  <si>
    <t>Vila Prudente</t>
  </si>
  <si>
    <t>São Miguel</t>
  </si>
  <si>
    <t>Itaim Paulista</t>
  </si>
  <si>
    <t>Itaquera</t>
  </si>
  <si>
    <t>José Bonifácio</t>
  </si>
  <si>
    <t>Parque do Carmo</t>
  </si>
  <si>
    <t>Guaianases</t>
  </si>
  <si>
    <t>Lajeado</t>
  </si>
  <si>
    <t>São Mateus</t>
  </si>
  <si>
    <t>Iguatemi</t>
  </si>
  <si>
    <t>São Rafael</t>
  </si>
  <si>
    <t>Cidade Tiradentes</t>
  </si>
  <si>
    <t>Perus</t>
  </si>
  <si>
    <t>Jaraguá</t>
  </si>
  <si>
    <t>Pirituba</t>
  </si>
  <si>
    <t>São Domingos</t>
  </si>
  <si>
    <t>Freguesia do Ó</t>
  </si>
  <si>
    <t>Mandaqui</t>
  </si>
  <si>
    <t>Tucuruvi</t>
  </si>
  <si>
    <t>Tremembé</t>
  </si>
  <si>
    <t>Vila Guilherme</t>
  </si>
  <si>
    <t>Vila Maria</t>
  </si>
  <si>
    <t>Lapa</t>
  </si>
  <si>
    <t>Jaguaré</t>
  </si>
  <si>
    <t>Barra Funda</t>
  </si>
  <si>
    <t>Perdizes</t>
  </si>
  <si>
    <t>Butantã</t>
  </si>
  <si>
    <t>Morumbi</t>
  </si>
  <si>
    <t>Raposo Tavares</t>
  </si>
  <si>
    <t>Rio Pequeno</t>
  </si>
  <si>
    <t>Pinheiros</t>
  </si>
  <si>
    <t>Alto de Pinheiros</t>
  </si>
  <si>
    <t>Itaim Bibi</t>
  </si>
  <si>
    <t>Jardim Paulista</t>
  </si>
  <si>
    <t>Vila Mariana</t>
  </si>
  <si>
    <t>Moema</t>
  </si>
  <si>
    <t>Ipiranga</t>
  </si>
  <si>
    <t>Cursino</t>
  </si>
  <si>
    <t>Sacomã</t>
  </si>
  <si>
    <t>Jabaquara</t>
  </si>
  <si>
    <t>Santo Amaro</t>
  </si>
  <si>
    <t>Campo Grande</t>
  </si>
  <si>
    <t>Campo Limpo</t>
  </si>
  <si>
    <t>Capão Redondo</t>
  </si>
  <si>
    <t>Vila Andrade</t>
  </si>
  <si>
    <t>Jardim Ângela</t>
  </si>
  <si>
    <t>Unidades Territoriais</t>
  </si>
  <si>
    <t>Município de São Paulo</t>
  </si>
  <si>
    <t>Região Centro</t>
  </si>
  <si>
    <t>Subprefeitura Sé</t>
  </si>
  <si>
    <t>Bom Retiro</t>
  </si>
  <si>
    <t>Cambuci</t>
  </si>
  <si>
    <t>Santa Cecília</t>
  </si>
  <si>
    <t>Região Leste 1</t>
  </si>
  <si>
    <t>Subprefeitura Aricanduva/Formosa/Carrão</t>
  </si>
  <si>
    <t>Aricanduva</t>
  </si>
  <si>
    <t>Carrão</t>
  </si>
  <si>
    <t>Subprefeitura Mooca</t>
  </si>
  <si>
    <t>Água Rasa</t>
  </si>
  <si>
    <t>Belém</t>
  </si>
  <si>
    <t>Brás</t>
  </si>
  <si>
    <t>Subprefeitura Penha</t>
  </si>
  <si>
    <t>Cangaiba</t>
  </si>
  <si>
    <t>Vila Matilde</t>
  </si>
  <si>
    <t>Subprefeitura Sapopemba</t>
  </si>
  <si>
    <t>Sapopemba</t>
  </si>
  <si>
    <t>Subprefeitura Vila Prudente</t>
  </si>
  <si>
    <t>São Lucas</t>
  </si>
  <si>
    <t>Região Leste 2</t>
  </si>
  <si>
    <t>Subprefeitura Cidade Tiradentes</t>
  </si>
  <si>
    <t>Subprefeitura Ermelino Matarazzo</t>
  </si>
  <si>
    <t>Ermelino Matarazzo</t>
  </si>
  <si>
    <t>Ponte Rasa</t>
  </si>
  <si>
    <t>Subprefeitura Guaianases</t>
  </si>
  <si>
    <t>Subprefeitura Itaim Paulista</t>
  </si>
  <si>
    <t>Vila Curuçá</t>
  </si>
  <si>
    <t>Subprefeitura Itaquera</t>
  </si>
  <si>
    <t>Cidade Lider</t>
  </si>
  <si>
    <t>Subprefeitura São Mateus</t>
  </si>
  <si>
    <t>Subprefeitura São Miguel</t>
  </si>
  <si>
    <t>Jardim Helena</t>
  </si>
  <si>
    <t>Vila Jacuí</t>
  </si>
  <si>
    <t>Região Norte 1</t>
  </si>
  <si>
    <t>Subprefeitura Jaçanã/Tremembé</t>
  </si>
  <si>
    <t>Jaçanã</t>
  </si>
  <si>
    <t>Subprefeitura Santana/Tucuruvi</t>
  </si>
  <si>
    <t>Santana</t>
  </si>
  <si>
    <t>Subprefeitura Vila Maria/Vila Guilherme</t>
  </si>
  <si>
    <t>Vila Medeiros</t>
  </si>
  <si>
    <t>Região Norte 2</t>
  </si>
  <si>
    <t>Subprefeitura Casa Verde/Cachoeirinha</t>
  </si>
  <si>
    <t>Cachoeirinha</t>
  </si>
  <si>
    <t>Casa Verde</t>
  </si>
  <si>
    <t>Limão</t>
  </si>
  <si>
    <t>Subprefeitura Freguesia/Brasilândia</t>
  </si>
  <si>
    <t>Brasilândia</t>
  </si>
  <si>
    <t>Subprefeitura Perus</t>
  </si>
  <si>
    <t>Anhanguera</t>
  </si>
  <si>
    <t>Subprefeitura Pirituba/Jaraguá</t>
  </si>
  <si>
    <t>Região Oeste</t>
  </si>
  <si>
    <t>Subprefeitura Butantã</t>
  </si>
  <si>
    <t>Vila Sônia</t>
  </si>
  <si>
    <t>Subprefeitura Lapa</t>
  </si>
  <si>
    <t>Jaguara</t>
  </si>
  <si>
    <t>Vila Leopoldina</t>
  </si>
  <si>
    <t>Subprefeitura Pinheiros</t>
  </si>
  <si>
    <t>Região Sul 1</t>
  </si>
  <si>
    <t>Subprefeitura Ipiranga</t>
  </si>
  <si>
    <t>Subprefeitura Jabaquara</t>
  </si>
  <si>
    <t>Subprefeitura Vila Mariana</t>
  </si>
  <si>
    <t>Saúde</t>
  </si>
  <si>
    <t>Região Sul 2</t>
  </si>
  <si>
    <t>Subprefeitura Campo Limpo</t>
  </si>
  <si>
    <t>Subprefeitura Capela do Socorro</t>
  </si>
  <si>
    <t>Cidade Dutra</t>
  </si>
  <si>
    <t>Grajaú</t>
  </si>
  <si>
    <t>Socorro</t>
  </si>
  <si>
    <t>Subprefeitura Cidade Ademar</t>
  </si>
  <si>
    <t>Cidade Ademar</t>
  </si>
  <si>
    <t>Pedreira</t>
  </si>
  <si>
    <t>Subprefeitura M'Boi Mirim</t>
  </si>
  <si>
    <t>Jardim São Luís</t>
  </si>
  <si>
    <t>Subprefeitura Parelheiros</t>
  </si>
  <si>
    <t>Marsilac</t>
  </si>
  <si>
    <t>Parelheiros</t>
  </si>
  <si>
    <t>Subprefeitura Santo Amaro</t>
  </si>
  <si>
    <t>Campo Belo</t>
  </si>
  <si>
    <t>Salas</t>
  </si>
  <si>
    <t>Assentos</t>
  </si>
  <si>
    <t>Particular</t>
  </si>
  <si>
    <t>Rua</t>
  </si>
  <si>
    <t>Shopping</t>
  </si>
  <si>
    <t>Público</t>
  </si>
  <si>
    <t>Federal</t>
  </si>
  <si>
    <t>Estadual</t>
  </si>
  <si>
    <t>Municipal</t>
  </si>
  <si>
    <t>Total</t>
  </si>
  <si>
    <t>Município de São Paulo, regiões, subprefeituras e distritos</t>
  </si>
  <si>
    <t>Salas de cinema, capacidade e dependência administrativa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</si>
  <si>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</si>
  <si>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Agência Nacional do Cinema (ANCINE),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</si>
</sst>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3" fontId="2" fillId="0" borderId="0" xfId="0" applyNumberFormat="1" applyFont="1"/>
    <xf numFmtId="3" fontId="1" fillId="2" borderId="0" xfId="0" applyNumberFormat="1" applyFont="1" applyFill="1"/>
    <xf numFmtId="3" fontId="1" fillId="3" borderId="0" xfId="0" applyNumberFormat="1" applyFont="1" applyFill="1"/>
    <xf numFmtId="3" fontId="1" fillId="4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2D5C-CF06-4F23-9B33-4CDFFECB4BDA}">
  <sheetPr>
    <pageSetUpPr fitToPage="1"/>
  </sheetPr>
  <dimension ref="A1:M147"/>
  <sheetViews>
    <sheetView tabSelected="1" workbookViewId="0"/>
  </sheetViews>
  <sheetFormatPr defaultColWidth="9.109375" defaultRowHeight="13.8" x14ac:dyDescent="0.25"/>
  <cols>
    <col min="1" max="1" width="36.109375" style="5" bestFit="1" customWidth="1"/>
    <col min="2" max="3" width="7.6640625" style="5" customWidth="1"/>
    <col min="4" max="13" width="7.6640625" style="4" customWidth="1"/>
    <col min="14" max="16384" width="9.109375" style="5"/>
  </cols>
  <sheetData>
    <row r="1" spans="1:13" x14ac:dyDescent="0.25">
      <c r="A1" s="11" t="s">
        <v>149</v>
      </c>
    </row>
    <row r="2" spans="1:13" x14ac:dyDescent="0.25">
      <c r="A2" s="11" t="s">
        <v>148</v>
      </c>
    </row>
    <row r="3" spans="1:13" x14ac:dyDescent="0.25">
      <c r="A3" s="12">
        <v>2024</v>
      </c>
    </row>
    <row r="4" spans="1:13" x14ac:dyDescent="0.25">
      <c r="A4" s="4"/>
      <c r="B4" s="4"/>
      <c r="C4" s="4"/>
    </row>
    <row r="5" spans="1:13" ht="15" customHeight="1" x14ac:dyDescent="0.25">
      <c r="A5" s="14" t="s">
        <v>57</v>
      </c>
      <c r="B5" s="14" t="s">
        <v>147</v>
      </c>
      <c r="C5" s="14"/>
      <c r="D5" s="15" t="s">
        <v>140</v>
      </c>
      <c r="E5" s="15"/>
      <c r="F5" s="15"/>
      <c r="G5" s="15"/>
      <c r="H5" s="15" t="s">
        <v>143</v>
      </c>
      <c r="I5" s="15"/>
      <c r="J5" s="15"/>
      <c r="K5" s="15"/>
      <c r="L5" s="15"/>
      <c r="M5" s="15"/>
    </row>
    <row r="6" spans="1:13" x14ac:dyDescent="0.25">
      <c r="A6" s="14"/>
      <c r="B6" s="14"/>
      <c r="C6" s="14"/>
      <c r="D6" s="15" t="s">
        <v>141</v>
      </c>
      <c r="E6" s="15"/>
      <c r="F6" s="15" t="s">
        <v>142</v>
      </c>
      <c r="G6" s="15"/>
      <c r="H6" s="15" t="s">
        <v>144</v>
      </c>
      <c r="I6" s="15"/>
      <c r="J6" s="15" t="s">
        <v>145</v>
      </c>
      <c r="K6" s="15"/>
      <c r="L6" s="15" t="s">
        <v>146</v>
      </c>
      <c r="M6" s="15"/>
    </row>
    <row r="7" spans="1:13" s="6" customFormat="1" x14ac:dyDescent="0.25">
      <c r="A7" s="14"/>
      <c r="B7" s="16" t="s">
        <v>138</v>
      </c>
      <c r="C7" s="16" t="s">
        <v>139</v>
      </c>
      <c r="D7" s="16" t="s">
        <v>138</v>
      </c>
      <c r="E7" s="16" t="s">
        <v>139</v>
      </c>
      <c r="F7" s="16" t="s">
        <v>138</v>
      </c>
      <c r="G7" s="16" t="s">
        <v>139</v>
      </c>
      <c r="H7" s="16" t="s">
        <v>138</v>
      </c>
      <c r="I7" s="16" t="s">
        <v>139</v>
      </c>
      <c r="J7" s="16" t="s">
        <v>138</v>
      </c>
      <c r="K7" s="16" t="s">
        <v>139</v>
      </c>
      <c r="L7" s="16" t="s">
        <v>138</v>
      </c>
      <c r="M7" s="16" t="s">
        <v>139</v>
      </c>
    </row>
    <row r="8" spans="1:13" x14ac:dyDescent="0.25">
      <c r="A8" s="1" t="s">
        <v>58</v>
      </c>
      <c r="B8" s="8">
        <f>B9+B19+B41+B66+B78+B93+B112+B123</f>
        <v>397</v>
      </c>
      <c r="C8" s="8">
        <f t="shared" ref="C8:M8" si="0">C9+C19+C41+C66+C78+C93+C112+C123</f>
        <v>80004</v>
      </c>
      <c r="D8" s="8">
        <f t="shared" si="0"/>
        <v>40</v>
      </c>
      <c r="E8" s="8">
        <f t="shared" si="0"/>
        <v>8217</v>
      </c>
      <c r="F8" s="8">
        <f t="shared" si="0"/>
        <v>322</v>
      </c>
      <c r="G8" s="8">
        <f t="shared" si="0"/>
        <v>62518</v>
      </c>
      <c r="H8" s="8">
        <f t="shared" si="0"/>
        <v>1</v>
      </c>
      <c r="I8" s="8">
        <f t="shared" si="0"/>
        <v>80</v>
      </c>
      <c r="J8" s="8">
        <f t="shared" si="0"/>
        <v>2</v>
      </c>
      <c r="K8" s="8">
        <f t="shared" si="0"/>
        <v>170</v>
      </c>
      <c r="L8" s="8">
        <f t="shared" si="0"/>
        <v>32</v>
      </c>
      <c r="M8" s="8">
        <f t="shared" si="0"/>
        <v>9019</v>
      </c>
    </row>
    <row r="9" spans="1:13" x14ac:dyDescent="0.25">
      <c r="A9" s="2" t="s">
        <v>59</v>
      </c>
      <c r="B9" s="9">
        <f>B10</f>
        <v>64</v>
      </c>
      <c r="C9" s="9">
        <f t="shared" ref="C9:M9" si="1">C10</f>
        <v>12086</v>
      </c>
      <c r="D9" s="9">
        <f t="shared" si="1"/>
        <v>28</v>
      </c>
      <c r="E9" s="9">
        <f t="shared" si="1"/>
        <v>6374</v>
      </c>
      <c r="F9" s="9">
        <f t="shared" si="1"/>
        <v>32</v>
      </c>
      <c r="G9" s="9">
        <f t="shared" si="1"/>
        <v>5205</v>
      </c>
      <c r="H9" s="9">
        <f t="shared" si="1"/>
        <v>0</v>
      </c>
      <c r="I9" s="9">
        <f t="shared" si="1"/>
        <v>0</v>
      </c>
      <c r="J9" s="9">
        <f t="shared" si="1"/>
        <v>1</v>
      </c>
      <c r="K9" s="9">
        <f t="shared" si="1"/>
        <v>70</v>
      </c>
      <c r="L9" s="9">
        <f t="shared" si="1"/>
        <v>3</v>
      </c>
      <c r="M9" s="9">
        <f t="shared" si="1"/>
        <v>437</v>
      </c>
    </row>
    <row r="10" spans="1:13" x14ac:dyDescent="0.25">
      <c r="A10" s="3" t="s">
        <v>60</v>
      </c>
      <c r="B10" s="10">
        <f t="shared" ref="B10:M10" si="2">SUM(B11:B18)</f>
        <v>64</v>
      </c>
      <c r="C10" s="10">
        <f t="shared" si="2"/>
        <v>12086</v>
      </c>
      <c r="D10" s="10">
        <f t="shared" si="2"/>
        <v>28</v>
      </c>
      <c r="E10" s="10">
        <f t="shared" si="2"/>
        <v>6374</v>
      </c>
      <c r="F10" s="10">
        <f t="shared" si="2"/>
        <v>32</v>
      </c>
      <c r="G10" s="10">
        <f t="shared" si="2"/>
        <v>5205</v>
      </c>
      <c r="H10" s="10">
        <f t="shared" si="2"/>
        <v>0</v>
      </c>
      <c r="I10" s="10">
        <f t="shared" si="2"/>
        <v>0</v>
      </c>
      <c r="J10" s="10">
        <f t="shared" si="2"/>
        <v>1</v>
      </c>
      <c r="K10" s="10">
        <f t="shared" si="2"/>
        <v>70</v>
      </c>
      <c r="L10" s="10">
        <f t="shared" si="2"/>
        <v>3</v>
      </c>
      <c r="M10" s="10">
        <f t="shared" si="2"/>
        <v>437</v>
      </c>
    </row>
    <row r="11" spans="1:13" x14ac:dyDescent="0.25">
      <c r="A11" s="4" t="s">
        <v>4</v>
      </c>
      <c r="B11" s="7">
        <f>D11+F11+H11+J11+L11</f>
        <v>27</v>
      </c>
      <c r="C11" s="7">
        <f>E11+G11+I11+K11+M11</f>
        <v>4079</v>
      </c>
      <c r="D11" s="7">
        <v>5</v>
      </c>
      <c r="E11" s="7">
        <v>678</v>
      </c>
      <c r="F11" s="7">
        <v>22</v>
      </c>
      <c r="G11" s="7">
        <v>3401</v>
      </c>
    </row>
    <row r="12" spans="1:13" x14ac:dyDescent="0.25">
      <c r="A12" s="4" t="s">
        <v>61</v>
      </c>
      <c r="B12" s="7"/>
      <c r="C12" s="7"/>
    </row>
    <row r="13" spans="1:13" x14ac:dyDescent="0.25">
      <c r="A13" s="4" t="s">
        <v>62</v>
      </c>
      <c r="B13" s="7"/>
      <c r="C13" s="7"/>
    </row>
    <row r="14" spans="1:13" x14ac:dyDescent="0.25">
      <c r="A14" s="4" t="s">
        <v>1</v>
      </c>
      <c r="B14" s="7">
        <f t="shared" ref="B12:B18" si="3">D14+F14+H14+J14+L14</f>
        <v>19</v>
      </c>
      <c r="C14" s="7">
        <f t="shared" ref="C12:C18" si="4">E14+G14+I14+K14+M14</f>
        <v>2911</v>
      </c>
      <c r="D14" s="7">
        <v>12</v>
      </c>
      <c r="E14" s="7">
        <v>1934</v>
      </c>
      <c r="F14" s="7">
        <v>6</v>
      </c>
      <c r="G14" s="7">
        <v>907</v>
      </c>
      <c r="J14" s="7">
        <v>1</v>
      </c>
      <c r="K14" s="7">
        <v>70</v>
      </c>
    </row>
    <row r="15" spans="1:13" x14ac:dyDescent="0.25">
      <c r="A15" s="4" t="s">
        <v>2</v>
      </c>
      <c r="B15" s="7">
        <f t="shared" si="3"/>
        <v>2</v>
      </c>
      <c r="C15" s="7">
        <f t="shared" si="4"/>
        <v>199</v>
      </c>
      <c r="L15" s="7">
        <v>2</v>
      </c>
      <c r="M15" s="7">
        <v>199</v>
      </c>
    </row>
    <row r="16" spans="1:13" x14ac:dyDescent="0.25">
      <c r="A16" s="4" t="s">
        <v>3</v>
      </c>
      <c r="B16" s="7">
        <f t="shared" si="3"/>
        <v>16</v>
      </c>
      <c r="C16" s="7">
        <f t="shared" si="4"/>
        <v>4897</v>
      </c>
      <c r="D16" s="7">
        <v>11</v>
      </c>
      <c r="E16" s="7">
        <v>3762</v>
      </c>
      <c r="F16" s="7">
        <v>4</v>
      </c>
      <c r="G16" s="7">
        <v>897</v>
      </c>
      <c r="L16" s="7">
        <v>1</v>
      </c>
      <c r="M16" s="7">
        <v>238</v>
      </c>
    </row>
    <row r="17" spans="1:13" x14ac:dyDescent="0.25">
      <c r="A17" s="4" t="s">
        <v>63</v>
      </c>
      <c r="B17" s="7"/>
      <c r="C17" s="7"/>
    </row>
    <row r="18" spans="1:13" x14ac:dyDescent="0.25">
      <c r="A18" s="4" t="s">
        <v>0</v>
      </c>
      <c r="B18" s="7"/>
      <c r="C18" s="7"/>
    </row>
    <row r="19" spans="1:13" x14ac:dyDescent="0.25">
      <c r="A19" s="2" t="s">
        <v>64</v>
      </c>
      <c r="B19" s="9">
        <f>B20+B24+B31+B36+B38</f>
        <v>59</v>
      </c>
      <c r="C19" s="9">
        <f t="shared" ref="C19:M19" si="5">C20+C24+C31+C36+C38</f>
        <v>13699</v>
      </c>
      <c r="D19" s="9">
        <f t="shared" si="5"/>
        <v>0</v>
      </c>
      <c r="E19" s="9">
        <f t="shared" si="5"/>
        <v>0</v>
      </c>
      <c r="F19" s="9">
        <f t="shared" si="5"/>
        <v>54</v>
      </c>
      <c r="G19" s="9">
        <f t="shared" si="5"/>
        <v>12314</v>
      </c>
      <c r="H19" s="9">
        <f t="shared" si="5"/>
        <v>0</v>
      </c>
      <c r="I19" s="9">
        <f t="shared" si="5"/>
        <v>0</v>
      </c>
      <c r="J19" s="9">
        <f t="shared" si="5"/>
        <v>0</v>
      </c>
      <c r="K19" s="9">
        <f t="shared" si="5"/>
        <v>0</v>
      </c>
      <c r="L19" s="9">
        <f t="shared" si="5"/>
        <v>5</v>
      </c>
      <c r="M19" s="9">
        <f t="shared" si="5"/>
        <v>1385</v>
      </c>
    </row>
    <row r="20" spans="1:13" x14ac:dyDescent="0.25">
      <c r="A20" s="3" t="s">
        <v>65</v>
      </c>
      <c r="B20" s="10">
        <f t="shared" ref="B20:M20" si="6">SUM(B21:B23)</f>
        <v>9</v>
      </c>
      <c r="C20" s="10">
        <f t="shared" si="6"/>
        <v>2182</v>
      </c>
      <c r="D20" s="10">
        <f t="shared" si="6"/>
        <v>0</v>
      </c>
      <c r="E20" s="10">
        <f t="shared" si="6"/>
        <v>0</v>
      </c>
      <c r="F20" s="10">
        <f t="shared" si="6"/>
        <v>9</v>
      </c>
      <c r="G20" s="10">
        <f t="shared" si="6"/>
        <v>2182</v>
      </c>
      <c r="H20" s="10">
        <f t="shared" si="6"/>
        <v>0</v>
      </c>
      <c r="I20" s="10">
        <f t="shared" si="6"/>
        <v>0</v>
      </c>
      <c r="J20" s="10">
        <f t="shared" si="6"/>
        <v>0</v>
      </c>
      <c r="K20" s="10">
        <f t="shared" si="6"/>
        <v>0</v>
      </c>
      <c r="L20" s="10">
        <f t="shared" si="6"/>
        <v>0</v>
      </c>
      <c r="M20" s="10">
        <f t="shared" si="6"/>
        <v>0</v>
      </c>
    </row>
    <row r="21" spans="1:13" x14ac:dyDescent="0.25">
      <c r="A21" s="4" t="s">
        <v>66</v>
      </c>
      <c r="B21" s="7"/>
      <c r="C21" s="7"/>
    </row>
    <row r="22" spans="1:13" x14ac:dyDescent="0.25">
      <c r="A22" s="4" t="s">
        <v>67</v>
      </c>
      <c r="B22" s="7"/>
      <c r="C22" s="7"/>
    </row>
    <row r="23" spans="1:13" x14ac:dyDescent="0.25">
      <c r="A23" s="4" t="s">
        <v>10</v>
      </c>
      <c r="B23" s="7">
        <f t="shared" ref="B21:B23" si="7">D23+F23+H23+J23+L23</f>
        <v>9</v>
      </c>
      <c r="C23" s="7">
        <f t="shared" ref="C21:C23" si="8">E23+G23+I23+K23+M23</f>
        <v>2182</v>
      </c>
      <c r="F23" s="7">
        <v>9</v>
      </c>
      <c r="G23" s="7">
        <v>2182</v>
      </c>
    </row>
    <row r="24" spans="1:13" x14ac:dyDescent="0.25">
      <c r="A24" s="3" t="s">
        <v>68</v>
      </c>
      <c r="B24" s="10">
        <f t="shared" ref="B24:M24" si="9">SUM(B25:B30)</f>
        <v>31</v>
      </c>
      <c r="C24" s="10">
        <f t="shared" si="9"/>
        <v>6801</v>
      </c>
      <c r="D24" s="10">
        <f t="shared" si="9"/>
        <v>0</v>
      </c>
      <c r="E24" s="10">
        <f t="shared" si="9"/>
        <v>0</v>
      </c>
      <c r="F24" s="10">
        <f t="shared" si="9"/>
        <v>29</v>
      </c>
      <c r="G24" s="10">
        <f t="shared" si="9"/>
        <v>6135</v>
      </c>
      <c r="H24" s="10">
        <f t="shared" si="9"/>
        <v>0</v>
      </c>
      <c r="I24" s="10">
        <f t="shared" si="9"/>
        <v>0</v>
      </c>
      <c r="J24" s="10">
        <f t="shared" si="9"/>
        <v>0</v>
      </c>
      <c r="K24" s="10">
        <f t="shared" si="9"/>
        <v>0</v>
      </c>
      <c r="L24" s="10">
        <f t="shared" si="9"/>
        <v>2</v>
      </c>
      <c r="M24" s="10">
        <f t="shared" si="9"/>
        <v>666</v>
      </c>
    </row>
    <row r="25" spans="1:13" x14ac:dyDescent="0.25">
      <c r="A25" s="4" t="s">
        <v>69</v>
      </c>
      <c r="B25" s="7"/>
      <c r="C25" s="7"/>
    </row>
    <row r="26" spans="1:13" x14ac:dyDescent="0.25">
      <c r="A26" s="4" t="s">
        <v>70</v>
      </c>
      <c r="B26" s="7"/>
      <c r="C26" s="7"/>
    </row>
    <row r="27" spans="1:13" x14ac:dyDescent="0.25">
      <c r="A27" s="4" t="s">
        <v>71</v>
      </c>
      <c r="B27" s="7"/>
      <c r="C27" s="7"/>
    </row>
    <row r="28" spans="1:13" x14ac:dyDescent="0.25">
      <c r="A28" s="4" t="s">
        <v>7</v>
      </c>
      <c r="B28" s="7">
        <f t="shared" ref="B25:B30" si="10">D28+F28+H28+J28+L28</f>
        <v>6</v>
      </c>
      <c r="C28" s="7">
        <f t="shared" ref="C25:C30" si="11">E28+G28+I28+K28+M28</f>
        <v>1317</v>
      </c>
      <c r="F28" s="7">
        <v>6</v>
      </c>
      <c r="G28" s="7">
        <v>1317</v>
      </c>
    </row>
    <row r="29" spans="1:13" x14ac:dyDescent="0.25">
      <c r="A29" s="4" t="s">
        <v>8</v>
      </c>
      <c r="B29" s="7">
        <f t="shared" si="10"/>
        <v>10</v>
      </c>
      <c r="C29" s="7">
        <f t="shared" si="11"/>
        <v>2083</v>
      </c>
      <c r="F29" s="7">
        <v>10</v>
      </c>
      <c r="G29" s="7">
        <v>2083</v>
      </c>
    </row>
    <row r="30" spans="1:13" x14ac:dyDescent="0.25">
      <c r="A30" s="4" t="s">
        <v>9</v>
      </c>
      <c r="B30" s="7">
        <f t="shared" si="10"/>
        <v>15</v>
      </c>
      <c r="C30" s="7">
        <f t="shared" si="11"/>
        <v>3401</v>
      </c>
      <c r="F30" s="7">
        <v>13</v>
      </c>
      <c r="G30" s="7">
        <v>2735</v>
      </c>
      <c r="L30" s="7">
        <v>2</v>
      </c>
      <c r="M30" s="7">
        <v>666</v>
      </c>
    </row>
    <row r="31" spans="1:13" x14ac:dyDescent="0.25">
      <c r="A31" s="3" t="s">
        <v>72</v>
      </c>
      <c r="B31" s="10">
        <f t="shared" ref="B31:M31" si="12">SUM(B32:B35)</f>
        <v>8</v>
      </c>
      <c r="C31" s="10">
        <f t="shared" si="12"/>
        <v>1587</v>
      </c>
      <c r="D31" s="10">
        <f t="shared" si="12"/>
        <v>0</v>
      </c>
      <c r="E31" s="10">
        <f t="shared" si="12"/>
        <v>0</v>
      </c>
      <c r="F31" s="10">
        <f t="shared" si="12"/>
        <v>6</v>
      </c>
      <c r="G31" s="10">
        <f t="shared" si="12"/>
        <v>1128</v>
      </c>
      <c r="H31" s="10">
        <f t="shared" si="12"/>
        <v>0</v>
      </c>
      <c r="I31" s="10">
        <f t="shared" si="12"/>
        <v>0</v>
      </c>
      <c r="J31" s="10">
        <f t="shared" si="12"/>
        <v>0</v>
      </c>
      <c r="K31" s="10">
        <f t="shared" si="12"/>
        <v>0</v>
      </c>
      <c r="L31" s="10">
        <f t="shared" si="12"/>
        <v>2</v>
      </c>
      <c r="M31" s="10">
        <f t="shared" si="12"/>
        <v>459</v>
      </c>
    </row>
    <row r="32" spans="1:13" x14ac:dyDescent="0.25">
      <c r="A32" s="4" t="s">
        <v>6</v>
      </c>
      <c r="B32" s="7">
        <f t="shared" ref="B32:B35" si="13">D32+F32+H32+J32+L32</f>
        <v>1</v>
      </c>
      <c r="C32" s="7">
        <f t="shared" ref="C32:C35" si="14">E32+G32+I32+K32+M32</f>
        <v>260</v>
      </c>
      <c r="L32" s="7">
        <v>1</v>
      </c>
      <c r="M32" s="7">
        <v>260</v>
      </c>
    </row>
    <row r="33" spans="1:13" x14ac:dyDescent="0.25">
      <c r="A33" s="4" t="s">
        <v>73</v>
      </c>
      <c r="B33" s="7">
        <f t="shared" si="13"/>
        <v>1</v>
      </c>
      <c r="C33" s="7">
        <f t="shared" si="14"/>
        <v>199</v>
      </c>
      <c r="L33" s="7">
        <v>1</v>
      </c>
      <c r="M33" s="7">
        <v>199</v>
      </c>
    </row>
    <row r="34" spans="1:13" x14ac:dyDescent="0.25">
      <c r="A34" s="4" t="s">
        <v>5</v>
      </c>
      <c r="B34" s="7">
        <f t="shared" si="13"/>
        <v>6</v>
      </c>
      <c r="C34" s="7">
        <f t="shared" si="14"/>
        <v>1128</v>
      </c>
      <c r="F34" s="7">
        <v>6</v>
      </c>
      <c r="G34" s="7">
        <v>1128</v>
      </c>
    </row>
    <row r="35" spans="1:13" x14ac:dyDescent="0.25">
      <c r="A35" s="4" t="s">
        <v>74</v>
      </c>
      <c r="B35" s="7"/>
      <c r="C35" s="7"/>
    </row>
    <row r="36" spans="1:13" x14ac:dyDescent="0.25">
      <c r="A36" s="3" t="s">
        <v>75</v>
      </c>
      <c r="B36" s="10">
        <f t="shared" ref="B36:M36" si="15">SUM(B37)</f>
        <v>0</v>
      </c>
      <c r="C36" s="10">
        <f t="shared" si="15"/>
        <v>0</v>
      </c>
      <c r="D36" s="10">
        <f t="shared" si="15"/>
        <v>0</v>
      </c>
      <c r="E36" s="10">
        <f t="shared" si="15"/>
        <v>0</v>
      </c>
      <c r="F36" s="10">
        <f t="shared" si="15"/>
        <v>0</v>
      </c>
      <c r="G36" s="10">
        <f t="shared" si="15"/>
        <v>0</v>
      </c>
      <c r="H36" s="10">
        <f t="shared" si="15"/>
        <v>0</v>
      </c>
      <c r="I36" s="10">
        <f t="shared" si="15"/>
        <v>0</v>
      </c>
      <c r="J36" s="10">
        <f t="shared" si="15"/>
        <v>0</v>
      </c>
      <c r="K36" s="10">
        <f t="shared" si="15"/>
        <v>0</v>
      </c>
      <c r="L36" s="10">
        <f t="shared" si="15"/>
        <v>0</v>
      </c>
      <c r="M36" s="10">
        <f t="shared" si="15"/>
        <v>0</v>
      </c>
    </row>
    <row r="37" spans="1:13" x14ac:dyDescent="0.25">
      <c r="A37" s="4" t="s">
        <v>76</v>
      </c>
      <c r="B37" s="7"/>
      <c r="C37" s="7"/>
    </row>
    <row r="38" spans="1:13" x14ac:dyDescent="0.25">
      <c r="A38" s="3" t="s">
        <v>77</v>
      </c>
      <c r="B38" s="10">
        <f t="shared" ref="B38:M38" si="16">SUM(B39:B40)</f>
        <v>11</v>
      </c>
      <c r="C38" s="10">
        <f t="shared" si="16"/>
        <v>3129</v>
      </c>
      <c r="D38" s="10">
        <f t="shared" si="16"/>
        <v>0</v>
      </c>
      <c r="E38" s="10">
        <f t="shared" si="16"/>
        <v>0</v>
      </c>
      <c r="F38" s="10">
        <f t="shared" si="16"/>
        <v>10</v>
      </c>
      <c r="G38" s="10">
        <f t="shared" si="16"/>
        <v>2869</v>
      </c>
      <c r="H38" s="10">
        <f t="shared" si="16"/>
        <v>0</v>
      </c>
      <c r="I38" s="10">
        <f t="shared" si="16"/>
        <v>0</v>
      </c>
      <c r="J38" s="10">
        <f t="shared" si="16"/>
        <v>0</v>
      </c>
      <c r="K38" s="10">
        <f t="shared" si="16"/>
        <v>0</v>
      </c>
      <c r="L38" s="10">
        <f t="shared" si="16"/>
        <v>1</v>
      </c>
      <c r="M38" s="10">
        <f t="shared" si="16"/>
        <v>260</v>
      </c>
    </row>
    <row r="39" spans="1:13" x14ac:dyDescent="0.25">
      <c r="A39" s="4" t="s">
        <v>78</v>
      </c>
      <c r="B39" s="7"/>
      <c r="C39" s="7"/>
    </row>
    <row r="40" spans="1:13" x14ac:dyDescent="0.25">
      <c r="A40" s="4" t="s">
        <v>11</v>
      </c>
      <c r="B40" s="7">
        <f t="shared" ref="B39:B40" si="17">D40+F40+H40+J40+L40</f>
        <v>11</v>
      </c>
      <c r="C40" s="7">
        <f t="shared" ref="C39:C40" si="18">E40+G40+I40+K40+M40</f>
        <v>3129</v>
      </c>
      <c r="F40" s="7">
        <v>10</v>
      </c>
      <c r="G40" s="7">
        <v>2869</v>
      </c>
      <c r="L40" s="7">
        <v>1</v>
      </c>
      <c r="M40" s="7">
        <v>260</v>
      </c>
    </row>
    <row r="41" spans="1:13" x14ac:dyDescent="0.25">
      <c r="A41" s="2" t="s">
        <v>79</v>
      </c>
      <c r="B41" s="9">
        <f>B42+B44+B47+B50+B53+B58+B62</f>
        <v>37</v>
      </c>
      <c r="C41" s="9">
        <f t="shared" ref="C41:M41" si="19">C42+C44+C47+C50+C53+C58+C62</f>
        <v>9573</v>
      </c>
      <c r="D41" s="9">
        <f t="shared" si="19"/>
        <v>3</v>
      </c>
      <c r="E41" s="9">
        <f t="shared" si="19"/>
        <v>452</v>
      </c>
      <c r="F41" s="9">
        <f t="shared" si="19"/>
        <v>24</v>
      </c>
      <c r="G41" s="9">
        <f t="shared" si="19"/>
        <v>5756</v>
      </c>
      <c r="H41" s="9">
        <f t="shared" si="19"/>
        <v>0</v>
      </c>
      <c r="I41" s="9">
        <f t="shared" si="19"/>
        <v>0</v>
      </c>
      <c r="J41" s="9">
        <f t="shared" si="19"/>
        <v>0</v>
      </c>
      <c r="K41" s="9">
        <f t="shared" si="19"/>
        <v>0</v>
      </c>
      <c r="L41" s="9">
        <f t="shared" si="19"/>
        <v>10</v>
      </c>
      <c r="M41" s="9">
        <f t="shared" si="19"/>
        <v>3365</v>
      </c>
    </row>
    <row r="42" spans="1:13" x14ac:dyDescent="0.25">
      <c r="A42" s="3" t="s">
        <v>80</v>
      </c>
      <c r="B42" s="10">
        <f t="shared" ref="B42:M42" si="20">SUM(B43)</f>
        <v>3</v>
      </c>
      <c r="C42" s="10">
        <f t="shared" si="20"/>
        <v>836</v>
      </c>
      <c r="D42" s="10">
        <f t="shared" si="20"/>
        <v>0</v>
      </c>
      <c r="E42" s="10">
        <f t="shared" si="20"/>
        <v>0</v>
      </c>
      <c r="F42" s="10">
        <f t="shared" si="20"/>
        <v>0</v>
      </c>
      <c r="G42" s="10">
        <f t="shared" si="20"/>
        <v>0</v>
      </c>
      <c r="H42" s="10">
        <f t="shared" si="20"/>
        <v>0</v>
      </c>
      <c r="I42" s="10">
        <f t="shared" si="20"/>
        <v>0</v>
      </c>
      <c r="J42" s="10">
        <f t="shared" si="20"/>
        <v>0</v>
      </c>
      <c r="K42" s="10">
        <f t="shared" si="20"/>
        <v>0</v>
      </c>
      <c r="L42" s="10">
        <f t="shared" si="20"/>
        <v>3</v>
      </c>
      <c r="M42" s="10">
        <f t="shared" si="20"/>
        <v>836</v>
      </c>
    </row>
    <row r="43" spans="1:13" x14ac:dyDescent="0.25">
      <c r="A43" s="4" t="s">
        <v>22</v>
      </c>
      <c r="B43" s="7">
        <f>D43+F43+H43+J43+L43</f>
        <v>3</v>
      </c>
      <c r="C43" s="7">
        <f>E43+G43+I43+K43+M43</f>
        <v>836</v>
      </c>
      <c r="L43" s="7">
        <v>3</v>
      </c>
      <c r="M43" s="7">
        <v>836</v>
      </c>
    </row>
    <row r="44" spans="1:13" x14ac:dyDescent="0.25">
      <c r="A44" s="3" t="s">
        <v>81</v>
      </c>
      <c r="B44" s="10">
        <f t="shared" ref="B44:M44" si="21">SUM(B45:B46)</f>
        <v>0</v>
      </c>
      <c r="C44" s="10">
        <f t="shared" si="21"/>
        <v>0</v>
      </c>
      <c r="D44" s="10">
        <f t="shared" si="21"/>
        <v>0</v>
      </c>
      <c r="E44" s="10">
        <f t="shared" si="21"/>
        <v>0</v>
      </c>
      <c r="F44" s="10">
        <f t="shared" si="21"/>
        <v>0</v>
      </c>
      <c r="G44" s="10">
        <f t="shared" si="21"/>
        <v>0</v>
      </c>
      <c r="H44" s="10">
        <f t="shared" si="21"/>
        <v>0</v>
      </c>
      <c r="I44" s="10">
        <f t="shared" si="21"/>
        <v>0</v>
      </c>
      <c r="J44" s="10">
        <f t="shared" si="21"/>
        <v>0</v>
      </c>
      <c r="K44" s="10">
        <f t="shared" si="21"/>
        <v>0</v>
      </c>
      <c r="L44" s="10">
        <f t="shared" si="21"/>
        <v>0</v>
      </c>
      <c r="M44" s="10">
        <f t="shared" si="21"/>
        <v>0</v>
      </c>
    </row>
    <row r="45" spans="1:13" x14ac:dyDescent="0.25">
      <c r="A45" s="4" t="s">
        <v>82</v>
      </c>
      <c r="B45" s="7"/>
      <c r="C45" s="7"/>
    </row>
    <row r="46" spans="1:13" x14ac:dyDescent="0.25">
      <c r="A46" s="4" t="s">
        <v>83</v>
      </c>
      <c r="B46" s="7"/>
      <c r="C46" s="7"/>
    </row>
    <row r="47" spans="1:13" x14ac:dyDescent="0.25">
      <c r="A47" s="3" t="s">
        <v>84</v>
      </c>
      <c r="B47" s="10">
        <f t="shared" ref="B47:M47" si="22">SUM(B48:B49)</f>
        <v>1</v>
      </c>
      <c r="C47" s="10">
        <f t="shared" si="22"/>
        <v>438</v>
      </c>
      <c r="D47" s="10">
        <f t="shared" si="22"/>
        <v>0</v>
      </c>
      <c r="E47" s="10">
        <f t="shared" si="22"/>
        <v>0</v>
      </c>
      <c r="F47" s="10">
        <f t="shared" si="22"/>
        <v>0</v>
      </c>
      <c r="G47" s="10">
        <f t="shared" si="22"/>
        <v>0</v>
      </c>
      <c r="H47" s="10">
        <f t="shared" si="22"/>
        <v>0</v>
      </c>
      <c r="I47" s="10">
        <f t="shared" si="22"/>
        <v>0</v>
      </c>
      <c r="J47" s="10">
        <f t="shared" si="22"/>
        <v>0</v>
      </c>
      <c r="K47" s="10">
        <f t="shared" si="22"/>
        <v>0</v>
      </c>
      <c r="L47" s="10">
        <f t="shared" si="22"/>
        <v>1</v>
      </c>
      <c r="M47" s="10">
        <f t="shared" si="22"/>
        <v>438</v>
      </c>
    </row>
    <row r="48" spans="1:13" x14ac:dyDescent="0.25">
      <c r="A48" s="4" t="s">
        <v>17</v>
      </c>
      <c r="B48" s="7"/>
      <c r="C48" s="7"/>
    </row>
    <row r="49" spans="1:13" x14ac:dyDescent="0.25">
      <c r="A49" s="4" t="s">
        <v>18</v>
      </c>
      <c r="B49" s="7">
        <f t="shared" ref="B48:B49" si="23">D49+F49+H49+J49+L49</f>
        <v>1</v>
      </c>
      <c r="C49" s="7">
        <f t="shared" ref="C48:C49" si="24">E49+G49+I49+K49+M49</f>
        <v>438</v>
      </c>
      <c r="L49" s="7">
        <v>1</v>
      </c>
      <c r="M49" s="7">
        <v>438</v>
      </c>
    </row>
    <row r="50" spans="1:13" x14ac:dyDescent="0.25">
      <c r="A50" s="3" t="s">
        <v>85</v>
      </c>
      <c r="B50" s="10">
        <f t="shared" ref="B50:M50" si="25">SUM(B51:B52)</f>
        <v>4</v>
      </c>
      <c r="C50" s="10">
        <f t="shared" si="25"/>
        <v>890</v>
      </c>
      <c r="D50" s="10">
        <f t="shared" si="25"/>
        <v>3</v>
      </c>
      <c r="E50" s="10">
        <f t="shared" si="25"/>
        <v>452</v>
      </c>
      <c r="F50" s="10">
        <f t="shared" si="25"/>
        <v>0</v>
      </c>
      <c r="G50" s="10">
        <f t="shared" si="25"/>
        <v>0</v>
      </c>
      <c r="H50" s="10">
        <f t="shared" si="25"/>
        <v>0</v>
      </c>
      <c r="I50" s="10">
        <f t="shared" si="25"/>
        <v>0</v>
      </c>
      <c r="J50" s="10">
        <f t="shared" si="25"/>
        <v>0</v>
      </c>
      <c r="K50" s="10">
        <f t="shared" si="25"/>
        <v>0</v>
      </c>
      <c r="L50" s="10">
        <f t="shared" si="25"/>
        <v>1</v>
      </c>
      <c r="M50" s="10">
        <f t="shared" si="25"/>
        <v>438</v>
      </c>
    </row>
    <row r="51" spans="1:13" x14ac:dyDescent="0.25">
      <c r="A51" s="4" t="s">
        <v>13</v>
      </c>
      <c r="B51" s="7">
        <f t="shared" ref="B51:B52" si="26">D51+F51+H51+J51+L51</f>
        <v>4</v>
      </c>
      <c r="C51" s="7">
        <f t="shared" ref="C51:C52" si="27">E51+G51+I51+K51+M51</f>
        <v>890</v>
      </c>
      <c r="D51" s="7">
        <v>3</v>
      </c>
      <c r="E51" s="7">
        <v>452</v>
      </c>
      <c r="L51" s="7">
        <v>1</v>
      </c>
      <c r="M51" s="7">
        <v>438</v>
      </c>
    </row>
    <row r="52" spans="1:13" x14ac:dyDescent="0.25">
      <c r="A52" s="4" t="s">
        <v>86</v>
      </c>
      <c r="B52" s="7"/>
      <c r="C52" s="7"/>
    </row>
    <row r="53" spans="1:13" x14ac:dyDescent="0.25">
      <c r="A53" s="3" t="s">
        <v>87</v>
      </c>
      <c r="B53" s="10">
        <f t="shared" ref="B53:M53" si="28">SUM(B54:B57)</f>
        <v>24</v>
      </c>
      <c r="C53" s="10">
        <f t="shared" si="28"/>
        <v>6126</v>
      </c>
      <c r="D53" s="10">
        <f t="shared" si="28"/>
        <v>0</v>
      </c>
      <c r="E53" s="10">
        <f t="shared" si="28"/>
        <v>0</v>
      </c>
      <c r="F53" s="10">
        <f t="shared" si="28"/>
        <v>21</v>
      </c>
      <c r="G53" s="10">
        <f t="shared" si="28"/>
        <v>5173</v>
      </c>
      <c r="H53" s="10">
        <f t="shared" si="28"/>
        <v>0</v>
      </c>
      <c r="I53" s="10">
        <f t="shared" si="28"/>
        <v>0</v>
      </c>
      <c r="J53" s="10">
        <f t="shared" si="28"/>
        <v>0</v>
      </c>
      <c r="K53" s="10">
        <f t="shared" si="28"/>
        <v>0</v>
      </c>
      <c r="L53" s="10">
        <f t="shared" si="28"/>
        <v>3</v>
      </c>
      <c r="M53" s="10">
        <f t="shared" si="28"/>
        <v>953</v>
      </c>
    </row>
    <row r="54" spans="1:13" x14ac:dyDescent="0.25">
      <c r="A54" s="4" t="s">
        <v>88</v>
      </c>
      <c r="B54" s="7">
        <f t="shared" ref="B54:B57" si="29">D54+F54+H54+J54+L54</f>
        <v>14</v>
      </c>
      <c r="C54" s="7">
        <f t="shared" ref="C54:C57" si="30">E54+G54+I54+K54+M54</f>
        <v>3242</v>
      </c>
      <c r="F54" s="7">
        <v>13</v>
      </c>
      <c r="G54" s="7">
        <v>2809</v>
      </c>
      <c r="L54" s="7">
        <v>1</v>
      </c>
      <c r="M54" s="7">
        <v>433</v>
      </c>
    </row>
    <row r="55" spans="1:13" x14ac:dyDescent="0.25">
      <c r="A55" s="4" t="s">
        <v>14</v>
      </c>
      <c r="B55" s="7">
        <f t="shared" si="29"/>
        <v>8</v>
      </c>
      <c r="C55" s="7">
        <f t="shared" si="30"/>
        <v>2364</v>
      </c>
      <c r="F55" s="7">
        <v>8</v>
      </c>
      <c r="G55" s="7">
        <v>2364</v>
      </c>
    </row>
    <row r="56" spans="1:13" x14ac:dyDescent="0.25">
      <c r="A56" s="4" t="s">
        <v>15</v>
      </c>
      <c r="B56" s="7">
        <f t="shared" si="29"/>
        <v>1</v>
      </c>
      <c r="C56" s="7">
        <f t="shared" si="30"/>
        <v>260</v>
      </c>
      <c r="L56" s="7">
        <v>1</v>
      </c>
      <c r="M56" s="7">
        <v>260</v>
      </c>
    </row>
    <row r="57" spans="1:13" x14ac:dyDescent="0.25">
      <c r="A57" s="4" t="s">
        <v>16</v>
      </c>
      <c r="B57" s="7">
        <f t="shared" si="29"/>
        <v>1</v>
      </c>
      <c r="C57" s="7">
        <f t="shared" si="30"/>
        <v>260</v>
      </c>
      <c r="L57" s="7">
        <v>1</v>
      </c>
      <c r="M57" s="7">
        <v>260</v>
      </c>
    </row>
    <row r="58" spans="1:13" x14ac:dyDescent="0.25">
      <c r="A58" s="3" t="s">
        <v>89</v>
      </c>
      <c r="B58" s="10">
        <f t="shared" ref="B58:M58" si="31">SUM(B59:B61)</f>
        <v>4</v>
      </c>
      <c r="C58" s="10">
        <f t="shared" si="31"/>
        <v>1023</v>
      </c>
      <c r="D58" s="10">
        <f t="shared" si="31"/>
        <v>0</v>
      </c>
      <c r="E58" s="10">
        <f t="shared" si="31"/>
        <v>0</v>
      </c>
      <c r="F58" s="10">
        <f t="shared" si="31"/>
        <v>3</v>
      </c>
      <c r="G58" s="10">
        <f t="shared" si="31"/>
        <v>583</v>
      </c>
      <c r="H58" s="10">
        <f t="shared" si="31"/>
        <v>0</v>
      </c>
      <c r="I58" s="10">
        <f t="shared" si="31"/>
        <v>0</v>
      </c>
      <c r="J58" s="10">
        <f t="shared" si="31"/>
        <v>0</v>
      </c>
      <c r="K58" s="10">
        <f t="shared" si="31"/>
        <v>0</v>
      </c>
      <c r="L58" s="10">
        <f t="shared" si="31"/>
        <v>1</v>
      </c>
      <c r="M58" s="10">
        <f t="shared" si="31"/>
        <v>440</v>
      </c>
    </row>
    <row r="59" spans="1:13" x14ac:dyDescent="0.25">
      <c r="A59" s="4" t="s">
        <v>20</v>
      </c>
      <c r="B59" s="7">
        <f t="shared" ref="B59:B61" si="32">D59+F59+H59+J59+L59</f>
        <v>3</v>
      </c>
      <c r="C59" s="7">
        <f t="shared" ref="C59:C61" si="33">E59+G59+I59+K59+M59</f>
        <v>583</v>
      </c>
      <c r="F59" s="7">
        <v>3</v>
      </c>
      <c r="G59" s="7">
        <v>583</v>
      </c>
    </row>
    <row r="60" spans="1:13" x14ac:dyDescent="0.25">
      <c r="A60" s="4" t="s">
        <v>19</v>
      </c>
      <c r="B60" s="7">
        <f t="shared" si="32"/>
        <v>1</v>
      </c>
      <c r="C60" s="7">
        <f t="shared" si="33"/>
        <v>440</v>
      </c>
      <c r="L60" s="7">
        <v>1</v>
      </c>
      <c r="M60" s="7">
        <v>440</v>
      </c>
    </row>
    <row r="61" spans="1:13" x14ac:dyDescent="0.25">
      <c r="A61" s="4" t="s">
        <v>21</v>
      </c>
      <c r="B61" s="7"/>
      <c r="C61" s="7"/>
    </row>
    <row r="62" spans="1:13" x14ac:dyDescent="0.25">
      <c r="A62" s="3" t="s">
        <v>90</v>
      </c>
      <c r="B62" s="10">
        <f t="shared" ref="B62:M62" si="34">SUM(B63:B65)</f>
        <v>1</v>
      </c>
      <c r="C62" s="10">
        <f t="shared" si="34"/>
        <v>260</v>
      </c>
      <c r="D62" s="10">
        <f t="shared" si="34"/>
        <v>0</v>
      </c>
      <c r="E62" s="10">
        <f t="shared" si="34"/>
        <v>0</v>
      </c>
      <c r="F62" s="10">
        <f t="shared" si="34"/>
        <v>0</v>
      </c>
      <c r="G62" s="10">
        <f t="shared" si="34"/>
        <v>0</v>
      </c>
      <c r="H62" s="10">
        <f t="shared" si="34"/>
        <v>0</v>
      </c>
      <c r="I62" s="10">
        <f t="shared" si="34"/>
        <v>0</v>
      </c>
      <c r="J62" s="10">
        <f t="shared" si="34"/>
        <v>0</v>
      </c>
      <c r="K62" s="10">
        <f t="shared" si="34"/>
        <v>0</v>
      </c>
      <c r="L62" s="10">
        <f t="shared" si="34"/>
        <v>1</v>
      </c>
      <c r="M62" s="10">
        <f t="shared" si="34"/>
        <v>260</v>
      </c>
    </row>
    <row r="63" spans="1:13" x14ac:dyDescent="0.25">
      <c r="A63" s="4" t="s">
        <v>91</v>
      </c>
      <c r="B63" s="7"/>
      <c r="C63" s="7"/>
    </row>
    <row r="64" spans="1:13" x14ac:dyDescent="0.25">
      <c r="A64" s="4" t="s">
        <v>12</v>
      </c>
      <c r="B64" s="7">
        <f t="shared" ref="B63:B65" si="35">D64+F64+H64+J64+L64</f>
        <v>1</v>
      </c>
      <c r="C64" s="7">
        <f t="shared" ref="C63:C65" si="36">E64+G64+I64+K64+M64</f>
        <v>260</v>
      </c>
      <c r="L64" s="7">
        <v>1</v>
      </c>
      <c r="M64" s="7">
        <v>260</v>
      </c>
    </row>
    <row r="65" spans="1:13" x14ac:dyDescent="0.25">
      <c r="A65" s="4" t="s">
        <v>92</v>
      </c>
      <c r="B65" s="7"/>
      <c r="C65" s="7"/>
    </row>
    <row r="66" spans="1:13" x14ac:dyDescent="0.25">
      <c r="A66" s="2" t="s">
        <v>93</v>
      </c>
      <c r="B66" s="9">
        <f>B67+B70+B74</f>
        <v>25</v>
      </c>
      <c r="C66" s="9">
        <f t="shared" ref="C66:M66" si="37">C67+C70+C74</f>
        <v>6027</v>
      </c>
      <c r="D66" s="9">
        <f t="shared" si="37"/>
        <v>0</v>
      </c>
      <c r="E66" s="9">
        <f t="shared" si="37"/>
        <v>0</v>
      </c>
      <c r="F66" s="9">
        <f t="shared" si="37"/>
        <v>22</v>
      </c>
      <c r="G66" s="9">
        <f t="shared" si="37"/>
        <v>5316</v>
      </c>
      <c r="H66" s="9">
        <f t="shared" si="37"/>
        <v>0</v>
      </c>
      <c r="I66" s="9">
        <f t="shared" si="37"/>
        <v>0</v>
      </c>
      <c r="J66" s="9">
        <f t="shared" si="37"/>
        <v>0</v>
      </c>
      <c r="K66" s="9">
        <f t="shared" si="37"/>
        <v>0</v>
      </c>
      <c r="L66" s="9">
        <f t="shared" si="37"/>
        <v>3</v>
      </c>
      <c r="M66" s="9">
        <f t="shared" si="37"/>
        <v>711</v>
      </c>
    </row>
    <row r="67" spans="1:13" x14ac:dyDescent="0.25">
      <c r="A67" s="3" t="s">
        <v>94</v>
      </c>
      <c r="B67" s="10">
        <f t="shared" ref="B67:M67" si="38">SUM(B68:B69)</f>
        <v>2</v>
      </c>
      <c r="C67" s="10">
        <f t="shared" si="38"/>
        <v>451</v>
      </c>
      <c r="D67" s="10">
        <f t="shared" si="38"/>
        <v>0</v>
      </c>
      <c r="E67" s="10">
        <f t="shared" si="38"/>
        <v>0</v>
      </c>
      <c r="F67" s="10">
        <f t="shared" si="38"/>
        <v>0</v>
      </c>
      <c r="G67" s="10">
        <f t="shared" si="38"/>
        <v>0</v>
      </c>
      <c r="H67" s="10">
        <f t="shared" si="38"/>
        <v>0</v>
      </c>
      <c r="I67" s="10">
        <f t="shared" si="38"/>
        <v>0</v>
      </c>
      <c r="J67" s="10">
        <f t="shared" si="38"/>
        <v>0</v>
      </c>
      <c r="K67" s="10">
        <f t="shared" si="38"/>
        <v>0</v>
      </c>
      <c r="L67" s="10">
        <f t="shared" si="38"/>
        <v>2</v>
      </c>
      <c r="M67" s="10">
        <f t="shared" si="38"/>
        <v>451</v>
      </c>
    </row>
    <row r="68" spans="1:13" x14ac:dyDescent="0.25">
      <c r="A68" s="4" t="s">
        <v>95</v>
      </c>
      <c r="B68" s="7"/>
      <c r="C68" s="7"/>
    </row>
    <row r="69" spans="1:13" x14ac:dyDescent="0.25">
      <c r="A69" s="4" t="s">
        <v>30</v>
      </c>
      <c r="B69" s="7">
        <f t="shared" ref="B68:B69" si="39">D69+F69+H69+J69+L69</f>
        <v>2</v>
      </c>
      <c r="C69" s="7">
        <f t="shared" ref="C68:C69" si="40">E69+G69+I69+K69+M69</f>
        <v>451</v>
      </c>
      <c r="L69" s="7">
        <v>2</v>
      </c>
      <c r="M69" s="7">
        <v>451</v>
      </c>
    </row>
    <row r="70" spans="1:13" x14ac:dyDescent="0.25">
      <c r="A70" s="3" t="s">
        <v>96</v>
      </c>
      <c r="B70" s="10">
        <f t="shared" ref="B70:M70" si="41">SUM(B71:B73)</f>
        <v>14</v>
      </c>
      <c r="C70" s="10">
        <f t="shared" si="41"/>
        <v>3144</v>
      </c>
      <c r="D70" s="10">
        <f t="shared" si="41"/>
        <v>0</v>
      </c>
      <c r="E70" s="10">
        <f t="shared" si="41"/>
        <v>0</v>
      </c>
      <c r="F70" s="10">
        <f t="shared" si="41"/>
        <v>14</v>
      </c>
      <c r="G70" s="10">
        <f t="shared" si="41"/>
        <v>3144</v>
      </c>
      <c r="H70" s="10">
        <f t="shared" si="41"/>
        <v>0</v>
      </c>
      <c r="I70" s="10">
        <f t="shared" si="41"/>
        <v>0</v>
      </c>
      <c r="J70" s="10">
        <f t="shared" si="41"/>
        <v>0</v>
      </c>
      <c r="K70" s="10">
        <f t="shared" si="41"/>
        <v>0</v>
      </c>
      <c r="L70" s="10">
        <f t="shared" si="41"/>
        <v>0</v>
      </c>
      <c r="M70" s="10">
        <f t="shared" si="41"/>
        <v>0</v>
      </c>
    </row>
    <row r="71" spans="1:13" x14ac:dyDescent="0.25">
      <c r="A71" s="4" t="s">
        <v>28</v>
      </c>
      <c r="B71" s="7">
        <f t="shared" ref="B71:B73" si="42">D71+F71+H71+J71+L71</f>
        <v>8</v>
      </c>
      <c r="C71" s="7">
        <f t="shared" ref="C71:C73" si="43">E71+G71+I71+K71+M71</f>
        <v>1658</v>
      </c>
      <c r="F71" s="7">
        <v>8</v>
      </c>
      <c r="G71" s="7">
        <v>1658</v>
      </c>
    </row>
    <row r="72" spans="1:13" x14ac:dyDescent="0.25">
      <c r="A72" s="4" t="s">
        <v>97</v>
      </c>
      <c r="B72" s="7"/>
      <c r="C72" s="7"/>
    </row>
    <row r="73" spans="1:13" x14ac:dyDescent="0.25">
      <c r="A73" s="4" t="s">
        <v>29</v>
      </c>
      <c r="B73" s="7">
        <f t="shared" si="42"/>
        <v>6</v>
      </c>
      <c r="C73" s="7">
        <f t="shared" si="43"/>
        <v>1486</v>
      </c>
      <c r="F73" s="7">
        <v>6</v>
      </c>
      <c r="G73" s="7">
        <v>1486</v>
      </c>
    </row>
    <row r="74" spans="1:13" x14ac:dyDescent="0.25">
      <c r="A74" s="3" t="s">
        <v>98</v>
      </c>
      <c r="B74" s="10">
        <f t="shared" ref="B74:M74" si="44">SUM(B75:B77)</f>
        <v>9</v>
      </c>
      <c r="C74" s="10">
        <f t="shared" si="44"/>
        <v>2432</v>
      </c>
      <c r="D74" s="10">
        <f t="shared" si="44"/>
        <v>0</v>
      </c>
      <c r="E74" s="10">
        <f t="shared" si="44"/>
        <v>0</v>
      </c>
      <c r="F74" s="10">
        <f t="shared" si="44"/>
        <v>8</v>
      </c>
      <c r="G74" s="10">
        <f t="shared" si="44"/>
        <v>2172</v>
      </c>
      <c r="H74" s="10">
        <f t="shared" si="44"/>
        <v>0</v>
      </c>
      <c r="I74" s="10">
        <f t="shared" si="44"/>
        <v>0</v>
      </c>
      <c r="J74" s="10">
        <f t="shared" si="44"/>
        <v>0</v>
      </c>
      <c r="K74" s="10">
        <f t="shared" si="44"/>
        <v>0</v>
      </c>
      <c r="L74" s="10">
        <f t="shared" si="44"/>
        <v>1</v>
      </c>
      <c r="M74" s="10">
        <f t="shared" si="44"/>
        <v>260</v>
      </c>
    </row>
    <row r="75" spans="1:13" x14ac:dyDescent="0.25">
      <c r="A75" s="4" t="s">
        <v>31</v>
      </c>
      <c r="B75" s="7">
        <f t="shared" ref="B75:B77" si="45">D75+F75+H75+J75+L75</f>
        <v>8</v>
      </c>
      <c r="C75" s="7">
        <f t="shared" ref="C75:C77" si="46">E75+G75+I75+K75+M75</f>
        <v>2172</v>
      </c>
      <c r="F75" s="7">
        <v>8</v>
      </c>
      <c r="G75" s="7">
        <v>2172</v>
      </c>
    </row>
    <row r="76" spans="1:13" x14ac:dyDescent="0.25">
      <c r="A76" s="4" t="s">
        <v>32</v>
      </c>
      <c r="B76" s="7">
        <f t="shared" si="45"/>
        <v>1</v>
      </c>
      <c r="C76" s="7">
        <f t="shared" si="46"/>
        <v>260</v>
      </c>
      <c r="L76" s="7">
        <v>1</v>
      </c>
      <c r="M76" s="7">
        <v>260</v>
      </c>
    </row>
    <row r="77" spans="1:13" x14ac:dyDescent="0.25">
      <c r="A77" s="4" t="s">
        <v>99</v>
      </c>
      <c r="B77" s="7"/>
      <c r="C77" s="7"/>
    </row>
    <row r="78" spans="1:13" x14ac:dyDescent="0.25">
      <c r="A78" s="2" t="s">
        <v>100</v>
      </c>
      <c r="B78" s="9">
        <f>B79+B83+B86+B89</f>
        <v>17</v>
      </c>
      <c r="C78" s="9">
        <f t="shared" ref="C78:M78" si="47">C79+C83+C86+C89</f>
        <v>3777</v>
      </c>
      <c r="D78" s="9">
        <f t="shared" si="47"/>
        <v>0</v>
      </c>
      <c r="E78" s="9">
        <f t="shared" si="47"/>
        <v>0</v>
      </c>
      <c r="F78" s="9">
        <f t="shared" si="47"/>
        <v>12</v>
      </c>
      <c r="G78" s="9">
        <f t="shared" si="47"/>
        <v>2143</v>
      </c>
      <c r="H78" s="9">
        <f t="shared" si="47"/>
        <v>0</v>
      </c>
      <c r="I78" s="9">
        <f t="shared" si="47"/>
        <v>0</v>
      </c>
      <c r="J78" s="9">
        <f t="shared" si="47"/>
        <v>0</v>
      </c>
      <c r="K78" s="9">
        <f t="shared" si="47"/>
        <v>0</v>
      </c>
      <c r="L78" s="9">
        <f t="shared" si="47"/>
        <v>5</v>
      </c>
      <c r="M78" s="9">
        <f t="shared" si="47"/>
        <v>1634</v>
      </c>
    </row>
    <row r="79" spans="1:13" x14ac:dyDescent="0.25">
      <c r="A79" s="3" t="s">
        <v>101</v>
      </c>
      <c r="B79" s="10">
        <f t="shared" ref="B79:M79" si="48">SUM(B80:B82)</f>
        <v>0</v>
      </c>
      <c r="C79" s="10">
        <f t="shared" si="48"/>
        <v>0</v>
      </c>
      <c r="D79" s="10">
        <f t="shared" si="48"/>
        <v>0</v>
      </c>
      <c r="E79" s="10">
        <f t="shared" si="48"/>
        <v>0</v>
      </c>
      <c r="F79" s="10">
        <f t="shared" si="48"/>
        <v>0</v>
      </c>
      <c r="G79" s="10">
        <f t="shared" si="48"/>
        <v>0</v>
      </c>
      <c r="H79" s="10">
        <f t="shared" si="48"/>
        <v>0</v>
      </c>
      <c r="I79" s="10">
        <f t="shared" si="48"/>
        <v>0</v>
      </c>
      <c r="J79" s="10">
        <f t="shared" si="48"/>
        <v>0</v>
      </c>
      <c r="K79" s="10">
        <f t="shared" si="48"/>
        <v>0</v>
      </c>
      <c r="L79" s="10">
        <f t="shared" si="48"/>
        <v>0</v>
      </c>
      <c r="M79" s="10">
        <f t="shared" si="48"/>
        <v>0</v>
      </c>
    </row>
    <row r="80" spans="1:13" x14ac:dyDescent="0.25">
      <c r="A80" s="4" t="s">
        <v>102</v>
      </c>
      <c r="B80" s="7"/>
      <c r="C80" s="7"/>
    </row>
    <row r="81" spans="1:13" x14ac:dyDescent="0.25">
      <c r="A81" s="4" t="s">
        <v>103</v>
      </c>
      <c r="B81" s="7"/>
      <c r="C81" s="7"/>
    </row>
    <row r="82" spans="1:13" x14ac:dyDescent="0.25">
      <c r="A82" s="4" t="s">
        <v>104</v>
      </c>
      <c r="B82" s="7"/>
      <c r="C82" s="7"/>
    </row>
    <row r="83" spans="1:13" x14ac:dyDescent="0.25">
      <c r="A83" s="3" t="s">
        <v>105</v>
      </c>
      <c r="B83" s="10">
        <f t="shared" ref="B83:M83" si="49">SUM(B84:B85)</f>
        <v>1</v>
      </c>
      <c r="C83" s="10">
        <f t="shared" si="49"/>
        <v>260</v>
      </c>
      <c r="D83" s="10">
        <f t="shared" si="49"/>
        <v>0</v>
      </c>
      <c r="E83" s="10">
        <f t="shared" si="49"/>
        <v>0</v>
      </c>
      <c r="F83" s="10">
        <f t="shared" si="49"/>
        <v>0</v>
      </c>
      <c r="G83" s="10">
        <f t="shared" si="49"/>
        <v>0</v>
      </c>
      <c r="H83" s="10">
        <f t="shared" si="49"/>
        <v>0</v>
      </c>
      <c r="I83" s="10">
        <f t="shared" si="49"/>
        <v>0</v>
      </c>
      <c r="J83" s="10">
        <f t="shared" si="49"/>
        <v>0</v>
      </c>
      <c r="K83" s="10">
        <f t="shared" si="49"/>
        <v>0</v>
      </c>
      <c r="L83" s="10">
        <f t="shared" si="49"/>
        <v>1</v>
      </c>
      <c r="M83" s="10">
        <f t="shared" si="49"/>
        <v>260</v>
      </c>
    </row>
    <row r="84" spans="1:13" x14ac:dyDescent="0.25">
      <c r="A84" s="4" t="s">
        <v>106</v>
      </c>
      <c r="B84" s="7"/>
      <c r="C84" s="7"/>
    </row>
    <row r="85" spans="1:13" x14ac:dyDescent="0.25">
      <c r="A85" s="4" t="s">
        <v>27</v>
      </c>
      <c r="B85" s="7">
        <f t="shared" ref="B84:B85" si="50">D85+F85+H85+J85+L85</f>
        <v>1</v>
      </c>
      <c r="C85" s="7">
        <f t="shared" ref="C84:C85" si="51">E85+G85+I85+K85+M85</f>
        <v>260</v>
      </c>
      <c r="L85" s="7">
        <v>1</v>
      </c>
      <c r="M85" s="7">
        <v>260</v>
      </c>
    </row>
    <row r="86" spans="1:13" x14ac:dyDescent="0.25">
      <c r="A86" s="3" t="s">
        <v>107</v>
      </c>
      <c r="B86" s="10">
        <f t="shared" ref="B86:M86" si="52">SUM(B87:B88)</f>
        <v>1</v>
      </c>
      <c r="C86" s="10">
        <f t="shared" si="52"/>
        <v>418</v>
      </c>
      <c r="D86" s="10">
        <f t="shared" si="52"/>
        <v>0</v>
      </c>
      <c r="E86" s="10">
        <f t="shared" si="52"/>
        <v>0</v>
      </c>
      <c r="F86" s="10">
        <f t="shared" si="52"/>
        <v>0</v>
      </c>
      <c r="G86" s="10">
        <f t="shared" si="52"/>
        <v>0</v>
      </c>
      <c r="H86" s="10">
        <f t="shared" si="52"/>
        <v>0</v>
      </c>
      <c r="I86" s="10">
        <f t="shared" si="52"/>
        <v>0</v>
      </c>
      <c r="J86" s="10">
        <f t="shared" si="52"/>
        <v>0</v>
      </c>
      <c r="K86" s="10">
        <f t="shared" si="52"/>
        <v>0</v>
      </c>
      <c r="L86" s="10">
        <f t="shared" si="52"/>
        <v>1</v>
      </c>
      <c r="M86" s="10">
        <f t="shared" si="52"/>
        <v>418</v>
      </c>
    </row>
    <row r="87" spans="1:13" x14ac:dyDescent="0.25">
      <c r="A87" s="4" t="s">
        <v>108</v>
      </c>
      <c r="B87" s="7"/>
      <c r="C87" s="7"/>
    </row>
    <row r="88" spans="1:13" x14ac:dyDescent="0.25">
      <c r="A88" s="4" t="s">
        <v>23</v>
      </c>
      <c r="B88" s="7">
        <f t="shared" ref="B87:B88" si="53">D88+F88+H88+J88+L88</f>
        <v>1</v>
      </c>
      <c r="C88" s="7">
        <f t="shared" ref="C87:C88" si="54">E88+G88+I88+K88+M88</f>
        <v>418</v>
      </c>
      <c r="L88" s="7">
        <v>1</v>
      </c>
      <c r="M88" s="7">
        <v>418</v>
      </c>
    </row>
    <row r="89" spans="1:13" x14ac:dyDescent="0.25">
      <c r="A89" s="3" t="s">
        <v>109</v>
      </c>
      <c r="B89" s="10">
        <f t="shared" ref="B89:M89" si="55">SUM(B90:B92)</f>
        <v>15</v>
      </c>
      <c r="C89" s="10">
        <f t="shared" si="55"/>
        <v>3099</v>
      </c>
      <c r="D89" s="10">
        <f t="shared" si="55"/>
        <v>0</v>
      </c>
      <c r="E89" s="10">
        <f t="shared" si="55"/>
        <v>0</v>
      </c>
      <c r="F89" s="10">
        <f t="shared" si="55"/>
        <v>12</v>
      </c>
      <c r="G89" s="10">
        <f t="shared" si="55"/>
        <v>2143</v>
      </c>
      <c r="H89" s="10">
        <f t="shared" si="55"/>
        <v>0</v>
      </c>
      <c r="I89" s="10">
        <f t="shared" si="55"/>
        <v>0</v>
      </c>
      <c r="J89" s="10">
        <f t="shared" si="55"/>
        <v>0</v>
      </c>
      <c r="K89" s="10">
        <f t="shared" si="55"/>
        <v>0</v>
      </c>
      <c r="L89" s="10">
        <f t="shared" si="55"/>
        <v>3</v>
      </c>
      <c r="M89" s="10">
        <f t="shared" si="55"/>
        <v>956</v>
      </c>
    </row>
    <row r="90" spans="1:13" x14ac:dyDescent="0.25">
      <c r="A90" s="4" t="s">
        <v>24</v>
      </c>
      <c r="B90" s="7">
        <f t="shared" ref="B90:B92" si="56">D90+F90+H90+J90+L90</f>
        <v>7</v>
      </c>
      <c r="C90" s="7">
        <f t="shared" ref="C90:C92" si="57">E90+G90+I90+K90+M90</f>
        <v>1310</v>
      </c>
      <c r="F90" s="7">
        <v>5</v>
      </c>
      <c r="G90" s="7">
        <v>790</v>
      </c>
      <c r="L90" s="7">
        <v>2</v>
      </c>
      <c r="M90" s="7">
        <v>520</v>
      </c>
    </row>
    <row r="91" spans="1:13" x14ac:dyDescent="0.25">
      <c r="A91" s="4" t="s">
        <v>25</v>
      </c>
      <c r="B91" s="7">
        <f t="shared" si="56"/>
        <v>7</v>
      </c>
      <c r="C91" s="7">
        <f t="shared" si="57"/>
        <v>1353</v>
      </c>
      <c r="F91" s="7">
        <v>7</v>
      </c>
      <c r="G91" s="7">
        <v>1353</v>
      </c>
    </row>
    <row r="92" spans="1:13" x14ac:dyDescent="0.25">
      <c r="A92" s="4" t="s">
        <v>26</v>
      </c>
      <c r="B92" s="7">
        <f t="shared" si="56"/>
        <v>1</v>
      </c>
      <c r="C92" s="7">
        <f t="shared" si="57"/>
        <v>436</v>
      </c>
      <c r="L92" s="7">
        <v>1</v>
      </c>
      <c r="M92" s="7">
        <v>436</v>
      </c>
    </row>
    <row r="93" spans="1:13" x14ac:dyDescent="0.25">
      <c r="A93" s="2" t="s">
        <v>110</v>
      </c>
      <c r="B93" s="9">
        <f>B94+B100+B107</f>
        <v>97</v>
      </c>
      <c r="C93" s="9">
        <f t="shared" ref="C93:M93" si="58">C94+C100+C107</f>
        <v>15663</v>
      </c>
      <c r="D93" s="9">
        <f t="shared" si="58"/>
        <v>7</v>
      </c>
      <c r="E93" s="9">
        <f t="shared" si="58"/>
        <v>1131</v>
      </c>
      <c r="F93" s="9">
        <f t="shared" si="58"/>
        <v>88</v>
      </c>
      <c r="G93" s="9">
        <f t="shared" si="58"/>
        <v>13994</v>
      </c>
      <c r="H93" s="9">
        <f t="shared" si="58"/>
        <v>0</v>
      </c>
      <c r="I93" s="9">
        <f t="shared" si="58"/>
        <v>0</v>
      </c>
      <c r="J93" s="9">
        <f t="shared" si="58"/>
        <v>1</v>
      </c>
      <c r="K93" s="9">
        <f t="shared" si="58"/>
        <v>100</v>
      </c>
      <c r="L93" s="9">
        <f t="shared" si="58"/>
        <v>1</v>
      </c>
      <c r="M93" s="9">
        <f t="shared" si="58"/>
        <v>438</v>
      </c>
    </row>
    <row r="94" spans="1:13" x14ac:dyDescent="0.25">
      <c r="A94" s="3" t="s">
        <v>111</v>
      </c>
      <c r="B94" s="10">
        <f t="shared" ref="B94:M94" si="59">SUM(B95:B99)</f>
        <v>16</v>
      </c>
      <c r="C94" s="10">
        <f t="shared" si="59"/>
        <v>2986</v>
      </c>
      <c r="D94" s="10">
        <f t="shared" si="59"/>
        <v>0</v>
      </c>
      <c r="E94" s="10">
        <f t="shared" si="59"/>
        <v>0</v>
      </c>
      <c r="F94" s="10">
        <f t="shared" si="59"/>
        <v>14</v>
      </c>
      <c r="G94" s="10">
        <f t="shared" si="59"/>
        <v>2448</v>
      </c>
      <c r="H94" s="10">
        <f t="shared" si="59"/>
        <v>0</v>
      </c>
      <c r="I94" s="10">
        <f t="shared" si="59"/>
        <v>0</v>
      </c>
      <c r="J94" s="10">
        <f t="shared" si="59"/>
        <v>1</v>
      </c>
      <c r="K94" s="10">
        <f t="shared" si="59"/>
        <v>100</v>
      </c>
      <c r="L94" s="10">
        <f t="shared" si="59"/>
        <v>1</v>
      </c>
      <c r="M94" s="10">
        <f t="shared" si="59"/>
        <v>438</v>
      </c>
    </row>
    <row r="95" spans="1:13" x14ac:dyDescent="0.25">
      <c r="A95" s="4" t="s">
        <v>37</v>
      </c>
      <c r="B95" s="7">
        <f t="shared" ref="B95:B99" si="60">D95+F95+H95+J95+L95</f>
        <v>1</v>
      </c>
      <c r="C95" s="7">
        <f t="shared" ref="C95:C99" si="61">E95+G95+I95+K95+M95</f>
        <v>100</v>
      </c>
      <c r="J95" s="7">
        <v>1</v>
      </c>
      <c r="K95" s="7">
        <v>100</v>
      </c>
    </row>
    <row r="96" spans="1:13" x14ac:dyDescent="0.25">
      <c r="A96" s="4" t="s">
        <v>38</v>
      </c>
      <c r="B96" s="7">
        <f t="shared" si="60"/>
        <v>7</v>
      </c>
      <c r="C96" s="7">
        <f t="shared" si="61"/>
        <v>1002</v>
      </c>
      <c r="F96" s="7">
        <v>7</v>
      </c>
      <c r="G96" s="7">
        <v>1002</v>
      </c>
    </row>
    <row r="97" spans="1:13" x14ac:dyDescent="0.25">
      <c r="A97" s="4" t="s">
        <v>39</v>
      </c>
      <c r="B97" s="7">
        <f t="shared" si="60"/>
        <v>7</v>
      </c>
      <c r="C97" s="7">
        <f t="shared" si="61"/>
        <v>1446</v>
      </c>
      <c r="F97" s="7">
        <v>7</v>
      </c>
      <c r="G97" s="7">
        <v>1446</v>
      </c>
    </row>
    <row r="98" spans="1:13" x14ac:dyDescent="0.25">
      <c r="A98" s="4" t="s">
        <v>40</v>
      </c>
      <c r="B98" s="7">
        <f t="shared" si="60"/>
        <v>1</v>
      </c>
      <c r="C98" s="7">
        <f t="shared" si="61"/>
        <v>438</v>
      </c>
      <c r="L98" s="7">
        <v>1</v>
      </c>
      <c r="M98" s="7">
        <v>438</v>
      </c>
    </row>
    <row r="99" spans="1:13" x14ac:dyDescent="0.25">
      <c r="A99" s="4" t="s">
        <v>112</v>
      </c>
      <c r="B99" s="7"/>
      <c r="C99" s="7"/>
    </row>
    <row r="100" spans="1:13" x14ac:dyDescent="0.25">
      <c r="A100" s="3" t="s">
        <v>113</v>
      </c>
      <c r="B100" s="10">
        <f>SUM(B101:B106)</f>
        <v>28</v>
      </c>
      <c r="C100" s="10">
        <f t="shared" ref="C100:M100" si="62">SUM(C101:C106)</f>
        <v>4583</v>
      </c>
      <c r="D100" s="10">
        <f t="shared" si="62"/>
        <v>2</v>
      </c>
      <c r="E100" s="10">
        <f t="shared" si="62"/>
        <v>135</v>
      </c>
      <c r="F100" s="10">
        <f t="shared" si="62"/>
        <v>26</v>
      </c>
      <c r="G100" s="10">
        <f t="shared" si="62"/>
        <v>4448</v>
      </c>
      <c r="H100" s="10">
        <f t="shared" si="62"/>
        <v>0</v>
      </c>
      <c r="I100" s="10">
        <f t="shared" si="62"/>
        <v>0</v>
      </c>
      <c r="J100" s="10">
        <f t="shared" si="62"/>
        <v>0</v>
      </c>
      <c r="K100" s="10">
        <f t="shared" si="62"/>
        <v>0</v>
      </c>
      <c r="L100" s="10">
        <f t="shared" si="62"/>
        <v>0</v>
      </c>
      <c r="M100" s="10">
        <f t="shared" si="62"/>
        <v>0</v>
      </c>
    </row>
    <row r="101" spans="1:13" x14ac:dyDescent="0.25">
      <c r="A101" s="4" t="s">
        <v>35</v>
      </c>
      <c r="B101" s="7">
        <f t="shared" ref="B101:B106" si="63">D101+F101+H101+J101+L101</f>
        <v>18</v>
      </c>
      <c r="C101" s="7">
        <f t="shared" ref="C101:C106" si="64">E101+G101+I101+K101+M101</f>
        <v>3171</v>
      </c>
      <c r="F101" s="7">
        <v>18</v>
      </c>
      <c r="G101" s="7">
        <v>3171</v>
      </c>
    </row>
    <row r="102" spans="1:13" x14ac:dyDescent="0.25">
      <c r="A102" s="4" t="s">
        <v>114</v>
      </c>
      <c r="B102" s="7"/>
      <c r="C102" s="7"/>
    </row>
    <row r="103" spans="1:13" x14ac:dyDescent="0.25">
      <c r="A103" s="4" t="s">
        <v>34</v>
      </c>
      <c r="B103" s="7">
        <f t="shared" si="63"/>
        <v>5</v>
      </c>
      <c r="C103" s="7">
        <f t="shared" si="64"/>
        <v>755</v>
      </c>
      <c r="F103" s="7">
        <v>5</v>
      </c>
      <c r="G103" s="7">
        <v>755</v>
      </c>
    </row>
    <row r="104" spans="1:13" x14ac:dyDescent="0.25">
      <c r="A104" s="4" t="s">
        <v>33</v>
      </c>
      <c r="B104" s="7">
        <f t="shared" si="63"/>
        <v>3</v>
      </c>
      <c r="C104" s="7">
        <f t="shared" si="64"/>
        <v>522</v>
      </c>
      <c r="F104" s="7">
        <v>3</v>
      </c>
      <c r="G104" s="7">
        <v>522</v>
      </c>
    </row>
    <row r="105" spans="1:13" x14ac:dyDescent="0.25">
      <c r="A105" s="4" t="s">
        <v>36</v>
      </c>
      <c r="B105" s="7">
        <f t="shared" si="63"/>
        <v>2</v>
      </c>
      <c r="C105" s="7">
        <f t="shared" si="64"/>
        <v>135</v>
      </c>
      <c r="D105" s="7">
        <v>2</v>
      </c>
      <c r="E105" s="7">
        <v>135</v>
      </c>
    </row>
    <row r="106" spans="1:13" x14ac:dyDescent="0.25">
      <c r="A106" s="4" t="s">
        <v>115</v>
      </c>
      <c r="B106" s="7"/>
      <c r="C106" s="7"/>
    </row>
    <row r="107" spans="1:13" x14ac:dyDescent="0.25">
      <c r="A107" s="3" t="s">
        <v>116</v>
      </c>
      <c r="B107" s="10">
        <f>SUM(B108:B111)</f>
        <v>53</v>
      </c>
      <c r="C107" s="10">
        <f t="shared" ref="C107:M107" si="65">SUM(C108:C111)</f>
        <v>8094</v>
      </c>
      <c r="D107" s="10">
        <f t="shared" si="65"/>
        <v>5</v>
      </c>
      <c r="E107" s="10">
        <f t="shared" si="65"/>
        <v>996</v>
      </c>
      <c r="F107" s="10">
        <f t="shared" si="65"/>
        <v>48</v>
      </c>
      <c r="G107" s="10">
        <f t="shared" si="65"/>
        <v>7098</v>
      </c>
      <c r="H107" s="10">
        <f t="shared" si="65"/>
        <v>0</v>
      </c>
      <c r="I107" s="10">
        <f t="shared" si="65"/>
        <v>0</v>
      </c>
      <c r="J107" s="10">
        <f t="shared" si="65"/>
        <v>0</v>
      </c>
      <c r="K107" s="10">
        <f t="shared" si="65"/>
        <v>0</v>
      </c>
      <c r="L107" s="10">
        <f t="shared" si="65"/>
        <v>0</v>
      </c>
      <c r="M107" s="10">
        <f t="shared" si="65"/>
        <v>0</v>
      </c>
    </row>
    <row r="108" spans="1:13" x14ac:dyDescent="0.25">
      <c r="A108" s="4" t="s">
        <v>42</v>
      </c>
      <c r="B108" s="7">
        <f t="shared" ref="B108:B111" si="66">D108+F108+H108+J108+L108</f>
        <v>7</v>
      </c>
      <c r="C108" s="7">
        <f t="shared" ref="C108:C111" si="67">E108+G108+I108+K108+M108</f>
        <v>1281</v>
      </c>
      <c r="F108" s="7">
        <v>7</v>
      </c>
      <c r="G108" s="7">
        <v>1281</v>
      </c>
    </row>
    <row r="109" spans="1:13" x14ac:dyDescent="0.25">
      <c r="A109" s="4" t="s">
        <v>43</v>
      </c>
      <c r="B109" s="7">
        <f t="shared" si="66"/>
        <v>21</v>
      </c>
      <c r="C109" s="7">
        <f t="shared" si="67"/>
        <v>2963</v>
      </c>
      <c r="F109" s="7">
        <v>21</v>
      </c>
      <c r="G109" s="7">
        <v>2963</v>
      </c>
    </row>
    <row r="110" spans="1:13" x14ac:dyDescent="0.25">
      <c r="A110" s="4" t="s">
        <v>44</v>
      </c>
      <c r="B110" s="7">
        <f t="shared" si="66"/>
        <v>9</v>
      </c>
      <c r="C110" s="7">
        <f t="shared" si="67"/>
        <v>977</v>
      </c>
      <c r="D110" s="7">
        <v>4</v>
      </c>
      <c r="E110" s="7">
        <v>772</v>
      </c>
      <c r="F110" s="7">
        <v>5</v>
      </c>
      <c r="G110" s="7">
        <v>205</v>
      </c>
    </row>
    <row r="111" spans="1:13" x14ac:dyDescent="0.25">
      <c r="A111" s="4" t="s">
        <v>41</v>
      </c>
      <c r="B111" s="7">
        <f t="shared" si="66"/>
        <v>16</v>
      </c>
      <c r="C111" s="7">
        <f t="shared" si="67"/>
        <v>2873</v>
      </c>
      <c r="D111" s="7">
        <v>1</v>
      </c>
      <c r="E111" s="7">
        <v>224</v>
      </c>
      <c r="F111" s="7">
        <v>15</v>
      </c>
      <c r="G111" s="7">
        <v>2649</v>
      </c>
    </row>
    <row r="112" spans="1:13" x14ac:dyDescent="0.25">
      <c r="A112" s="2" t="s">
        <v>117</v>
      </c>
      <c r="B112" s="9">
        <f>B113+B117+B119</f>
        <v>26</v>
      </c>
      <c r="C112" s="9">
        <f t="shared" ref="C112:M112" si="68">C113+C117+C119</f>
        <v>4875</v>
      </c>
      <c r="D112" s="9">
        <f t="shared" si="68"/>
        <v>1</v>
      </c>
      <c r="E112" s="9">
        <f t="shared" si="68"/>
        <v>110</v>
      </c>
      <c r="F112" s="9">
        <f t="shared" si="68"/>
        <v>21</v>
      </c>
      <c r="G112" s="9">
        <f t="shared" si="68"/>
        <v>4001</v>
      </c>
      <c r="H112" s="9">
        <f t="shared" si="68"/>
        <v>1</v>
      </c>
      <c r="I112" s="9">
        <f t="shared" si="68"/>
        <v>80</v>
      </c>
      <c r="J112" s="9">
        <f t="shared" si="68"/>
        <v>0</v>
      </c>
      <c r="K112" s="9">
        <f t="shared" si="68"/>
        <v>0</v>
      </c>
      <c r="L112" s="9">
        <f t="shared" si="68"/>
        <v>3</v>
      </c>
      <c r="M112" s="9">
        <f t="shared" si="68"/>
        <v>684</v>
      </c>
    </row>
    <row r="113" spans="1:13" x14ac:dyDescent="0.25">
      <c r="A113" s="3" t="s">
        <v>118</v>
      </c>
      <c r="B113" s="10">
        <f t="shared" ref="B113:M113" si="69">SUM(B114:B116)</f>
        <v>9</v>
      </c>
      <c r="C113" s="10">
        <f t="shared" si="69"/>
        <v>1642</v>
      </c>
      <c r="D113" s="10">
        <f t="shared" si="69"/>
        <v>1</v>
      </c>
      <c r="E113" s="10">
        <f t="shared" si="69"/>
        <v>110</v>
      </c>
      <c r="F113" s="10">
        <f t="shared" si="69"/>
        <v>6</v>
      </c>
      <c r="G113" s="10">
        <f t="shared" si="69"/>
        <v>1032</v>
      </c>
      <c r="H113" s="10">
        <f t="shared" si="69"/>
        <v>0</v>
      </c>
      <c r="I113" s="10">
        <f t="shared" si="69"/>
        <v>0</v>
      </c>
      <c r="J113" s="10">
        <f t="shared" si="69"/>
        <v>0</v>
      </c>
      <c r="K113" s="10">
        <f t="shared" si="69"/>
        <v>0</v>
      </c>
      <c r="L113" s="10">
        <f t="shared" si="69"/>
        <v>2</v>
      </c>
      <c r="M113" s="10">
        <f t="shared" si="69"/>
        <v>500</v>
      </c>
    </row>
    <row r="114" spans="1:13" x14ac:dyDescent="0.25">
      <c r="A114" s="4" t="s">
        <v>48</v>
      </c>
      <c r="B114" s="7">
        <f t="shared" ref="B114:B116" si="70">D114+F114+H114+J114+L114</f>
        <v>6</v>
      </c>
      <c r="C114" s="7">
        <f t="shared" ref="C114:C116" si="71">E114+G114+I114+K114+M114</f>
        <v>1032</v>
      </c>
      <c r="F114" s="7">
        <v>6</v>
      </c>
      <c r="G114" s="7">
        <v>1032</v>
      </c>
    </row>
    <row r="115" spans="1:13" x14ac:dyDescent="0.25">
      <c r="A115" s="4" t="s">
        <v>47</v>
      </c>
      <c r="B115" s="7">
        <f t="shared" si="70"/>
        <v>1</v>
      </c>
      <c r="C115" s="7">
        <f t="shared" si="71"/>
        <v>66</v>
      </c>
      <c r="L115" s="7">
        <v>1</v>
      </c>
      <c r="M115" s="7">
        <v>66</v>
      </c>
    </row>
    <row r="116" spans="1:13" x14ac:dyDescent="0.25">
      <c r="A116" s="4" t="s">
        <v>49</v>
      </c>
      <c r="B116" s="7">
        <f t="shared" si="70"/>
        <v>2</v>
      </c>
      <c r="C116" s="7">
        <f t="shared" si="71"/>
        <v>544</v>
      </c>
      <c r="D116" s="7">
        <v>1</v>
      </c>
      <c r="E116" s="7">
        <v>110</v>
      </c>
      <c r="L116" s="7">
        <v>1</v>
      </c>
      <c r="M116" s="7">
        <v>434</v>
      </c>
    </row>
    <row r="117" spans="1:13" x14ac:dyDescent="0.25">
      <c r="A117" s="3" t="s">
        <v>119</v>
      </c>
      <c r="B117" s="10">
        <f>SUM(B118)</f>
        <v>1</v>
      </c>
      <c r="C117" s="10">
        <f t="shared" ref="C117:M117" si="72">SUM(C118)</f>
        <v>184</v>
      </c>
      <c r="D117" s="10">
        <f t="shared" si="72"/>
        <v>0</v>
      </c>
      <c r="E117" s="10">
        <f t="shared" si="72"/>
        <v>0</v>
      </c>
      <c r="F117" s="10">
        <f t="shared" si="72"/>
        <v>0</v>
      </c>
      <c r="G117" s="10">
        <f t="shared" si="72"/>
        <v>0</v>
      </c>
      <c r="H117" s="10">
        <f t="shared" si="72"/>
        <v>0</v>
      </c>
      <c r="I117" s="10">
        <f t="shared" si="72"/>
        <v>0</v>
      </c>
      <c r="J117" s="10">
        <f t="shared" si="72"/>
        <v>0</v>
      </c>
      <c r="K117" s="10">
        <f t="shared" si="72"/>
        <v>0</v>
      </c>
      <c r="L117" s="10">
        <f t="shared" si="72"/>
        <v>1</v>
      </c>
      <c r="M117" s="10">
        <f t="shared" si="72"/>
        <v>184</v>
      </c>
    </row>
    <row r="118" spans="1:13" x14ac:dyDescent="0.25">
      <c r="A118" s="4" t="s">
        <v>50</v>
      </c>
      <c r="B118" s="7">
        <f>D118+F118+H118+J118+L118</f>
        <v>1</v>
      </c>
      <c r="C118" s="7">
        <f>E118+G118+I118+K118+M118</f>
        <v>184</v>
      </c>
      <c r="L118" s="7">
        <v>1</v>
      </c>
      <c r="M118" s="7">
        <v>184</v>
      </c>
    </row>
    <row r="119" spans="1:13" x14ac:dyDescent="0.25">
      <c r="A119" s="3" t="s">
        <v>120</v>
      </c>
      <c r="B119" s="10">
        <f t="shared" ref="B119:M119" si="73">SUM(B120:B122)</f>
        <v>16</v>
      </c>
      <c r="C119" s="10">
        <f t="shared" si="73"/>
        <v>3049</v>
      </c>
      <c r="D119" s="10">
        <f t="shared" si="73"/>
        <v>0</v>
      </c>
      <c r="E119" s="10">
        <f t="shared" si="73"/>
        <v>0</v>
      </c>
      <c r="F119" s="10">
        <f t="shared" si="73"/>
        <v>15</v>
      </c>
      <c r="G119" s="10">
        <f t="shared" si="73"/>
        <v>2969</v>
      </c>
      <c r="H119" s="10">
        <f t="shared" si="73"/>
        <v>1</v>
      </c>
      <c r="I119" s="10">
        <f t="shared" si="73"/>
        <v>80</v>
      </c>
      <c r="J119" s="10">
        <f t="shared" si="73"/>
        <v>0</v>
      </c>
      <c r="K119" s="10">
        <f t="shared" si="73"/>
        <v>0</v>
      </c>
      <c r="L119" s="10">
        <f t="shared" si="73"/>
        <v>0</v>
      </c>
      <c r="M119" s="10">
        <f t="shared" si="73"/>
        <v>0</v>
      </c>
    </row>
    <row r="120" spans="1:13" x14ac:dyDescent="0.25">
      <c r="A120" s="4" t="s">
        <v>46</v>
      </c>
      <c r="B120" s="7">
        <f t="shared" ref="B120:B122" si="74">D120+F120+H120+J120+L120</f>
        <v>6</v>
      </c>
      <c r="C120" s="7">
        <f t="shared" ref="C120:C122" si="75">E120+G120+I120+K120+M120</f>
        <v>804</v>
      </c>
      <c r="F120" s="7">
        <v>6</v>
      </c>
      <c r="G120" s="7">
        <v>804</v>
      </c>
    </row>
    <row r="121" spans="1:13" x14ac:dyDescent="0.25">
      <c r="A121" s="4" t="s">
        <v>121</v>
      </c>
      <c r="B121" s="7"/>
      <c r="C121" s="7"/>
    </row>
    <row r="122" spans="1:13" x14ac:dyDescent="0.25">
      <c r="A122" s="4" t="s">
        <v>45</v>
      </c>
      <c r="B122" s="7">
        <f t="shared" si="74"/>
        <v>10</v>
      </c>
      <c r="C122" s="7">
        <f t="shared" si="75"/>
        <v>2245</v>
      </c>
      <c r="F122" s="7">
        <v>9</v>
      </c>
      <c r="G122" s="7">
        <v>2165</v>
      </c>
      <c r="H122" s="7">
        <v>1</v>
      </c>
      <c r="I122" s="7">
        <v>80</v>
      </c>
    </row>
    <row r="123" spans="1:13" x14ac:dyDescent="0.25">
      <c r="A123" s="2" t="s">
        <v>122</v>
      </c>
      <c r="B123" s="9">
        <f>B124+B128+B132+B135++B138+B141</f>
        <v>72</v>
      </c>
      <c r="C123" s="9">
        <f t="shared" ref="C123:M123" si="76">C124+C128+C132+C135++C138+C141</f>
        <v>14304</v>
      </c>
      <c r="D123" s="9">
        <f t="shared" si="76"/>
        <v>1</v>
      </c>
      <c r="E123" s="9">
        <f t="shared" si="76"/>
        <v>150</v>
      </c>
      <c r="F123" s="9">
        <f t="shared" si="76"/>
        <v>69</v>
      </c>
      <c r="G123" s="9">
        <f t="shared" si="76"/>
        <v>13789</v>
      </c>
      <c r="H123" s="9">
        <f t="shared" si="76"/>
        <v>0</v>
      </c>
      <c r="I123" s="9">
        <f t="shared" si="76"/>
        <v>0</v>
      </c>
      <c r="J123" s="9">
        <f t="shared" si="76"/>
        <v>0</v>
      </c>
      <c r="K123" s="9">
        <f t="shared" si="76"/>
        <v>0</v>
      </c>
      <c r="L123" s="9">
        <f t="shared" si="76"/>
        <v>2</v>
      </c>
      <c r="M123" s="9">
        <f t="shared" si="76"/>
        <v>365</v>
      </c>
    </row>
    <row r="124" spans="1:13" x14ac:dyDescent="0.25">
      <c r="A124" s="3" t="s">
        <v>123</v>
      </c>
      <c r="B124" s="10">
        <f t="shared" ref="B124:M124" si="77">SUM(B125:B127)</f>
        <v>25</v>
      </c>
      <c r="C124" s="10">
        <f t="shared" si="77"/>
        <v>5012</v>
      </c>
      <c r="D124" s="10">
        <f t="shared" si="77"/>
        <v>0</v>
      </c>
      <c r="E124" s="10">
        <f t="shared" si="77"/>
        <v>0</v>
      </c>
      <c r="F124" s="10">
        <f t="shared" si="77"/>
        <v>24</v>
      </c>
      <c r="G124" s="10">
        <f t="shared" si="77"/>
        <v>4828</v>
      </c>
      <c r="H124" s="10">
        <f t="shared" si="77"/>
        <v>0</v>
      </c>
      <c r="I124" s="10">
        <f t="shared" si="77"/>
        <v>0</v>
      </c>
      <c r="J124" s="10">
        <f t="shared" si="77"/>
        <v>0</v>
      </c>
      <c r="K124" s="10">
        <f t="shared" si="77"/>
        <v>0</v>
      </c>
      <c r="L124" s="10">
        <f t="shared" si="77"/>
        <v>1</v>
      </c>
      <c r="M124" s="10">
        <f t="shared" si="77"/>
        <v>184</v>
      </c>
    </row>
    <row r="125" spans="1:13" x14ac:dyDescent="0.25">
      <c r="A125" s="4" t="s">
        <v>53</v>
      </c>
      <c r="B125" s="7"/>
      <c r="C125" s="7"/>
    </row>
    <row r="126" spans="1:13" x14ac:dyDescent="0.25">
      <c r="A126" s="4" t="s">
        <v>54</v>
      </c>
      <c r="B126" s="7">
        <f t="shared" ref="B125:B127" si="78">D126+F126+H126+J126+L126</f>
        <v>7</v>
      </c>
      <c r="C126" s="7">
        <f t="shared" ref="C125:C127" si="79">E126+G126+I126+K126+M126</f>
        <v>1902</v>
      </c>
      <c r="F126" s="7">
        <v>6</v>
      </c>
      <c r="G126" s="7">
        <v>1718</v>
      </c>
      <c r="L126" s="7">
        <v>1</v>
      </c>
      <c r="M126" s="7">
        <v>184</v>
      </c>
    </row>
    <row r="127" spans="1:13" x14ac:dyDescent="0.25">
      <c r="A127" s="4" t="s">
        <v>55</v>
      </c>
      <c r="B127" s="7">
        <f t="shared" si="78"/>
        <v>18</v>
      </c>
      <c r="C127" s="7">
        <f t="shared" si="79"/>
        <v>3110</v>
      </c>
      <c r="F127" s="7">
        <v>18</v>
      </c>
      <c r="G127" s="7">
        <v>3110</v>
      </c>
    </row>
    <row r="128" spans="1:13" x14ac:dyDescent="0.25">
      <c r="A128" s="3" t="s">
        <v>124</v>
      </c>
      <c r="B128" s="10">
        <f t="shared" ref="B128:M128" si="80">SUM(B129:B131)</f>
        <v>0</v>
      </c>
      <c r="C128" s="10">
        <f t="shared" si="80"/>
        <v>0</v>
      </c>
      <c r="D128" s="10">
        <f t="shared" si="80"/>
        <v>0</v>
      </c>
      <c r="E128" s="10">
        <f t="shared" si="80"/>
        <v>0</v>
      </c>
      <c r="F128" s="10">
        <f t="shared" si="80"/>
        <v>0</v>
      </c>
      <c r="G128" s="10">
        <f t="shared" si="80"/>
        <v>0</v>
      </c>
      <c r="H128" s="10">
        <f t="shared" si="80"/>
        <v>0</v>
      </c>
      <c r="I128" s="10">
        <f t="shared" si="80"/>
        <v>0</v>
      </c>
      <c r="J128" s="10">
        <f t="shared" si="80"/>
        <v>0</v>
      </c>
      <c r="K128" s="10">
        <f t="shared" si="80"/>
        <v>0</v>
      </c>
      <c r="L128" s="10">
        <f t="shared" si="80"/>
        <v>0</v>
      </c>
      <c r="M128" s="10">
        <f t="shared" si="80"/>
        <v>0</v>
      </c>
    </row>
    <row r="129" spans="1:13" x14ac:dyDescent="0.25">
      <c r="A129" s="4" t="s">
        <v>125</v>
      </c>
      <c r="B129" s="7"/>
      <c r="C129" s="7"/>
    </row>
    <row r="130" spans="1:13" x14ac:dyDescent="0.25">
      <c r="A130" s="4" t="s">
        <v>126</v>
      </c>
      <c r="B130" s="7"/>
      <c r="C130" s="7"/>
    </row>
    <row r="131" spans="1:13" x14ac:dyDescent="0.25">
      <c r="A131" s="4" t="s">
        <v>127</v>
      </c>
      <c r="B131" s="7"/>
      <c r="C131" s="7"/>
    </row>
    <row r="132" spans="1:13" x14ac:dyDescent="0.25">
      <c r="A132" s="3" t="s">
        <v>128</v>
      </c>
      <c r="B132" s="10">
        <f t="shared" ref="B132:M132" si="81">SUM(B133:B134)</f>
        <v>0</v>
      </c>
      <c r="C132" s="10">
        <f t="shared" si="81"/>
        <v>0</v>
      </c>
      <c r="D132" s="10">
        <f t="shared" si="81"/>
        <v>0</v>
      </c>
      <c r="E132" s="10">
        <f t="shared" si="81"/>
        <v>0</v>
      </c>
      <c r="F132" s="10">
        <f t="shared" si="81"/>
        <v>0</v>
      </c>
      <c r="G132" s="10">
        <f t="shared" si="81"/>
        <v>0</v>
      </c>
      <c r="H132" s="10">
        <f t="shared" si="81"/>
        <v>0</v>
      </c>
      <c r="I132" s="10">
        <f t="shared" si="81"/>
        <v>0</v>
      </c>
      <c r="J132" s="10">
        <f t="shared" si="81"/>
        <v>0</v>
      </c>
      <c r="K132" s="10">
        <f t="shared" si="81"/>
        <v>0</v>
      </c>
      <c r="L132" s="10">
        <f t="shared" si="81"/>
        <v>0</v>
      </c>
      <c r="M132" s="10">
        <f t="shared" si="81"/>
        <v>0</v>
      </c>
    </row>
    <row r="133" spans="1:13" x14ac:dyDescent="0.25">
      <c r="A133" s="4" t="s">
        <v>129</v>
      </c>
      <c r="B133" s="7"/>
      <c r="C133" s="7"/>
    </row>
    <row r="134" spans="1:13" x14ac:dyDescent="0.25">
      <c r="A134" s="4" t="s">
        <v>130</v>
      </c>
      <c r="B134" s="7"/>
      <c r="C134" s="7"/>
    </row>
    <row r="135" spans="1:13" x14ac:dyDescent="0.25">
      <c r="A135" s="3" t="s">
        <v>131</v>
      </c>
      <c r="B135" s="10">
        <f t="shared" ref="B135:M135" si="82">SUM(B136:B137)</f>
        <v>1</v>
      </c>
      <c r="C135" s="10">
        <f t="shared" si="82"/>
        <v>181</v>
      </c>
      <c r="D135" s="10">
        <f t="shared" si="82"/>
        <v>0</v>
      </c>
      <c r="E135" s="10">
        <f t="shared" si="82"/>
        <v>0</v>
      </c>
      <c r="F135" s="10">
        <f t="shared" si="82"/>
        <v>0</v>
      </c>
      <c r="G135" s="10">
        <f t="shared" si="82"/>
        <v>0</v>
      </c>
      <c r="H135" s="10">
        <f t="shared" si="82"/>
        <v>0</v>
      </c>
      <c r="I135" s="10">
        <f t="shared" si="82"/>
        <v>0</v>
      </c>
      <c r="J135" s="10">
        <f t="shared" si="82"/>
        <v>0</v>
      </c>
      <c r="K135" s="10">
        <f t="shared" si="82"/>
        <v>0</v>
      </c>
      <c r="L135" s="10">
        <f t="shared" si="82"/>
        <v>1</v>
      </c>
      <c r="M135" s="10">
        <f t="shared" si="82"/>
        <v>181</v>
      </c>
    </row>
    <row r="136" spans="1:13" x14ac:dyDescent="0.25">
      <c r="A136" s="4" t="s">
        <v>56</v>
      </c>
      <c r="B136" s="7">
        <f t="shared" ref="B136:B137" si="83">D136+F136+H136+J136+L136</f>
        <v>1</v>
      </c>
      <c r="C136" s="7">
        <f t="shared" ref="C136:C137" si="84">E136+G136+I136+K136+M136</f>
        <v>181</v>
      </c>
      <c r="L136" s="7">
        <v>1</v>
      </c>
      <c r="M136" s="7">
        <v>181</v>
      </c>
    </row>
    <row r="137" spans="1:13" x14ac:dyDescent="0.25">
      <c r="A137" s="4" t="s">
        <v>132</v>
      </c>
      <c r="B137" s="7"/>
      <c r="C137" s="7"/>
    </row>
    <row r="138" spans="1:13" x14ac:dyDescent="0.25">
      <c r="A138" s="3" t="s">
        <v>133</v>
      </c>
      <c r="B138" s="10">
        <f t="shared" ref="B138:M138" si="85">SUM(B139:B140)</f>
        <v>0</v>
      </c>
      <c r="C138" s="10">
        <f t="shared" si="85"/>
        <v>0</v>
      </c>
      <c r="D138" s="10">
        <f t="shared" si="85"/>
        <v>0</v>
      </c>
      <c r="E138" s="10">
        <f t="shared" si="85"/>
        <v>0</v>
      </c>
      <c r="F138" s="10">
        <f t="shared" si="85"/>
        <v>0</v>
      </c>
      <c r="G138" s="10">
        <f t="shared" si="85"/>
        <v>0</v>
      </c>
      <c r="H138" s="10">
        <f t="shared" si="85"/>
        <v>0</v>
      </c>
      <c r="I138" s="10">
        <f t="shared" si="85"/>
        <v>0</v>
      </c>
      <c r="J138" s="10">
        <f t="shared" si="85"/>
        <v>0</v>
      </c>
      <c r="K138" s="10">
        <f t="shared" si="85"/>
        <v>0</v>
      </c>
      <c r="L138" s="10">
        <f t="shared" si="85"/>
        <v>0</v>
      </c>
      <c r="M138" s="10">
        <f t="shared" si="85"/>
        <v>0</v>
      </c>
    </row>
    <row r="139" spans="1:13" x14ac:dyDescent="0.25">
      <c r="A139" s="4" t="s">
        <v>134</v>
      </c>
      <c r="B139" s="7"/>
      <c r="C139" s="7"/>
    </row>
    <row r="140" spans="1:13" x14ac:dyDescent="0.25">
      <c r="A140" s="4" t="s">
        <v>135</v>
      </c>
      <c r="B140" s="7"/>
      <c r="C140" s="7"/>
    </row>
    <row r="141" spans="1:13" x14ac:dyDescent="0.25">
      <c r="A141" s="3" t="s">
        <v>136</v>
      </c>
      <c r="B141" s="10">
        <f t="shared" ref="B141:M141" si="86">SUM(B142:B144)</f>
        <v>46</v>
      </c>
      <c r="C141" s="10">
        <f t="shared" si="86"/>
        <v>9111</v>
      </c>
      <c r="D141" s="10">
        <f t="shared" si="86"/>
        <v>1</v>
      </c>
      <c r="E141" s="10">
        <f t="shared" si="86"/>
        <v>150</v>
      </c>
      <c r="F141" s="10">
        <f t="shared" si="86"/>
        <v>45</v>
      </c>
      <c r="G141" s="10">
        <f t="shared" si="86"/>
        <v>8961</v>
      </c>
      <c r="H141" s="10">
        <f t="shared" si="86"/>
        <v>0</v>
      </c>
      <c r="I141" s="10">
        <f t="shared" si="86"/>
        <v>0</v>
      </c>
      <c r="J141" s="10">
        <f t="shared" si="86"/>
        <v>0</v>
      </c>
      <c r="K141" s="10">
        <f t="shared" si="86"/>
        <v>0</v>
      </c>
      <c r="L141" s="10">
        <f t="shared" si="86"/>
        <v>0</v>
      </c>
      <c r="M141" s="10">
        <f t="shared" si="86"/>
        <v>0</v>
      </c>
    </row>
    <row r="142" spans="1:13" x14ac:dyDescent="0.25">
      <c r="A142" s="4" t="s">
        <v>137</v>
      </c>
      <c r="B142" s="7"/>
      <c r="C142" s="7"/>
    </row>
    <row r="143" spans="1:13" x14ac:dyDescent="0.25">
      <c r="A143" s="4" t="s">
        <v>52</v>
      </c>
      <c r="B143" s="7">
        <f t="shared" ref="B142:B144" si="87">D143+F143+H143+J143+L143</f>
        <v>21</v>
      </c>
      <c r="C143" s="7">
        <f t="shared" ref="C142:C144" si="88">E143+G143+I143+K143+M143</f>
        <v>4842</v>
      </c>
      <c r="F143" s="7">
        <v>21</v>
      </c>
      <c r="G143" s="7">
        <v>4842</v>
      </c>
    </row>
    <row r="144" spans="1:13" x14ac:dyDescent="0.25">
      <c r="A144" s="4" t="s">
        <v>51</v>
      </c>
      <c r="B144" s="7">
        <f t="shared" si="87"/>
        <v>25</v>
      </c>
      <c r="C144" s="7">
        <f t="shared" si="88"/>
        <v>4269</v>
      </c>
      <c r="D144" s="7">
        <v>1</v>
      </c>
      <c r="E144" s="7">
        <v>150</v>
      </c>
      <c r="F144" s="7">
        <v>24</v>
      </c>
      <c r="G144" s="7">
        <v>4119</v>
      </c>
    </row>
    <row r="146" spans="1:1" x14ac:dyDescent="0.25">
      <c r="A146" s="13" t="s">
        <v>151</v>
      </c>
    </row>
    <row r="147" spans="1:1" x14ac:dyDescent="0.25">
      <c r="A147" s="13" t="s">
        <v>150</v>
      </c>
    </row>
  </sheetData>
  <mergeCells count="9">
    <mergeCell ref="D5:G5"/>
    <mergeCell ref="H5:M5"/>
    <mergeCell ref="H6:I6"/>
    <mergeCell ref="B5:C6"/>
    <mergeCell ref="A5:A7"/>
    <mergeCell ref="D6:E6"/>
    <mergeCell ref="F6:G6"/>
    <mergeCell ref="J6:K6"/>
    <mergeCell ref="L6:M6"/>
  </mergeCells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2025-11-28T17:07:29Z</cp:lastPrinted>
  <dcterms:created xsi:type="dcterms:W3CDTF">2025-11-19T16:37:12Z</dcterms:created>
  <dcterms:modified xsi:type="dcterms:W3CDTF">2025-11-28T17:07:42Z</dcterms:modified>
</cp:coreProperties>
</file>