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7_Habitação\5_Publicação\Tabelas Finais\"/>
    </mc:Choice>
  </mc:AlternateContent>
  <xr:revisionPtr revIDLastSave="0" documentId="13_ncr:1_{323E40BA-933B-442D-86C7-F995C2C14F58}" xr6:coauthVersionLast="47" xr6:coauthVersionMax="47" xr10:uidLastSave="{00000000-0000-0000-0000-000000000000}"/>
  <bookViews>
    <workbookView xWindow="-24120" yWindow="1830" windowWidth="24240" windowHeight="13020" xr2:uid="{00000000-000D-0000-FFFF-FFFF00000000}"/>
  </bookViews>
  <sheets>
    <sheet name="Censo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0" i="6" l="1"/>
  <c r="J140" i="6"/>
  <c r="G140" i="6"/>
  <c r="D140" i="6"/>
  <c r="K140" i="6"/>
  <c r="I140" i="6"/>
  <c r="F140" i="6"/>
  <c r="C140" i="6"/>
  <c r="H140" i="6"/>
  <c r="E140" i="6"/>
  <c r="B140" i="6"/>
  <c r="L137" i="6"/>
  <c r="J137" i="6"/>
  <c r="G137" i="6"/>
  <c r="D137" i="6"/>
  <c r="K137" i="6"/>
  <c r="I137" i="6"/>
  <c r="F137" i="6"/>
  <c r="C137" i="6"/>
  <c r="H137" i="6"/>
  <c r="E137" i="6"/>
  <c r="B137" i="6"/>
  <c r="L134" i="6"/>
  <c r="J134" i="6"/>
  <c r="G134" i="6"/>
  <c r="D134" i="6"/>
  <c r="K134" i="6"/>
  <c r="I134" i="6"/>
  <c r="F134" i="6"/>
  <c r="C134" i="6"/>
  <c r="H134" i="6"/>
  <c r="E134" i="6"/>
  <c r="B134" i="6"/>
  <c r="L131" i="6"/>
  <c r="J131" i="6"/>
  <c r="G131" i="6"/>
  <c r="D131" i="6"/>
  <c r="K131" i="6"/>
  <c r="I131" i="6"/>
  <c r="F131" i="6"/>
  <c r="C131" i="6"/>
  <c r="H131" i="6"/>
  <c r="E131" i="6"/>
  <c r="B131" i="6"/>
  <c r="L127" i="6"/>
  <c r="J127" i="6"/>
  <c r="G127" i="6"/>
  <c r="D127" i="6"/>
  <c r="K127" i="6"/>
  <c r="I127" i="6"/>
  <c r="F127" i="6"/>
  <c r="C127" i="6"/>
  <c r="H127" i="6"/>
  <c r="E127" i="6"/>
  <c r="B127" i="6"/>
  <c r="L123" i="6"/>
  <c r="J123" i="6"/>
  <c r="G123" i="6"/>
  <c r="D123" i="6"/>
  <c r="K123" i="6"/>
  <c r="I123" i="6"/>
  <c r="F123" i="6"/>
  <c r="C123" i="6"/>
  <c r="H123" i="6"/>
  <c r="E123" i="6"/>
  <c r="B123" i="6"/>
  <c r="L118" i="6"/>
  <c r="J118" i="6"/>
  <c r="G118" i="6"/>
  <c r="D118" i="6"/>
  <c r="K118" i="6"/>
  <c r="I118" i="6"/>
  <c r="F118" i="6"/>
  <c r="C118" i="6"/>
  <c r="H118" i="6"/>
  <c r="E118" i="6"/>
  <c r="B118" i="6"/>
  <c r="L116" i="6"/>
  <c r="J116" i="6"/>
  <c r="G116" i="6"/>
  <c r="D116" i="6"/>
  <c r="K116" i="6"/>
  <c r="I116" i="6"/>
  <c r="F116" i="6"/>
  <c r="C116" i="6"/>
  <c r="H116" i="6"/>
  <c r="E116" i="6"/>
  <c r="E111" i="6" s="1"/>
  <c r="B116" i="6"/>
  <c r="L112" i="6"/>
  <c r="J112" i="6"/>
  <c r="G112" i="6"/>
  <c r="D112" i="6"/>
  <c r="K112" i="6"/>
  <c r="I112" i="6"/>
  <c r="F112" i="6"/>
  <c r="C112" i="6"/>
  <c r="H112" i="6"/>
  <c r="E112" i="6"/>
  <c r="B112" i="6"/>
  <c r="L106" i="6"/>
  <c r="J106" i="6"/>
  <c r="G106" i="6"/>
  <c r="D106" i="6"/>
  <c r="K106" i="6"/>
  <c r="I106" i="6"/>
  <c r="F106" i="6"/>
  <c r="C106" i="6"/>
  <c r="H106" i="6"/>
  <c r="E106" i="6"/>
  <c r="B106" i="6"/>
  <c r="L99" i="6"/>
  <c r="J99" i="6"/>
  <c r="G99" i="6"/>
  <c r="D99" i="6"/>
  <c r="K99" i="6"/>
  <c r="I99" i="6"/>
  <c r="F99" i="6"/>
  <c r="C99" i="6"/>
  <c r="H99" i="6"/>
  <c r="E99" i="6"/>
  <c r="B99" i="6"/>
  <c r="L93" i="6"/>
  <c r="J93" i="6"/>
  <c r="G93" i="6"/>
  <c r="D93" i="6"/>
  <c r="K93" i="6"/>
  <c r="I93" i="6"/>
  <c r="F93" i="6"/>
  <c r="C93" i="6"/>
  <c r="H93" i="6"/>
  <c r="E93" i="6"/>
  <c r="B93" i="6"/>
  <c r="L88" i="6"/>
  <c r="J88" i="6"/>
  <c r="G88" i="6"/>
  <c r="D88" i="6"/>
  <c r="K88" i="6"/>
  <c r="I88" i="6"/>
  <c r="F88" i="6"/>
  <c r="C88" i="6"/>
  <c r="H88" i="6"/>
  <c r="E88" i="6"/>
  <c r="B88" i="6"/>
  <c r="L85" i="6"/>
  <c r="J85" i="6"/>
  <c r="G85" i="6"/>
  <c r="D85" i="6"/>
  <c r="K85" i="6"/>
  <c r="I85" i="6"/>
  <c r="F85" i="6"/>
  <c r="C85" i="6"/>
  <c r="H85" i="6"/>
  <c r="E85" i="6"/>
  <c r="B85" i="6"/>
  <c r="L82" i="6"/>
  <c r="J82" i="6"/>
  <c r="G82" i="6"/>
  <c r="D82" i="6"/>
  <c r="K82" i="6"/>
  <c r="I82" i="6"/>
  <c r="F82" i="6"/>
  <c r="C82" i="6"/>
  <c r="H82" i="6"/>
  <c r="E82" i="6"/>
  <c r="B82" i="6"/>
  <c r="L78" i="6"/>
  <c r="J78" i="6"/>
  <c r="G78" i="6"/>
  <c r="D78" i="6"/>
  <c r="K78" i="6"/>
  <c r="I78" i="6"/>
  <c r="F78" i="6"/>
  <c r="C78" i="6"/>
  <c r="H78" i="6"/>
  <c r="E78" i="6"/>
  <c r="B78" i="6"/>
  <c r="L73" i="6"/>
  <c r="J73" i="6"/>
  <c r="G73" i="6"/>
  <c r="D73" i="6"/>
  <c r="K73" i="6"/>
  <c r="I73" i="6"/>
  <c r="F73" i="6"/>
  <c r="C73" i="6"/>
  <c r="H73" i="6"/>
  <c r="E73" i="6"/>
  <c r="B73" i="6"/>
  <c r="L69" i="6"/>
  <c r="J69" i="6"/>
  <c r="G69" i="6"/>
  <c r="D69" i="6"/>
  <c r="K69" i="6"/>
  <c r="I69" i="6"/>
  <c r="F69" i="6"/>
  <c r="C69" i="6"/>
  <c r="H69" i="6"/>
  <c r="E69" i="6"/>
  <c r="E65" i="6" s="1"/>
  <c r="B69" i="6"/>
  <c r="L66" i="6"/>
  <c r="J66" i="6"/>
  <c r="G66" i="6"/>
  <c r="D66" i="6"/>
  <c r="K66" i="6"/>
  <c r="I66" i="6"/>
  <c r="F66" i="6"/>
  <c r="C66" i="6"/>
  <c r="H66" i="6"/>
  <c r="E66" i="6"/>
  <c r="B66" i="6"/>
  <c r="L61" i="6"/>
  <c r="J61" i="6"/>
  <c r="G61" i="6"/>
  <c r="D61" i="6"/>
  <c r="K61" i="6"/>
  <c r="I61" i="6"/>
  <c r="F61" i="6"/>
  <c r="C61" i="6"/>
  <c r="H61" i="6"/>
  <c r="E61" i="6"/>
  <c r="B61" i="6"/>
  <c r="L57" i="6"/>
  <c r="J57" i="6"/>
  <c r="G57" i="6"/>
  <c r="D57" i="6"/>
  <c r="K57" i="6"/>
  <c r="I57" i="6"/>
  <c r="F57" i="6"/>
  <c r="C57" i="6"/>
  <c r="H57" i="6"/>
  <c r="E57" i="6"/>
  <c r="B57" i="6"/>
  <c r="L52" i="6"/>
  <c r="J52" i="6"/>
  <c r="G52" i="6"/>
  <c r="D52" i="6"/>
  <c r="K52" i="6"/>
  <c r="I52" i="6"/>
  <c r="F52" i="6"/>
  <c r="C52" i="6"/>
  <c r="H52" i="6"/>
  <c r="E52" i="6"/>
  <c r="B52" i="6"/>
  <c r="L49" i="6"/>
  <c r="J49" i="6"/>
  <c r="G49" i="6"/>
  <c r="D49" i="6"/>
  <c r="K49" i="6"/>
  <c r="I49" i="6"/>
  <c r="F49" i="6"/>
  <c r="C49" i="6"/>
  <c r="H49" i="6"/>
  <c r="E49" i="6"/>
  <c r="B49" i="6"/>
  <c r="L46" i="6"/>
  <c r="J46" i="6"/>
  <c r="G46" i="6"/>
  <c r="D46" i="6"/>
  <c r="K46" i="6"/>
  <c r="I46" i="6"/>
  <c r="F46" i="6"/>
  <c r="C46" i="6"/>
  <c r="H46" i="6"/>
  <c r="E46" i="6"/>
  <c r="B46" i="6"/>
  <c r="L43" i="6"/>
  <c r="J43" i="6"/>
  <c r="G43" i="6"/>
  <c r="D43" i="6"/>
  <c r="K43" i="6"/>
  <c r="I43" i="6"/>
  <c r="F43" i="6"/>
  <c r="C43" i="6"/>
  <c r="H43" i="6"/>
  <c r="E43" i="6"/>
  <c r="B43" i="6"/>
  <c r="L41" i="6"/>
  <c r="J41" i="6"/>
  <c r="G41" i="6"/>
  <c r="D41" i="6"/>
  <c r="K41" i="6"/>
  <c r="I41" i="6"/>
  <c r="F41" i="6"/>
  <c r="C41" i="6"/>
  <c r="H41" i="6"/>
  <c r="E41" i="6"/>
  <c r="B41" i="6"/>
  <c r="L37" i="6"/>
  <c r="J37" i="6"/>
  <c r="G37" i="6"/>
  <c r="D37" i="6"/>
  <c r="K37" i="6"/>
  <c r="I37" i="6"/>
  <c r="F37" i="6"/>
  <c r="C37" i="6"/>
  <c r="H37" i="6"/>
  <c r="E37" i="6"/>
  <c r="B37" i="6"/>
  <c r="L35" i="6"/>
  <c r="J35" i="6"/>
  <c r="G35" i="6"/>
  <c r="D35" i="6"/>
  <c r="K35" i="6"/>
  <c r="I35" i="6"/>
  <c r="F35" i="6"/>
  <c r="C35" i="6"/>
  <c r="H35" i="6"/>
  <c r="E35" i="6"/>
  <c r="B35" i="6"/>
  <c r="L30" i="6"/>
  <c r="J30" i="6"/>
  <c r="G30" i="6"/>
  <c r="D30" i="6"/>
  <c r="K30" i="6"/>
  <c r="I30" i="6"/>
  <c r="F30" i="6"/>
  <c r="C30" i="6"/>
  <c r="H30" i="6"/>
  <c r="E30" i="6"/>
  <c r="B30" i="6"/>
  <c r="L23" i="6"/>
  <c r="J23" i="6"/>
  <c r="G23" i="6"/>
  <c r="D23" i="6"/>
  <c r="K23" i="6"/>
  <c r="I23" i="6"/>
  <c r="F23" i="6"/>
  <c r="C23" i="6"/>
  <c r="H23" i="6"/>
  <c r="E23" i="6"/>
  <c r="B23" i="6"/>
  <c r="L19" i="6"/>
  <c r="J19" i="6"/>
  <c r="G19" i="6"/>
  <c r="D19" i="6"/>
  <c r="K19" i="6"/>
  <c r="I19" i="6"/>
  <c r="F19" i="6"/>
  <c r="C19" i="6"/>
  <c r="H19" i="6"/>
  <c r="E19" i="6"/>
  <c r="B19" i="6"/>
  <c r="L9" i="6"/>
  <c r="L8" i="6" s="1"/>
  <c r="J9" i="6"/>
  <c r="J8" i="6" s="1"/>
  <c r="G9" i="6"/>
  <c r="G8" i="6" s="1"/>
  <c r="D9" i="6"/>
  <c r="D8" i="6" s="1"/>
  <c r="K9" i="6"/>
  <c r="K8" i="6" s="1"/>
  <c r="I9" i="6"/>
  <c r="I8" i="6" s="1"/>
  <c r="F9" i="6"/>
  <c r="F8" i="6" s="1"/>
  <c r="C9" i="6"/>
  <c r="C8" i="6" s="1"/>
  <c r="H9" i="6"/>
  <c r="H8" i="6" s="1"/>
  <c r="E9" i="6"/>
  <c r="E8" i="6" s="1"/>
  <c r="B9" i="6"/>
  <c r="B8" i="6" s="1"/>
  <c r="G77" i="6" l="1"/>
  <c r="G65" i="6"/>
  <c r="G40" i="6"/>
  <c r="G122" i="6"/>
  <c r="D77" i="6"/>
  <c r="D92" i="6"/>
  <c r="D122" i="6"/>
  <c r="I122" i="6"/>
  <c r="H111" i="6"/>
  <c r="I111" i="6"/>
  <c r="J65" i="6"/>
  <c r="C77" i="6"/>
  <c r="K122" i="6"/>
  <c r="C40" i="6"/>
  <c r="B40" i="6"/>
  <c r="L40" i="6"/>
  <c r="K77" i="6"/>
  <c r="J40" i="6"/>
  <c r="E122" i="6"/>
  <c r="H18" i="6"/>
  <c r="I77" i="6"/>
  <c r="E92" i="6"/>
  <c r="K92" i="6"/>
  <c r="H122" i="6"/>
  <c r="H92" i="6"/>
  <c r="F77" i="6"/>
  <c r="J111" i="6"/>
  <c r="C122" i="6"/>
  <c r="C18" i="6"/>
  <c r="K65" i="6"/>
  <c r="J122" i="6"/>
  <c r="I18" i="6"/>
  <c r="L18" i="6"/>
  <c r="J92" i="6"/>
  <c r="L92" i="6"/>
  <c r="H65" i="6"/>
  <c r="L65" i="6"/>
  <c r="B77" i="6"/>
  <c r="F111" i="6"/>
  <c r="B122" i="6"/>
  <c r="E40" i="6"/>
  <c r="K111" i="6"/>
  <c r="C65" i="6"/>
  <c r="B65" i="6"/>
  <c r="K18" i="6"/>
  <c r="B92" i="6"/>
  <c r="G92" i="6"/>
  <c r="I92" i="6"/>
  <c r="L122" i="6"/>
  <c r="F122" i="6"/>
  <c r="I40" i="6"/>
  <c r="F65" i="6"/>
  <c r="E77" i="6"/>
  <c r="J77" i="6"/>
  <c r="C92" i="6"/>
  <c r="D18" i="6"/>
  <c r="K40" i="6"/>
  <c r="H40" i="6"/>
  <c r="I65" i="6"/>
  <c r="H77" i="6"/>
  <c r="L77" i="6"/>
  <c r="F92" i="6"/>
  <c r="B18" i="6"/>
  <c r="G18" i="6"/>
  <c r="F18" i="6"/>
  <c r="D40" i="6"/>
  <c r="F40" i="6"/>
  <c r="J18" i="6"/>
  <c r="D65" i="6"/>
  <c r="L111" i="6"/>
  <c r="D111" i="6"/>
  <c r="E18" i="6"/>
  <c r="C111" i="6"/>
  <c r="B111" i="6"/>
  <c r="G111" i="6"/>
  <c r="G7" i="6" l="1"/>
  <c r="D7" i="6"/>
  <c r="K7" i="6"/>
  <c r="B7" i="6"/>
  <c r="L7" i="6"/>
  <c r="J7" i="6"/>
  <c r="I7" i="6"/>
  <c r="H7" i="6"/>
  <c r="C7" i="6"/>
  <c r="F7" i="6"/>
  <c r="E7" i="6"/>
</calcChain>
</file>

<file path=xl/sharedStrings.xml><?xml version="1.0" encoding="utf-8"?>
<sst xmlns="http://schemas.openxmlformats.org/spreadsheetml/2006/main" count="147" uniqueCount="147">
  <si>
    <t>Água Rasa</t>
  </si>
  <si>
    <t>Mooca</t>
  </si>
  <si>
    <t>Alto de Pinheiros</t>
  </si>
  <si>
    <t>Pinheiros</t>
  </si>
  <si>
    <t>Anhanguera</t>
  </si>
  <si>
    <t>Perus</t>
  </si>
  <si>
    <t>Aricanduva</t>
  </si>
  <si>
    <t>Artur Alvim</t>
  </si>
  <si>
    <t>Penha</t>
  </si>
  <si>
    <t>Barra Funda</t>
  </si>
  <si>
    <t>Lapa</t>
  </si>
  <si>
    <t>Bela Vista</t>
  </si>
  <si>
    <t>Sé</t>
  </si>
  <si>
    <t>Belém</t>
  </si>
  <si>
    <t>Bom Retiro</t>
  </si>
  <si>
    <t>Brás</t>
  </si>
  <si>
    <t>Brasilândia</t>
  </si>
  <si>
    <t>Butantã</t>
  </si>
  <si>
    <t>Cachoeirinha</t>
  </si>
  <si>
    <t>Cambuci</t>
  </si>
  <si>
    <t>Campo Belo</t>
  </si>
  <si>
    <t>Santo Amaro</t>
  </si>
  <si>
    <t>Campo Grande</t>
  </si>
  <si>
    <t>Campo Limpo</t>
  </si>
  <si>
    <t>Cangaiba</t>
  </si>
  <si>
    <t>Capão Redondo</t>
  </si>
  <si>
    <t>Carrão</t>
  </si>
  <si>
    <t>Casa Verde</t>
  </si>
  <si>
    <t>Cidade Ademar</t>
  </si>
  <si>
    <t>Cidade Dutra</t>
  </si>
  <si>
    <t>Cidade Lider</t>
  </si>
  <si>
    <t>Itaquera</t>
  </si>
  <si>
    <t>Cidade Tiradentes</t>
  </si>
  <si>
    <t>Consolação</t>
  </si>
  <si>
    <t>Cursino</t>
  </si>
  <si>
    <t>Ipiranga</t>
  </si>
  <si>
    <t>Ermelino Matarazzo</t>
  </si>
  <si>
    <t>Freguesia do Ó</t>
  </si>
  <si>
    <t>Grajaú</t>
  </si>
  <si>
    <t>Guaianases</t>
  </si>
  <si>
    <t>Iguatemi</t>
  </si>
  <si>
    <t>São Mateus</t>
  </si>
  <si>
    <t>Itaim Bibi</t>
  </si>
  <si>
    <t>Itaim Paulista</t>
  </si>
  <si>
    <t>Jabaquara</t>
  </si>
  <si>
    <t>Jaçanã</t>
  </si>
  <si>
    <t>Jaguara</t>
  </si>
  <si>
    <t>Jaguaré</t>
  </si>
  <si>
    <t>Jaraguá</t>
  </si>
  <si>
    <t>Jardim Ângela</t>
  </si>
  <si>
    <t>Jardim Helena</t>
  </si>
  <si>
    <t>São Miguel</t>
  </si>
  <si>
    <t>Jardim Paulista</t>
  </si>
  <si>
    <t>Jardim São Luís</t>
  </si>
  <si>
    <t>José Bonifácio</t>
  </si>
  <si>
    <t>Lajeado</t>
  </si>
  <si>
    <t>Liberdade</t>
  </si>
  <si>
    <t>Limão</t>
  </si>
  <si>
    <t>Mandaqui</t>
  </si>
  <si>
    <t>Marsilac</t>
  </si>
  <si>
    <t>Parelheiros</t>
  </si>
  <si>
    <t>Moema</t>
  </si>
  <si>
    <t>Vila Mariana</t>
  </si>
  <si>
    <t>Morumbi</t>
  </si>
  <si>
    <t>Pari</t>
  </si>
  <si>
    <t>Parque do Carmo</t>
  </si>
  <si>
    <t>Pedreira</t>
  </si>
  <si>
    <t>Perdizes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</si>
  <si>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</si>
  <si>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</si>
  <si>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</si>
  <si>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</si>
  <si>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</si>
  <si>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</si>
  <si>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</si>
  <si>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</si>
  <si>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São Domingos</t>
  </si>
  <si>
    <t>São Lucas</t>
  </si>
  <si>
    <t>Vila Prudente</t>
  </si>
  <si>
    <t>São Rafael</t>
  </si>
  <si>
    <t>Sapopemba</t>
  </si>
  <si>
    <t>Saúde</t>
  </si>
  <si>
    <t>Socorro</t>
  </si>
  <si>
    <t>Tatuapé</t>
  </si>
  <si>
    <t>Tremembé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</si>
  <si>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</si>
  <si>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</si>
  <si>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</si>
  <si>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</si>
  <si>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</si>
  <si>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</si>
  <si>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</si>
  <si>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</si>
  <si>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Matilde</t>
  </si>
  <si>
    <t>Vila Medeiros</t>
  </si>
  <si>
    <t>Vila Sônia</t>
  </si>
  <si>
    <t>Domicílios</t>
  </si>
  <si>
    <t>Moradores</t>
  </si>
  <si>
    <t>Área (m²)</t>
  </si>
  <si>
    <t>Quantidade</t>
  </si>
  <si>
    <t>Região Centro</t>
  </si>
  <si>
    <t>Região Leste 1</t>
  </si>
  <si>
    <t>Região Leste 2</t>
  </si>
  <si>
    <t>Região Norte 1</t>
  </si>
  <si>
    <t>Região Norte 2</t>
  </si>
  <si>
    <t>Região Oeste</t>
  </si>
  <si>
    <t>Região Sul 1</t>
  </si>
  <si>
    <t>Região Sul 2</t>
  </si>
  <si>
    <t>Subprefeitura Sé</t>
  </si>
  <si>
    <t>Subprefeitura Aricanduva/Formosa/Carrão</t>
  </si>
  <si>
    <t>Subprefeitura Mooca</t>
  </si>
  <si>
    <t>Subprefeitura Penha</t>
  </si>
  <si>
    <t>Subprefeitura Sapopemba</t>
  </si>
  <si>
    <t>Subprefeitura Vila Prudente</t>
  </si>
  <si>
    <t>Subprefeitura Cidade Tiradentes</t>
  </si>
  <si>
    <t>Subprefeitura Ermelino Matarazzo</t>
  </si>
  <si>
    <t>Subprefeitura Guaianases</t>
  </si>
  <si>
    <t>Subprefeitura Itaim Paulista</t>
  </si>
  <si>
    <t>Subprefeitura Itaquera</t>
  </si>
  <si>
    <t>Subprefeitura São Mateus</t>
  </si>
  <si>
    <t>Subprefeitura São Miguel</t>
  </si>
  <si>
    <t>Subprefeitura Jaçanã/Tremembé</t>
  </si>
  <si>
    <t>Subprefeitura Santana/Tucuruvi</t>
  </si>
  <si>
    <t>Subprefeitura Vila Maria/Vila Guilherme</t>
  </si>
  <si>
    <t>Subprefeitura Casa Verde/Cachoeirinha</t>
  </si>
  <si>
    <t>Subprefeitura Freguesia/Brasilândia</t>
  </si>
  <si>
    <t>Subprefeitura Perus</t>
  </si>
  <si>
    <t>Subprefeitura Pirituba/Jaraguá</t>
  </si>
  <si>
    <t>Subprefeitura Butantã</t>
  </si>
  <si>
    <t>Subprefeitura Lapa</t>
  </si>
  <si>
    <t>Subprefeitura Pinheiros</t>
  </si>
  <si>
    <t>Subprefeitura Ipiranga</t>
  </si>
  <si>
    <t>Subprefeitura Jabaquara</t>
  </si>
  <si>
    <t>Subprefeitura Vila Mariana</t>
  </si>
  <si>
    <t>Subprefeitura Campo Limpo</t>
  </si>
  <si>
    <t>Subprefeitura Capela do Socorro</t>
  </si>
  <si>
    <t>Subprefeitura Cidade Ademar</t>
  </si>
  <si>
    <t>Subprefeitura M'Boi Mirim</t>
  </si>
  <si>
    <t>Subprefeitura Parelheiros</t>
  </si>
  <si>
    <t>Subprefeitura Santo Amaro</t>
  </si>
  <si>
    <t>Município de São Paulo</t>
  </si>
  <si>
    <t>Município de São Paulo, regiões, subprefeituras e distritos</t>
  </si>
  <si>
    <t>2000, 2010, 2022</t>
  </si>
  <si>
    <t>Domicílios, população, área e quantidade de favelas</t>
  </si>
  <si>
    <t>Unidades Territoriais</t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</si>
  <si>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Censos demográficos 2000, 2010 e 2022 (IBGE)</t>
    </r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</si>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</sst>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3" fontId="2" fillId="3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left"/>
    </xf>
    <xf numFmtId="3" fontId="2" fillId="4" borderId="0" xfId="0" applyNumberFormat="1" applyFont="1" applyFill="1"/>
    <xf numFmtId="3" fontId="2" fillId="2" borderId="0" xfId="0" applyNumberFormat="1" applyFont="1" applyFill="1"/>
    <xf numFmtId="3" fontId="4" fillId="0" borderId="0" xfId="0" applyNumberFormat="1" applyFont="1"/>
    <xf numFmtId="0" fontId="5" fillId="0" borderId="0" xfId="0" applyFont="1"/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3" fontId="2" fillId="4" borderId="1" xfId="0" applyNumberFormat="1" applyFont="1" applyFill="1" applyBorder="1"/>
    <xf numFmtId="3" fontId="2" fillId="4" borderId="2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3" borderId="1" xfId="0" applyNumberFormat="1" applyFont="1" applyFill="1" applyBorder="1"/>
    <xf numFmtId="3" fontId="2" fillId="3" borderId="2" xfId="0" applyNumberFormat="1" applyFont="1" applyFill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2" fillId="4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4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9AF9-C756-4D13-91EB-FD949B574EBF}">
  <dimension ref="A1:L146"/>
  <sheetViews>
    <sheetView tabSelected="1" workbookViewId="0">
      <selection activeCell="D10" sqref="D10"/>
    </sheetView>
  </sheetViews>
  <sheetFormatPr defaultRowHeight="15" x14ac:dyDescent="0.25"/>
  <cols>
    <col min="1" max="1" width="35.85546875" customWidth="1"/>
    <col min="2" max="7" width="11.28515625" style="2" customWidth="1"/>
    <col min="8" max="9" width="11.28515625" customWidth="1"/>
    <col min="10" max="12" width="11.28515625" style="2" customWidth="1"/>
  </cols>
  <sheetData>
    <row r="1" spans="1:12" x14ac:dyDescent="0.25">
      <c r="A1" s="4" t="s">
        <v>143</v>
      </c>
    </row>
    <row r="2" spans="1:12" x14ac:dyDescent="0.25">
      <c r="A2" s="4" t="s">
        <v>141</v>
      </c>
    </row>
    <row r="3" spans="1:12" x14ac:dyDescent="0.25">
      <c r="A3" s="5" t="s">
        <v>142</v>
      </c>
    </row>
    <row r="5" spans="1:12" s="1" customFormat="1" x14ac:dyDescent="0.25">
      <c r="A5" s="26" t="s">
        <v>144</v>
      </c>
      <c r="B5" s="25" t="s">
        <v>96</v>
      </c>
      <c r="C5" s="25"/>
      <c r="D5" s="27"/>
      <c r="E5" s="28" t="s">
        <v>97</v>
      </c>
      <c r="F5" s="25"/>
      <c r="G5" s="27"/>
      <c r="H5" s="29" t="s">
        <v>98</v>
      </c>
      <c r="I5" s="30"/>
      <c r="J5" s="31"/>
      <c r="K5" s="25" t="s">
        <v>99</v>
      </c>
      <c r="L5" s="25"/>
    </row>
    <row r="6" spans="1:12" s="1" customFormat="1" x14ac:dyDescent="0.25">
      <c r="A6" s="26"/>
      <c r="B6" s="10">
        <v>2000</v>
      </c>
      <c r="C6" s="10">
        <v>2010</v>
      </c>
      <c r="D6" s="12">
        <v>2022</v>
      </c>
      <c r="E6" s="11">
        <v>2000</v>
      </c>
      <c r="F6" s="10">
        <v>2010</v>
      </c>
      <c r="G6" s="12">
        <v>2022</v>
      </c>
      <c r="H6" s="11">
        <v>2000</v>
      </c>
      <c r="I6" s="10">
        <v>2010</v>
      </c>
      <c r="J6" s="12">
        <v>2022</v>
      </c>
      <c r="K6" s="10">
        <v>2010</v>
      </c>
      <c r="L6" s="10">
        <v>2022</v>
      </c>
    </row>
    <row r="7" spans="1:12" s="1" customFormat="1" x14ac:dyDescent="0.25">
      <c r="A7" s="21" t="s">
        <v>140</v>
      </c>
      <c r="B7" s="6">
        <f t="shared" ref="B7:K7" si="0">B8+B18+B40+B65+B77+B92+B111+B122</f>
        <v>229155</v>
      </c>
      <c r="C7" s="6">
        <f t="shared" si="0"/>
        <v>368916</v>
      </c>
      <c r="D7" s="14">
        <f t="shared" si="0"/>
        <v>653878</v>
      </c>
      <c r="E7" s="13">
        <f t="shared" si="0"/>
        <v>909628</v>
      </c>
      <c r="F7" s="6">
        <f t="shared" si="0"/>
        <v>1280585</v>
      </c>
      <c r="G7" s="14">
        <f t="shared" si="0"/>
        <v>1728235</v>
      </c>
      <c r="H7" s="13">
        <f t="shared" si="0"/>
        <v>27077436</v>
      </c>
      <c r="I7" s="6">
        <f t="shared" si="0"/>
        <v>43041198.179126501</v>
      </c>
      <c r="J7" s="14">
        <f t="shared" si="0"/>
        <v>63615743.657106251</v>
      </c>
      <c r="K7" s="6">
        <f t="shared" si="0"/>
        <v>1020</v>
      </c>
      <c r="L7" s="6">
        <f t="shared" ref="L7" si="1">L8+L18+L40+L65+L77+L92+L111+L122</f>
        <v>1359</v>
      </c>
    </row>
    <row r="8" spans="1:12" s="1" customFormat="1" x14ac:dyDescent="0.25">
      <c r="A8" s="22" t="s">
        <v>100</v>
      </c>
      <c r="B8" s="7">
        <f t="shared" ref="B8:K8" si="2">B9</f>
        <v>225</v>
      </c>
      <c r="C8" s="7">
        <f t="shared" si="2"/>
        <v>573</v>
      </c>
      <c r="D8" s="16">
        <f t="shared" si="2"/>
        <v>940</v>
      </c>
      <c r="E8" s="15">
        <f t="shared" si="2"/>
        <v>857</v>
      </c>
      <c r="F8" s="7">
        <f t="shared" si="2"/>
        <v>1656</v>
      </c>
      <c r="G8" s="16">
        <f t="shared" si="2"/>
        <v>2511</v>
      </c>
      <c r="H8" s="15">
        <f t="shared" si="2"/>
        <v>27814.5</v>
      </c>
      <c r="I8" s="7">
        <f t="shared" si="2"/>
        <v>19204.968921830401</v>
      </c>
      <c r="J8" s="16">
        <f t="shared" si="2"/>
        <v>65648.728271094733</v>
      </c>
      <c r="K8" s="7">
        <f t="shared" si="2"/>
        <v>1</v>
      </c>
      <c r="L8" s="7">
        <f t="shared" ref="L8" si="3">L9</f>
        <v>3</v>
      </c>
    </row>
    <row r="9" spans="1:12" s="1" customFormat="1" x14ac:dyDescent="0.25">
      <c r="A9" s="23" t="s">
        <v>108</v>
      </c>
      <c r="B9" s="3">
        <f t="shared" ref="B9:L9" si="4">SUM(B10:B17)</f>
        <v>225</v>
      </c>
      <c r="C9" s="3">
        <f t="shared" ref="C9:K9" si="5">SUM(C10:C17)</f>
        <v>573</v>
      </c>
      <c r="D9" s="18">
        <f t="shared" si="5"/>
        <v>940</v>
      </c>
      <c r="E9" s="17">
        <f t="shared" si="5"/>
        <v>857</v>
      </c>
      <c r="F9" s="3">
        <f t="shared" si="5"/>
        <v>1656</v>
      </c>
      <c r="G9" s="18">
        <f t="shared" si="5"/>
        <v>2511</v>
      </c>
      <c r="H9" s="17">
        <f t="shared" si="5"/>
        <v>27814.5</v>
      </c>
      <c r="I9" s="3">
        <f t="shared" si="5"/>
        <v>19204.968921830401</v>
      </c>
      <c r="J9" s="18">
        <f t="shared" si="5"/>
        <v>65648.728271094733</v>
      </c>
      <c r="K9" s="3">
        <f t="shared" si="5"/>
        <v>1</v>
      </c>
      <c r="L9" s="3">
        <f t="shared" si="4"/>
        <v>3</v>
      </c>
    </row>
    <row r="10" spans="1:12" x14ac:dyDescent="0.25">
      <c r="A10" s="24" t="s">
        <v>11</v>
      </c>
      <c r="B10" s="8">
        <v>0</v>
      </c>
      <c r="C10" s="8">
        <v>0</v>
      </c>
      <c r="D10" s="20">
        <v>0</v>
      </c>
      <c r="E10" s="19">
        <v>0</v>
      </c>
      <c r="F10" s="8">
        <v>0</v>
      </c>
      <c r="G10" s="20">
        <v>0</v>
      </c>
      <c r="H10" s="19">
        <v>0</v>
      </c>
      <c r="I10" s="8">
        <v>0</v>
      </c>
      <c r="J10" s="20">
        <v>0</v>
      </c>
      <c r="K10" s="8">
        <v>0</v>
      </c>
      <c r="L10" s="8">
        <v>0</v>
      </c>
    </row>
    <row r="11" spans="1:12" x14ac:dyDescent="0.25">
      <c r="A11" s="24" t="s">
        <v>14</v>
      </c>
      <c r="B11" s="8">
        <v>225</v>
      </c>
      <c r="C11" s="8">
        <v>573</v>
      </c>
      <c r="D11" s="20">
        <v>912</v>
      </c>
      <c r="E11" s="19">
        <v>857</v>
      </c>
      <c r="F11" s="8">
        <v>1656</v>
      </c>
      <c r="G11" s="20">
        <v>2451</v>
      </c>
      <c r="H11" s="19">
        <v>27814.5</v>
      </c>
      <c r="I11" s="8">
        <v>19204.968921830401</v>
      </c>
      <c r="J11" s="20">
        <v>61512.364584914299</v>
      </c>
      <c r="K11" s="8">
        <v>1</v>
      </c>
      <c r="L11" s="8">
        <v>2</v>
      </c>
    </row>
    <row r="12" spans="1:12" x14ac:dyDescent="0.25">
      <c r="A12" s="24" t="s">
        <v>19</v>
      </c>
      <c r="B12" s="8">
        <v>0</v>
      </c>
      <c r="C12" s="8">
        <v>0</v>
      </c>
      <c r="D12" s="20">
        <v>0</v>
      </c>
      <c r="E12" s="19">
        <v>0</v>
      </c>
      <c r="F12" s="8">
        <v>0</v>
      </c>
      <c r="G12" s="20">
        <v>0</v>
      </c>
      <c r="H12" s="19">
        <v>0</v>
      </c>
      <c r="I12" s="8">
        <v>0</v>
      </c>
      <c r="J12" s="20">
        <v>0</v>
      </c>
      <c r="K12" s="8">
        <v>0</v>
      </c>
      <c r="L12" s="8">
        <v>0</v>
      </c>
    </row>
    <row r="13" spans="1:12" x14ac:dyDescent="0.25">
      <c r="A13" s="24" t="s">
        <v>33</v>
      </c>
      <c r="B13" s="8">
        <v>0</v>
      </c>
      <c r="C13" s="8">
        <v>0</v>
      </c>
      <c r="D13" s="20">
        <v>0</v>
      </c>
      <c r="E13" s="19">
        <v>0</v>
      </c>
      <c r="F13" s="8">
        <v>0</v>
      </c>
      <c r="G13" s="20">
        <v>0</v>
      </c>
      <c r="H13" s="19">
        <v>0</v>
      </c>
      <c r="I13" s="8">
        <v>0</v>
      </c>
      <c r="J13" s="20">
        <v>0</v>
      </c>
      <c r="K13" s="8">
        <v>0</v>
      </c>
      <c r="L13" s="8">
        <v>0</v>
      </c>
    </row>
    <row r="14" spans="1:12" x14ac:dyDescent="0.25">
      <c r="A14" s="24" t="s">
        <v>56</v>
      </c>
      <c r="B14" s="8">
        <v>0</v>
      </c>
      <c r="C14" s="8">
        <v>0</v>
      </c>
      <c r="D14" s="20">
        <v>28</v>
      </c>
      <c r="E14" s="19">
        <v>0</v>
      </c>
      <c r="F14" s="8">
        <v>0</v>
      </c>
      <c r="G14" s="20">
        <v>60</v>
      </c>
      <c r="H14" s="19">
        <v>0</v>
      </c>
      <c r="I14" s="8">
        <v>0</v>
      </c>
      <c r="J14" s="20">
        <v>4136.3636861804398</v>
      </c>
      <c r="K14" s="8">
        <v>0</v>
      </c>
      <c r="L14" s="8">
        <v>1</v>
      </c>
    </row>
    <row r="15" spans="1:12" x14ac:dyDescent="0.25">
      <c r="A15" s="24" t="s">
        <v>71</v>
      </c>
      <c r="B15" s="8">
        <v>0</v>
      </c>
      <c r="C15" s="8">
        <v>0</v>
      </c>
      <c r="D15" s="20">
        <v>0</v>
      </c>
      <c r="E15" s="19">
        <v>0</v>
      </c>
      <c r="F15" s="8">
        <v>0</v>
      </c>
      <c r="G15" s="20">
        <v>0</v>
      </c>
      <c r="H15" s="19">
        <v>0</v>
      </c>
      <c r="I15" s="8">
        <v>0</v>
      </c>
      <c r="J15" s="20">
        <v>0</v>
      </c>
      <c r="K15" s="8">
        <v>0</v>
      </c>
      <c r="L15" s="8">
        <v>0</v>
      </c>
    </row>
    <row r="16" spans="1:12" x14ac:dyDescent="0.25">
      <c r="A16" s="24" t="s">
        <v>74</v>
      </c>
      <c r="B16" s="8">
        <v>0</v>
      </c>
      <c r="C16" s="8">
        <v>0</v>
      </c>
      <c r="D16" s="20">
        <v>0</v>
      </c>
      <c r="E16" s="19">
        <v>0</v>
      </c>
      <c r="F16" s="8">
        <v>0</v>
      </c>
      <c r="G16" s="20">
        <v>0</v>
      </c>
      <c r="H16" s="19">
        <v>0</v>
      </c>
      <c r="I16" s="8">
        <v>0</v>
      </c>
      <c r="J16" s="20">
        <v>0</v>
      </c>
      <c r="K16" s="8">
        <v>0</v>
      </c>
      <c r="L16" s="8">
        <v>0</v>
      </c>
    </row>
    <row r="17" spans="1:12" x14ac:dyDescent="0.25">
      <c r="A17" s="24" t="s">
        <v>12</v>
      </c>
      <c r="B17" s="8">
        <v>0</v>
      </c>
      <c r="C17" s="8">
        <v>0</v>
      </c>
      <c r="D17" s="20">
        <v>0</v>
      </c>
      <c r="E17" s="19">
        <v>0</v>
      </c>
      <c r="F17" s="8">
        <v>0</v>
      </c>
      <c r="G17" s="20">
        <v>0</v>
      </c>
      <c r="H17" s="19">
        <v>0</v>
      </c>
      <c r="I17" s="8">
        <v>0</v>
      </c>
      <c r="J17" s="20">
        <v>0</v>
      </c>
      <c r="K17" s="8">
        <v>0</v>
      </c>
      <c r="L17" s="8">
        <v>0</v>
      </c>
    </row>
    <row r="18" spans="1:12" x14ac:dyDescent="0.25">
      <c r="A18" s="22" t="s">
        <v>101</v>
      </c>
      <c r="B18" s="7">
        <f t="shared" ref="B18:K18" si="6">B19+B23+B30+B35+B37</f>
        <v>16927</v>
      </c>
      <c r="C18" s="7">
        <f t="shared" si="6"/>
        <v>22102</v>
      </c>
      <c r="D18" s="16">
        <f t="shared" si="6"/>
        <v>41959</v>
      </c>
      <c r="E18" s="15">
        <f t="shared" si="6"/>
        <v>68405</v>
      </c>
      <c r="F18" s="7">
        <f t="shared" si="6"/>
        <v>78899</v>
      </c>
      <c r="G18" s="16">
        <f t="shared" si="6"/>
        <v>113027</v>
      </c>
      <c r="H18" s="15">
        <f t="shared" si="6"/>
        <v>1496197</v>
      </c>
      <c r="I18" s="7">
        <f t="shared" si="6"/>
        <v>1755448.8953071174</v>
      </c>
      <c r="J18" s="16">
        <f t="shared" si="6"/>
        <v>2746454.3176387278</v>
      </c>
      <c r="K18" s="7">
        <f t="shared" si="6"/>
        <v>60</v>
      </c>
      <c r="L18" s="7">
        <f t="shared" ref="L18" si="7">L19+L23+L30+L35+L37</f>
        <v>94</v>
      </c>
    </row>
    <row r="19" spans="1:12" x14ac:dyDescent="0.25">
      <c r="A19" s="23" t="s">
        <v>109</v>
      </c>
      <c r="B19" s="3">
        <f t="shared" ref="B19:L19" si="8">SUM(B20:B22)</f>
        <v>1065</v>
      </c>
      <c r="C19" s="3">
        <f t="shared" ref="C19:K19" si="9">SUM(C20:C22)</f>
        <v>390</v>
      </c>
      <c r="D19" s="18">
        <f t="shared" si="9"/>
        <v>1953</v>
      </c>
      <c r="E19" s="17">
        <f t="shared" si="9"/>
        <v>4983</v>
      </c>
      <c r="F19" s="3">
        <f t="shared" si="9"/>
        <v>1495</v>
      </c>
      <c r="G19" s="18">
        <f t="shared" si="9"/>
        <v>5194</v>
      </c>
      <c r="H19" s="17">
        <f t="shared" si="9"/>
        <v>93511.5</v>
      </c>
      <c r="I19" s="3">
        <f t="shared" si="9"/>
        <v>58894.526473702106</v>
      </c>
      <c r="J19" s="18">
        <f t="shared" si="9"/>
        <v>134400.8013536926</v>
      </c>
      <c r="K19" s="3">
        <f t="shared" si="9"/>
        <v>2</v>
      </c>
      <c r="L19" s="3">
        <f t="shared" si="8"/>
        <v>8</v>
      </c>
    </row>
    <row r="20" spans="1:12" x14ac:dyDescent="0.25">
      <c r="A20" s="24" t="s">
        <v>6</v>
      </c>
      <c r="B20" s="8">
        <v>909</v>
      </c>
      <c r="C20" s="8">
        <v>286</v>
      </c>
      <c r="D20" s="20">
        <v>1127</v>
      </c>
      <c r="E20" s="19">
        <v>4309</v>
      </c>
      <c r="F20" s="8">
        <v>1064</v>
      </c>
      <c r="G20" s="20">
        <v>3253</v>
      </c>
      <c r="H20" s="19">
        <v>79618.5</v>
      </c>
      <c r="I20" s="8">
        <v>45470.895505446402</v>
      </c>
      <c r="J20" s="20">
        <v>98966.847899045606</v>
      </c>
      <c r="K20" s="8">
        <v>1</v>
      </c>
      <c r="L20" s="8">
        <v>4</v>
      </c>
    </row>
    <row r="21" spans="1:12" x14ac:dyDescent="0.25">
      <c r="A21" s="24" t="s">
        <v>26</v>
      </c>
      <c r="B21" s="8">
        <v>0</v>
      </c>
      <c r="C21" s="8">
        <v>0</v>
      </c>
      <c r="D21" s="20">
        <v>611</v>
      </c>
      <c r="E21" s="19">
        <v>0</v>
      </c>
      <c r="F21" s="8">
        <v>0</v>
      </c>
      <c r="G21" s="20">
        <v>1402</v>
      </c>
      <c r="H21" s="19">
        <v>0</v>
      </c>
      <c r="I21" s="8">
        <v>0</v>
      </c>
      <c r="J21" s="20">
        <v>21450.420481097201</v>
      </c>
      <c r="K21" s="8">
        <v>0</v>
      </c>
      <c r="L21" s="8">
        <v>3</v>
      </c>
    </row>
    <row r="22" spans="1:12" x14ac:dyDescent="0.25">
      <c r="A22" s="24" t="s">
        <v>88</v>
      </c>
      <c r="B22" s="8">
        <v>156</v>
      </c>
      <c r="C22" s="8">
        <v>104</v>
      </c>
      <c r="D22" s="20">
        <v>215</v>
      </c>
      <c r="E22" s="19">
        <v>674</v>
      </c>
      <c r="F22" s="8">
        <v>431</v>
      </c>
      <c r="G22" s="20">
        <v>539</v>
      </c>
      <c r="H22" s="19">
        <v>13893</v>
      </c>
      <c r="I22" s="8">
        <v>13423.6309682557</v>
      </c>
      <c r="J22" s="20">
        <v>13983.5329735498</v>
      </c>
      <c r="K22" s="8">
        <v>1</v>
      </c>
      <c r="L22" s="8">
        <v>1</v>
      </c>
    </row>
    <row r="23" spans="1:12" x14ac:dyDescent="0.25">
      <c r="A23" s="23" t="s">
        <v>110</v>
      </c>
      <c r="B23" s="3">
        <f t="shared" ref="B23:L23" si="10">SUM(B24:B29)</f>
        <v>407</v>
      </c>
      <c r="C23" s="3">
        <f t="shared" ref="C23:K23" si="11">SUM(C24:C29)</f>
        <v>950</v>
      </c>
      <c r="D23" s="18">
        <f t="shared" si="11"/>
        <v>1470</v>
      </c>
      <c r="E23" s="17">
        <f t="shared" si="11"/>
        <v>1570</v>
      </c>
      <c r="F23" s="3">
        <f t="shared" si="11"/>
        <v>3312</v>
      </c>
      <c r="G23" s="18">
        <f t="shared" si="11"/>
        <v>3930</v>
      </c>
      <c r="H23" s="17">
        <f t="shared" si="11"/>
        <v>23520</v>
      </c>
      <c r="I23" s="3">
        <f t="shared" si="11"/>
        <v>63360.399111374129</v>
      </c>
      <c r="J23" s="18">
        <f t="shared" si="11"/>
        <v>93510.295027644868</v>
      </c>
      <c r="K23" s="3">
        <f t="shared" si="11"/>
        <v>3</v>
      </c>
      <c r="L23" s="3">
        <f t="shared" si="10"/>
        <v>6</v>
      </c>
    </row>
    <row r="24" spans="1:12" x14ac:dyDescent="0.25">
      <c r="A24" s="24" t="s">
        <v>0</v>
      </c>
      <c r="B24" s="8">
        <v>0</v>
      </c>
      <c r="C24" s="8">
        <v>0</v>
      </c>
      <c r="D24" s="20">
        <v>0</v>
      </c>
      <c r="E24" s="19">
        <v>0</v>
      </c>
      <c r="F24" s="8">
        <v>0</v>
      </c>
      <c r="G24" s="20">
        <v>0</v>
      </c>
      <c r="H24" s="19">
        <v>0</v>
      </c>
      <c r="I24" s="8">
        <v>0</v>
      </c>
      <c r="J24" s="20">
        <v>0</v>
      </c>
      <c r="K24" s="8">
        <v>0</v>
      </c>
      <c r="L24" s="8">
        <v>0</v>
      </c>
    </row>
    <row r="25" spans="1:12" x14ac:dyDescent="0.25">
      <c r="A25" s="24" t="s">
        <v>13</v>
      </c>
      <c r="B25" s="8">
        <v>407</v>
      </c>
      <c r="C25" s="8">
        <v>522</v>
      </c>
      <c r="D25" s="20">
        <v>580</v>
      </c>
      <c r="E25" s="19">
        <v>1570</v>
      </c>
      <c r="F25" s="8">
        <v>1898</v>
      </c>
      <c r="G25" s="20">
        <v>1522</v>
      </c>
      <c r="H25" s="19">
        <v>23520</v>
      </c>
      <c r="I25" s="8">
        <v>13016.6702224172</v>
      </c>
      <c r="J25" s="20">
        <v>24452.255166085699</v>
      </c>
      <c r="K25" s="8">
        <v>1</v>
      </c>
      <c r="L25" s="8">
        <v>1</v>
      </c>
    </row>
    <row r="26" spans="1:12" x14ac:dyDescent="0.25">
      <c r="A26" s="24" t="s">
        <v>15</v>
      </c>
      <c r="B26" s="8">
        <v>0</v>
      </c>
      <c r="C26" s="8">
        <v>0</v>
      </c>
      <c r="D26" s="20">
        <v>341</v>
      </c>
      <c r="E26" s="19">
        <v>0</v>
      </c>
      <c r="F26" s="8">
        <v>0</v>
      </c>
      <c r="G26" s="20">
        <v>856</v>
      </c>
      <c r="H26" s="19">
        <v>0</v>
      </c>
      <c r="I26" s="8">
        <v>0</v>
      </c>
      <c r="J26" s="20">
        <v>24678.493629228</v>
      </c>
      <c r="K26" s="8">
        <v>0</v>
      </c>
      <c r="L26" s="8">
        <v>2</v>
      </c>
    </row>
    <row r="27" spans="1:12" x14ac:dyDescent="0.25">
      <c r="A27" s="24" t="s">
        <v>1</v>
      </c>
      <c r="B27" s="8">
        <v>0</v>
      </c>
      <c r="C27" s="8">
        <v>0</v>
      </c>
      <c r="D27" s="20">
        <v>50</v>
      </c>
      <c r="E27" s="19">
        <v>0</v>
      </c>
      <c r="F27" s="8">
        <v>0</v>
      </c>
      <c r="G27" s="20">
        <v>139</v>
      </c>
      <c r="H27" s="19">
        <v>0</v>
      </c>
      <c r="I27" s="8">
        <v>0</v>
      </c>
      <c r="J27" s="20">
        <v>3189.5758994286898</v>
      </c>
      <c r="K27" s="8">
        <v>0</v>
      </c>
      <c r="L27" s="8">
        <v>1</v>
      </c>
    </row>
    <row r="28" spans="1:12" x14ac:dyDescent="0.25">
      <c r="A28" s="24" t="s">
        <v>64</v>
      </c>
      <c r="B28" s="8">
        <v>0</v>
      </c>
      <c r="C28" s="8">
        <v>121</v>
      </c>
      <c r="D28" s="20">
        <v>152</v>
      </c>
      <c r="E28" s="19">
        <v>0</v>
      </c>
      <c r="F28" s="8">
        <v>458</v>
      </c>
      <c r="G28" s="20">
        <v>528</v>
      </c>
      <c r="H28" s="19">
        <v>0</v>
      </c>
      <c r="I28" s="8">
        <v>4928.8739050198301</v>
      </c>
      <c r="J28" s="20">
        <v>7006.3059159960803</v>
      </c>
      <c r="K28" s="8">
        <v>1</v>
      </c>
      <c r="L28" s="8">
        <v>1</v>
      </c>
    </row>
    <row r="29" spans="1:12" x14ac:dyDescent="0.25">
      <c r="A29" s="24" t="s">
        <v>83</v>
      </c>
      <c r="B29" s="8">
        <v>0</v>
      </c>
      <c r="C29" s="8">
        <v>307</v>
      </c>
      <c r="D29" s="20">
        <v>347</v>
      </c>
      <c r="E29" s="19">
        <v>0</v>
      </c>
      <c r="F29" s="8">
        <v>956</v>
      </c>
      <c r="G29" s="20">
        <v>885</v>
      </c>
      <c r="H29" s="19">
        <v>0</v>
      </c>
      <c r="I29" s="8">
        <v>45414.854983937097</v>
      </c>
      <c r="J29" s="20">
        <v>34183.664416906402</v>
      </c>
      <c r="K29" s="8">
        <v>1</v>
      </c>
      <c r="L29" s="8">
        <v>1</v>
      </c>
    </row>
    <row r="30" spans="1:12" x14ac:dyDescent="0.25">
      <c r="A30" s="23" t="s">
        <v>111</v>
      </c>
      <c r="B30" s="3">
        <f t="shared" ref="B30:L30" si="12">SUM(B31:B34)</f>
        <v>4218</v>
      </c>
      <c r="C30" s="3">
        <f t="shared" ref="C30:K30" si="13">SUM(C31:C34)</f>
        <v>4411</v>
      </c>
      <c r="D30" s="18">
        <f t="shared" si="13"/>
        <v>14318</v>
      </c>
      <c r="E30" s="17">
        <f t="shared" si="13"/>
        <v>16857</v>
      </c>
      <c r="F30" s="3">
        <f t="shared" si="13"/>
        <v>16290</v>
      </c>
      <c r="G30" s="18">
        <f t="shared" si="13"/>
        <v>37768</v>
      </c>
      <c r="H30" s="17">
        <f t="shared" si="13"/>
        <v>454751.5</v>
      </c>
      <c r="I30" s="3">
        <f t="shared" si="13"/>
        <v>450478.68463017122</v>
      </c>
      <c r="J30" s="18">
        <f t="shared" si="13"/>
        <v>920536.2108761532</v>
      </c>
      <c r="K30" s="3">
        <f t="shared" si="13"/>
        <v>18</v>
      </c>
      <c r="L30" s="3">
        <f t="shared" si="12"/>
        <v>33</v>
      </c>
    </row>
    <row r="31" spans="1:12" x14ac:dyDescent="0.25">
      <c r="A31" s="24" t="s">
        <v>7</v>
      </c>
      <c r="B31" s="8">
        <v>1343</v>
      </c>
      <c r="C31" s="8">
        <v>1583</v>
      </c>
      <c r="D31" s="20">
        <v>2267</v>
      </c>
      <c r="E31" s="19">
        <v>5572</v>
      </c>
      <c r="F31" s="8">
        <v>5926</v>
      </c>
      <c r="G31" s="20">
        <v>6550</v>
      </c>
      <c r="H31" s="19">
        <v>176873</v>
      </c>
      <c r="I31" s="8">
        <v>154717.043760917</v>
      </c>
      <c r="J31" s="20">
        <v>137599.57468985801</v>
      </c>
      <c r="K31" s="8">
        <v>4</v>
      </c>
      <c r="L31" s="8">
        <v>5</v>
      </c>
    </row>
    <row r="32" spans="1:12" x14ac:dyDescent="0.25">
      <c r="A32" s="24" t="s">
        <v>24</v>
      </c>
      <c r="B32" s="8">
        <v>2012</v>
      </c>
      <c r="C32" s="8">
        <v>2230</v>
      </c>
      <c r="D32" s="20">
        <v>9304</v>
      </c>
      <c r="E32" s="19">
        <v>8115</v>
      </c>
      <c r="F32" s="8">
        <v>8109</v>
      </c>
      <c r="G32" s="20">
        <v>23836</v>
      </c>
      <c r="H32" s="19">
        <v>157007.5</v>
      </c>
      <c r="I32" s="8">
        <v>239762.12302234501</v>
      </c>
      <c r="J32" s="20">
        <v>622625.02583089203</v>
      </c>
      <c r="K32" s="8">
        <v>9</v>
      </c>
      <c r="L32" s="8">
        <v>18</v>
      </c>
    </row>
    <row r="33" spans="1:12" x14ac:dyDescent="0.25">
      <c r="A33" s="24" t="s">
        <v>8</v>
      </c>
      <c r="B33" s="8">
        <v>863</v>
      </c>
      <c r="C33" s="8">
        <v>491</v>
      </c>
      <c r="D33" s="20">
        <v>2431</v>
      </c>
      <c r="E33" s="19">
        <v>3170</v>
      </c>
      <c r="F33" s="8">
        <v>1831</v>
      </c>
      <c r="G33" s="20">
        <v>6553</v>
      </c>
      <c r="H33" s="19">
        <v>120871</v>
      </c>
      <c r="I33" s="8">
        <v>49395.418815704797</v>
      </c>
      <c r="J33" s="20">
        <v>134258.84182865199</v>
      </c>
      <c r="K33" s="8">
        <v>4</v>
      </c>
      <c r="L33" s="8">
        <v>7</v>
      </c>
    </row>
    <row r="34" spans="1:12" x14ac:dyDescent="0.25">
      <c r="A34" s="24" t="s">
        <v>93</v>
      </c>
      <c r="B34" s="8">
        <v>0</v>
      </c>
      <c r="C34" s="8">
        <v>107</v>
      </c>
      <c r="D34" s="20">
        <v>316</v>
      </c>
      <c r="E34" s="19">
        <v>0</v>
      </c>
      <c r="F34" s="8">
        <v>424</v>
      </c>
      <c r="G34" s="20">
        <v>829</v>
      </c>
      <c r="H34" s="19">
        <v>0</v>
      </c>
      <c r="I34" s="8">
        <v>6604.0990312043596</v>
      </c>
      <c r="J34" s="20">
        <v>26052.768526751199</v>
      </c>
      <c r="K34" s="8">
        <v>1</v>
      </c>
      <c r="L34" s="8">
        <v>3</v>
      </c>
    </row>
    <row r="35" spans="1:12" x14ac:dyDescent="0.25">
      <c r="A35" s="23" t="s">
        <v>112</v>
      </c>
      <c r="B35" s="3">
        <f t="shared" ref="B35:L35" si="14">SUM(B36)</f>
        <v>8692</v>
      </c>
      <c r="C35" s="3">
        <f t="shared" ref="C35:K35" si="15">SUM(C36)</f>
        <v>13433</v>
      </c>
      <c r="D35" s="18">
        <f t="shared" si="15"/>
        <v>20446</v>
      </c>
      <c r="E35" s="17">
        <f t="shared" si="15"/>
        <v>34780</v>
      </c>
      <c r="F35" s="3">
        <f t="shared" si="15"/>
        <v>47362</v>
      </c>
      <c r="G35" s="18">
        <f t="shared" si="15"/>
        <v>55550</v>
      </c>
      <c r="H35" s="17">
        <f t="shared" si="15"/>
        <v>771829.5</v>
      </c>
      <c r="I35" s="3">
        <f t="shared" si="15"/>
        <v>1005592.36995756</v>
      </c>
      <c r="J35" s="18">
        <f t="shared" si="15"/>
        <v>1393670.85205273</v>
      </c>
      <c r="K35" s="3">
        <f t="shared" si="15"/>
        <v>26</v>
      </c>
      <c r="L35" s="3">
        <f t="shared" si="14"/>
        <v>35</v>
      </c>
    </row>
    <row r="36" spans="1:12" x14ac:dyDescent="0.25">
      <c r="A36" s="24" t="s">
        <v>80</v>
      </c>
      <c r="B36" s="8">
        <v>8692</v>
      </c>
      <c r="C36" s="8">
        <v>13433</v>
      </c>
      <c r="D36" s="20">
        <v>20446</v>
      </c>
      <c r="E36" s="19">
        <v>34780</v>
      </c>
      <c r="F36" s="8">
        <v>47362</v>
      </c>
      <c r="G36" s="20">
        <v>55550</v>
      </c>
      <c r="H36" s="19">
        <v>771829.5</v>
      </c>
      <c r="I36" s="8">
        <v>1005592.36995756</v>
      </c>
      <c r="J36" s="20">
        <v>1393670.85205273</v>
      </c>
      <c r="K36" s="8">
        <v>26</v>
      </c>
      <c r="L36" s="8">
        <v>35</v>
      </c>
    </row>
    <row r="37" spans="1:12" x14ac:dyDescent="0.25">
      <c r="A37" s="23" t="s">
        <v>113</v>
      </c>
      <c r="B37" s="3">
        <f t="shared" ref="B37:L37" si="16">SUM(B38:B39)</f>
        <v>2545</v>
      </c>
      <c r="C37" s="3">
        <f t="shared" ref="C37:K37" si="17">SUM(C38:C39)</f>
        <v>2918</v>
      </c>
      <c r="D37" s="18">
        <f t="shared" si="17"/>
        <v>3772</v>
      </c>
      <c r="E37" s="17">
        <f t="shared" si="17"/>
        <v>10215</v>
      </c>
      <c r="F37" s="3">
        <f t="shared" si="17"/>
        <v>10440</v>
      </c>
      <c r="G37" s="18">
        <f t="shared" si="17"/>
        <v>10585</v>
      </c>
      <c r="H37" s="17">
        <f t="shared" si="17"/>
        <v>152584.5</v>
      </c>
      <c r="I37" s="3">
        <f t="shared" si="17"/>
        <v>177122.91513431008</v>
      </c>
      <c r="J37" s="18">
        <f t="shared" si="17"/>
        <v>204336.15832850689</v>
      </c>
      <c r="K37" s="3">
        <f t="shared" si="17"/>
        <v>11</v>
      </c>
      <c r="L37" s="3">
        <f t="shared" si="16"/>
        <v>12</v>
      </c>
    </row>
    <row r="38" spans="1:12" x14ac:dyDescent="0.25">
      <c r="A38" s="24" t="s">
        <v>77</v>
      </c>
      <c r="B38" s="8">
        <v>765</v>
      </c>
      <c r="C38" s="8">
        <v>1354</v>
      </c>
      <c r="D38" s="20">
        <v>1831</v>
      </c>
      <c r="E38" s="19">
        <v>3093</v>
      </c>
      <c r="F38" s="8">
        <v>4700</v>
      </c>
      <c r="G38" s="20">
        <v>5350</v>
      </c>
      <c r="H38" s="19">
        <v>75930.5</v>
      </c>
      <c r="I38" s="8">
        <v>97251.404728392401</v>
      </c>
      <c r="J38" s="20">
        <v>131019.744126593</v>
      </c>
      <c r="K38" s="8">
        <v>6</v>
      </c>
      <c r="L38" s="8">
        <v>7</v>
      </c>
    </row>
    <row r="39" spans="1:12" x14ac:dyDescent="0.25">
      <c r="A39" s="24" t="s">
        <v>78</v>
      </c>
      <c r="B39" s="8">
        <v>1780</v>
      </c>
      <c r="C39" s="8">
        <v>1564</v>
      </c>
      <c r="D39" s="20">
        <v>1941</v>
      </c>
      <c r="E39" s="19">
        <v>7122</v>
      </c>
      <c r="F39" s="8">
        <v>5740</v>
      </c>
      <c r="G39" s="20">
        <v>5235</v>
      </c>
      <c r="H39" s="19">
        <v>76654</v>
      </c>
      <c r="I39" s="8">
        <v>79871.510405917696</v>
      </c>
      <c r="J39" s="20">
        <v>73316.414201913896</v>
      </c>
      <c r="K39" s="8">
        <v>5</v>
      </c>
      <c r="L39" s="8">
        <v>5</v>
      </c>
    </row>
    <row r="40" spans="1:12" x14ac:dyDescent="0.25">
      <c r="A40" s="22" t="s">
        <v>102</v>
      </c>
      <c r="B40" s="7">
        <f t="shared" ref="B40:K40" si="18">B41+B43+B46+B49+B52+B57+B61</f>
        <v>34537</v>
      </c>
      <c r="C40" s="7">
        <f t="shared" si="18"/>
        <v>61276</v>
      </c>
      <c r="D40" s="16">
        <f t="shared" si="18"/>
        <v>143924</v>
      </c>
      <c r="E40" s="15">
        <f t="shared" si="18"/>
        <v>140163</v>
      </c>
      <c r="F40" s="7">
        <f t="shared" si="18"/>
        <v>216517</v>
      </c>
      <c r="G40" s="16">
        <f t="shared" si="18"/>
        <v>386255</v>
      </c>
      <c r="H40" s="15">
        <f t="shared" si="18"/>
        <v>5143350.5</v>
      </c>
      <c r="I40" s="7">
        <f t="shared" si="18"/>
        <v>11447775.205561841</v>
      </c>
      <c r="J40" s="16">
        <f t="shared" si="18"/>
        <v>19810573.230774559</v>
      </c>
      <c r="K40" s="7">
        <f t="shared" si="18"/>
        <v>181</v>
      </c>
      <c r="L40" s="7">
        <f t="shared" ref="L40" si="19">L41+L43+L46+L49+L52+L57+L61</f>
        <v>281</v>
      </c>
    </row>
    <row r="41" spans="1:12" x14ac:dyDescent="0.25">
      <c r="A41" s="23" t="s">
        <v>114</v>
      </c>
      <c r="B41" s="3">
        <f t="shared" ref="B41:L41" si="20">SUM(B42)</f>
        <v>552</v>
      </c>
      <c r="C41" s="3">
        <f t="shared" ref="C41:K41" si="21">SUM(C42)</f>
        <v>3452</v>
      </c>
      <c r="D41" s="18">
        <f t="shared" si="21"/>
        <v>16805</v>
      </c>
      <c r="E41" s="17">
        <f t="shared" si="21"/>
        <v>2263</v>
      </c>
      <c r="F41" s="3">
        <f t="shared" si="21"/>
        <v>12841</v>
      </c>
      <c r="G41" s="18">
        <f t="shared" si="21"/>
        <v>44386</v>
      </c>
      <c r="H41" s="17">
        <f t="shared" si="21"/>
        <v>167786</v>
      </c>
      <c r="I41" s="3">
        <f t="shared" si="21"/>
        <v>714441.36202375405</v>
      </c>
      <c r="J41" s="18">
        <f t="shared" si="21"/>
        <v>3092008.6232165699</v>
      </c>
      <c r="K41" s="3">
        <f t="shared" si="21"/>
        <v>11</v>
      </c>
      <c r="L41" s="3">
        <f t="shared" si="20"/>
        <v>26</v>
      </c>
    </row>
    <row r="42" spans="1:12" x14ac:dyDescent="0.25">
      <c r="A42" s="24" t="s">
        <v>32</v>
      </c>
      <c r="B42" s="8">
        <v>552</v>
      </c>
      <c r="C42" s="8">
        <v>3452</v>
      </c>
      <c r="D42" s="20">
        <v>16805</v>
      </c>
      <c r="E42" s="19">
        <v>2263</v>
      </c>
      <c r="F42" s="8">
        <v>12841</v>
      </c>
      <c r="G42" s="20">
        <v>44386</v>
      </c>
      <c r="H42" s="19">
        <v>167786</v>
      </c>
      <c r="I42" s="8">
        <v>714441.36202375405</v>
      </c>
      <c r="J42" s="20">
        <v>3092008.6232165699</v>
      </c>
      <c r="K42" s="8">
        <v>11</v>
      </c>
      <c r="L42" s="8">
        <v>26</v>
      </c>
    </row>
    <row r="43" spans="1:12" x14ac:dyDescent="0.25">
      <c r="A43" s="23" t="s">
        <v>115</v>
      </c>
      <c r="B43" s="3">
        <f t="shared" ref="B43:L43" si="22">SUM(B44:B45)</f>
        <v>2102</v>
      </c>
      <c r="C43" s="3">
        <f t="shared" ref="C43:K43" si="23">SUM(C44:C45)</f>
        <v>4057</v>
      </c>
      <c r="D43" s="18">
        <f t="shared" si="23"/>
        <v>9042</v>
      </c>
      <c r="E43" s="17">
        <f t="shared" si="23"/>
        <v>8379</v>
      </c>
      <c r="F43" s="3">
        <f t="shared" si="23"/>
        <v>14266</v>
      </c>
      <c r="G43" s="18">
        <f t="shared" si="23"/>
        <v>23969</v>
      </c>
      <c r="H43" s="17">
        <f t="shared" si="23"/>
        <v>227787.5</v>
      </c>
      <c r="I43" s="3">
        <f t="shared" si="23"/>
        <v>436088.39148811501</v>
      </c>
      <c r="J43" s="18">
        <f t="shared" si="23"/>
        <v>815971.70793248108</v>
      </c>
      <c r="K43" s="3">
        <f t="shared" si="23"/>
        <v>19</v>
      </c>
      <c r="L43" s="3">
        <f t="shared" si="22"/>
        <v>19</v>
      </c>
    </row>
    <row r="44" spans="1:12" x14ac:dyDescent="0.25">
      <c r="A44" s="24" t="s">
        <v>36</v>
      </c>
      <c r="B44" s="8">
        <v>1284</v>
      </c>
      <c r="C44" s="8">
        <v>2729</v>
      </c>
      <c r="D44" s="20">
        <v>7491</v>
      </c>
      <c r="E44" s="19">
        <v>5146</v>
      </c>
      <c r="F44" s="8">
        <v>9530</v>
      </c>
      <c r="G44" s="20">
        <v>19721</v>
      </c>
      <c r="H44" s="19">
        <v>95048</v>
      </c>
      <c r="I44" s="8">
        <v>245571.50151150901</v>
      </c>
      <c r="J44" s="20">
        <v>698054.80699509603</v>
      </c>
      <c r="K44" s="8">
        <v>11</v>
      </c>
      <c r="L44" s="8">
        <v>13</v>
      </c>
    </row>
    <row r="45" spans="1:12" x14ac:dyDescent="0.25">
      <c r="A45" s="24" t="s">
        <v>69</v>
      </c>
      <c r="B45" s="8">
        <v>818</v>
      </c>
      <c r="C45" s="8">
        <v>1328</v>
      </c>
      <c r="D45" s="20">
        <v>1551</v>
      </c>
      <c r="E45" s="19">
        <v>3233</v>
      </c>
      <c r="F45" s="8">
        <v>4736</v>
      </c>
      <c r="G45" s="20">
        <v>4248</v>
      </c>
      <c r="H45" s="19">
        <v>132739.5</v>
      </c>
      <c r="I45" s="8">
        <v>190516.88997660601</v>
      </c>
      <c r="J45" s="20">
        <v>117916.900937385</v>
      </c>
      <c r="K45" s="8">
        <v>8</v>
      </c>
      <c r="L45" s="8">
        <v>6</v>
      </c>
    </row>
    <row r="46" spans="1:12" x14ac:dyDescent="0.25">
      <c r="A46" s="23" t="s">
        <v>116</v>
      </c>
      <c r="B46" s="3">
        <f t="shared" ref="B46:L46" si="24">SUM(B47:B48)</f>
        <v>2102</v>
      </c>
      <c r="C46" s="3">
        <f t="shared" ref="C46:K46" si="25">SUM(C47:C48)</f>
        <v>5556</v>
      </c>
      <c r="D46" s="18">
        <f t="shared" si="25"/>
        <v>13448</v>
      </c>
      <c r="E46" s="17">
        <f t="shared" si="25"/>
        <v>8698</v>
      </c>
      <c r="F46" s="3">
        <f t="shared" si="25"/>
        <v>19507</v>
      </c>
      <c r="G46" s="18">
        <f t="shared" si="25"/>
        <v>36514</v>
      </c>
      <c r="H46" s="17">
        <f t="shared" si="25"/>
        <v>328637.5</v>
      </c>
      <c r="I46" s="3">
        <f t="shared" si="25"/>
        <v>777652.97191425506</v>
      </c>
      <c r="J46" s="18">
        <f t="shared" si="25"/>
        <v>1844404.6336078681</v>
      </c>
      <c r="K46" s="3">
        <f t="shared" si="25"/>
        <v>20</v>
      </c>
      <c r="L46" s="3">
        <f t="shared" si="24"/>
        <v>38</v>
      </c>
    </row>
    <row r="47" spans="1:12" x14ac:dyDescent="0.25">
      <c r="A47" s="24" t="s">
        <v>39</v>
      </c>
      <c r="B47" s="8">
        <v>202</v>
      </c>
      <c r="C47" s="8">
        <v>1338</v>
      </c>
      <c r="D47" s="20">
        <v>6635</v>
      </c>
      <c r="E47" s="19">
        <v>853</v>
      </c>
      <c r="F47" s="8">
        <v>4608</v>
      </c>
      <c r="G47" s="20">
        <v>17823</v>
      </c>
      <c r="H47" s="19">
        <v>25987</v>
      </c>
      <c r="I47" s="8">
        <v>262964.74781566998</v>
      </c>
      <c r="J47" s="20">
        <v>1157052.6942055901</v>
      </c>
      <c r="K47" s="8">
        <v>7</v>
      </c>
      <c r="L47" s="8">
        <v>19</v>
      </c>
    </row>
    <row r="48" spans="1:12" x14ac:dyDescent="0.25">
      <c r="A48" s="24" t="s">
        <v>55</v>
      </c>
      <c r="B48" s="8">
        <v>1900</v>
      </c>
      <c r="C48" s="8">
        <v>4218</v>
      </c>
      <c r="D48" s="20">
        <v>6813</v>
      </c>
      <c r="E48" s="19">
        <v>7845</v>
      </c>
      <c r="F48" s="8">
        <v>14899</v>
      </c>
      <c r="G48" s="20">
        <v>18691</v>
      </c>
      <c r="H48" s="19">
        <v>302650.5</v>
      </c>
      <c r="I48" s="8">
        <v>514688.22409858502</v>
      </c>
      <c r="J48" s="20">
        <v>687351.93940227805</v>
      </c>
      <c r="K48" s="8">
        <v>13</v>
      </c>
      <c r="L48" s="8">
        <v>19</v>
      </c>
    </row>
    <row r="49" spans="1:12" x14ac:dyDescent="0.25">
      <c r="A49" s="23" t="s">
        <v>117</v>
      </c>
      <c r="B49" s="3">
        <f t="shared" ref="B49:L49" si="26">SUM(B50:B51)</f>
        <v>5062</v>
      </c>
      <c r="C49" s="3">
        <f t="shared" ref="C49:K49" si="27">SUM(C50:C51)</f>
        <v>8844</v>
      </c>
      <c r="D49" s="18">
        <f t="shared" si="27"/>
        <v>11337</v>
      </c>
      <c r="E49" s="17">
        <f t="shared" si="27"/>
        <v>21080</v>
      </c>
      <c r="F49" s="3">
        <f t="shared" si="27"/>
        <v>32405</v>
      </c>
      <c r="G49" s="18">
        <f t="shared" si="27"/>
        <v>32247</v>
      </c>
      <c r="H49" s="17">
        <f t="shared" si="27"/>
        <v>663331</v>
      </c>
      <c r="I49" s="3">
        <f t="shared" si="27"/>
        <v>1119720.1027004179</v>
      </c>
      <c r="J49" s="18">
        <f t="shared" si="27"/>
        <v>1242920.24943134</v>
      </c>
      <c r="K49" s="3">
        <f t="shared" si="27"/>
        <v>34</v>
      </c>
      <c r="L49" s="3">
        <f t="shared" si="26"/>
        <v>36</v>
      </c>
    </row>
    <row r="50" spans="1:12" x14ac:dyDescent="0.25">
      <c r="A50" s="24" t="s">
        <v>43</v>
      </c>
      <c r="B50" s="8">
        <v>2837</v>
      </c>
      <c r="C50" s="8">
        <v>5152</v>
      </c>
      <c r="D50" s="20">
        <v>6884</v>
      </c>
      <c r="E50" s="19">
        <v>11685</v>
      </c>
      <c r="F50" s="8">
        <v>18761</v>
      </c>
      <c r="G50" s="20">
        <v>19726</v>
      </c>
      <c r="H50" s="19">
        <v>361436</v>
      </c>
      <c r="I50" s="8">
        <v>655310.88084373495</v>
      </c>
      <c r="J50" s="20">
        <v>764470.58664983104</v>
      </c>
      <c r="K50" s="8">
        <v>20</v>
      </c>
      <c r="L50" s="8">
        <v>26</v>
      </c>
    </row>
    <row r="51" spans="1:12" x14ac:dyDescent="0.25">
      <c r="A51" s="24" t="s">
        <v>87</v>
      </c>
      <c r="B51" s="8">
        <v>2225</v>
      </c>
      <c r="C51" s="8">
        <v>3692</v>
      </c>
      <c r="D51" s="20">
        <v>4453</v>
      </c>
      <c r="E51" s="19">
        <v>9395</v>
      </c>
      <c r="F51" s="8">
        <v>13644</v>
      </c>
      <c r="G51" s="20">
        <v>12521</v>
      </c>
      <c r="H51" s="19">
        <v>301895</v>
      </c>
      <c r="I51" s="8">
        <v>464409.22185668303</v>
      </c>
      <c r="J51" s="20">
        <v>478449.66278150899</v>
      </c>
      <c r="K51" s="8">
        <v>14</v>
      </c>
      <c r="L51" s="8">
        <v>10</v>
      </c>
    </row>
    <row r="52" spans="1:12" x14ac:dyDescent="0.25">
      <c r="A52" s="23" t="s">
        <v>118</v>
      </c>
      <c r="B52" s="3">
        <f t="shared" ref="B52:L52" si="28">SUM(B53:B56)</f>
        <v>4677</v>
      </c>
      <c r="C52" s="3">
        <f t="shared" ref="C52:K52" si="29">SUM(C53:C56)</f>
        <v>8881</v>
      </c>
      <c r="D52" s="18">
        <f t="shared" si="29"/>
        <v>21864</v>
      </c>
      <c r="E52" s="17">
        <f t="shared" si="29"/>
        <v>19228</v>
      </c>
      <c r="F52" s="3">
        <f t="shared" si="29"/>
        <v>31657</v>
      </c>
      <c r="G52" s="18">
        <f t="shared" si="29"/>
        <v>59905</v>
      </c>
      <c r="H52" s="17">
        <f t="shared" si="29"/>
        <v>479314</v>
      </c>
      <c r="I52" s="3">
        <f t="shared" si="29"/>
        <v>1137674.629023989</v>
      </c>
      <c r="J52" s="18">
        <f t="shared" si="29"/>
        <v>2677926.5947809177</v>
      </c>
      <c r="K52" s="3">
        <f t="shared" si="29"/>
        <v>29</v>
      </c>
      <c r="L52" s="3">
        <f t="shared" si="28"/>
        <v>58</v>
      </c>
    </row>
    <row r="53" spans="1:12" x14ac:dyDescent="0.25">
      <c r="A53" s="24" t="s">
        <v>30</v>
      </c>
      <c r="B53" s="8">
        <v>1397</v>
      </c>
      <c r="C53" s="8">
        <v>3630</v>
      </c>
      <c r="D53" s="20">
        <v>6383</v>
      </c>
      <c r="E53" s="19">
        <v>5732</v>
      </c>
      <c r="F53" s="8">
        <v>12359</v>
      </c>
      <c r="G53" s="20">
        <v>17340</v>
      </c>
      <c r="H53" s="19">
        <v>152659.5</v>
      </c>
      <c r="I53" s="8">
        <v>528751.37072016206</v>
      </c>
      <c r="J53" s="20">
        <v>582911.70438236103</v>
      </c>
      <c r="K53" s="8">
        <v>8</v>
      </c>
      <c r="L53" s="8">
        <v>10</v>
      </c>
    </row>
    <row r="54" spans="1:12" x14ac:dyDescent="0.25">
      <c r="A54" s="24" t="s">
        <v>31</v>
      </c>
      <c r="B54" s="8">
        <v>1681</v>
      </c>
      <c r="C54" s="8">
        <v>2796</v>
      </c>
      <c r="D54" s="20">
        <v>6417</v>
      </c>
      <c r="E54" s="19">
        <v>6951</v>
      </c>
      <c r="F54" s="8">
        <v>10402</v>
      </c>
      <c r="G54" s="20">
        <v>17720</v>
      </c>
      <c r="H54" s="19">
        <v>182817.5</v>
      </c>
      <c r="I54" s="8">
        <v>306425.92899590201</v>
      </c>
      <c r="J54" s="20">
        <v>503392.94265492802</v>
      </c>
      <c r="K54" s="8">
        <v>10</v>
      </c>
      <c r="L54" s="8">
        <v>16</v>
      </c>
    </row>
    <row r="55" spans="1:12" x14ac:dyDescent="0.25">
      <c r="A55" s="24" t="s">
        <v>54</v>
      </c>
      <c r="B55" s="8">
        <v>246</v>
      </c>
      <c r="C55" s="8">
        <v>858</v>
      </c>
      <c r="D55" s="20">
        <v>4661</v>
      </c>
      <c r="E55" s="19">
        <v>1029</v>
      </c>
      <c r="F55" s="8">
        <v>2984</v>
      </c>
      <c r="G55" s="20">
        <v>12995</v>
      </c>
      <c r="H55" s="19">
        <v>14683</v>
      </c>
      <c r="I55" s="8">
        <v>108365.714618315</v>
      </c>
      <c r="J55" s="20">
        <v>1039212.8069362</v>
      </c>
      <c r="K55" s="8">
        <v>4</v>
      </c>
      <c r="L55" s="8">
        <v>16</v>
      </c>
    </row>
    <row r="56" spans="1:12" x14ac:dyDescent="0.25">
      <c r="A56" s="24" t="s">
        <v>65</v>
      </c>
      <c r="B56" s="8">
        <v>1353</v>
      </c>
      <c r="C56" s="8">
        <v>1597</v>
      </c>
      <c r="D56" s="20">
        <v>4403</v>
      </c>
      <c r="E56" s="19">
        <v>5516</v>
      </c>
      <c r="F56" s="8">
        <v>5912</v>
      </c>
      <c r="G56" s="20">
        <v>11850</v>
      </c>
      <c r="H56" s="19">
        <v>129154</v>
      </c>
      <c r="I56" s="8">
        <v>194131.61468961</v>
      </c>
      <c r="J56" s="20">
        <v>552409.14080742898</v>
      </c>
      <c r="K56" s="8">
        <v>7</v>
      </c>
      <c r="L56" s="8">
        <v>16</v>
      </c>
    </row>
    <row r="57" spans="1:12" x14ac:dyDescent="0.25">
      <c r="A57" s="23" t="s">
        <v>119</v>
      </c>
      <c r="B57" s="3">
        <f t="shared" ref="B57:L57" si="30">SUM(B58:B60)</f>
        <v>7019</v>
      </c>
      <c r="C57" s="3">
        <f t="shared" ref="C57:K57" si="31">SUM(C58:C60)</f>
        <v>11978</v>
      </c>
      <c r="D57" s="18">
        <f t="shared" si="31"/>
        <v>44375</v>
      </c>
      <c r="E57" s="17">
        <f t="shared" si="31"/>
        <v>28400</v>
      </c>
      <c r="F57" s="3">
        <f t="shared" si="31"/>
        <v>41635</v>
      </c>
      <c r="G57" s="18">
        <f t="shared" si="31"/>
        <v>114844</v>
      </c>
      <c r="H57" s="17">
        <f t="shared" si="31"/>
        <v>928432.5</v>
      </c>
      <c r="I57" s="3">
        <f t="shared" si="31"/>
        <v>2161658.9681037702</v>
      </c>
      <c r="J57" s="18">
        <f t="shared" si="31"/>
        <v>7509748.9640001059</v>
      </c>
      <c r="K57" s="3">
        <f t="shared" si="31"/>
        <v>32</v>
      </c>
      <c r="L57" s="3">
        <f t="shared" si="30"/>
        <v>71</v>
      </c>
    </row>
    <row r="58" spans="1:12" x14ac:dyDescent="0.25">
      <c r="A58" s="24" t="s">
        <v>40</v>
      </c>
      <c r="B58" s="8">
        <v>1146</v>
      </c>
      <c r="C58" s="8">
        <v>1270</v>
      </c>
      <c r="D58" s="20">
        <v>14169</v>
      </c>
      <c r="E58" s="19">
        <v>4610</v>
      </c>
      <c r="F58" s="8">
        <v>4324</v>
      </c>
      <c r="G58" s="20">
        <v>35088</v>
      </c>
      <c r="H58" s="19">
        <v>150190.5</v>
      </c>
      <c r="I58" s="8">
        <v>170361.03296916999</v>
      </c>
      <c r="J58" s="20">
        <v>3592704.0051618698</v>
      </c>
      <c r="K58" s="8">
        <v>8</v>
      </c>
      <c r="L58" s="8">
        <v>32</v>
      </c>
    </row>
    <row r="59" spans="1:12" x14ac:dyDescent="0.25">
      <c r="A59" s="24" t="s">
        <v>41</v>
      </c>
      <c r="B59" s="8">
        <v>3790</v>
      </c>
      <c r="C59" s="8">
        <v>5282</v>
      </c>
      <c r="D59" s="20">
        <v>5651</v>
      </c>
      <c r="E59" s="19">
        <v>15461</v>
      </c>
      <c r="F59" s="8">
        <v>18722</v>
      </c>
      <c r="G59" s="20">
        <v>15160</v>
      </c>
      <c r="H59" s="19">
        <v>370863</v>
      </c>
      <c r="I59" s="8">
        <v>498830.09699897002</v>
      </c>
      <c r="J59" s="20">
        <v>478694.71633549599</v>
      </c>
      <c r="K59" s="8">
        <v>12</v>
      </c>
      <c r="L59" s="8">
        <v>12</v>
      </c>
    </row>
    <row r="60" spans="1:12" x14ac:dyDescent="0.25">
      <c r="A60" s="24" t="s">
        <v>79</v>
      </c>
      <c r="B60" s="8">
        <v>2083</v>
      </c>
      <c r="C60" s="8">
        <v>5426</v>
      </c>
      <c r="D60" s="20">
        <v>24555</v>
      </c>
      <c r="E60" s="19">
        <v>8329</v>
      </c>
      <c r="F60" s="8">
        <v>18589</v>
      </c>
      <c r="G60" s="20">
        <v>64596</v>
      </c>
      <c r="H60" s="19">
        <v>407379</v>
      </c>
      <c r="I60" s="8">
        <v>1492467.8381356299</v>
      </c>
      <c r="J60" s="20">
        <v>3438350.2425027401</v>
      </c>
      <c r="K60" s="8">
        <v>12</v>
      </c>
      <c r="L60" s="8">
        <v>27</v>
      </c>
    </row>
    <row r="61" spans="1:12" x14ac:dyDescent="0.25">
      <c r="A61" s="23" t="s">
        <v>120</v>
      </c>
      <c r="B61" s="3">
        <f t="shared" ref="B61:L61" si="32">SUM(B62:B64)</f>
        <v>13023</v>
      </c>
      <c r="C61" s="3">
        <f t="shared" ref="C61:K61" si="33">SUM(C62:C64)</f>
        <v>18508</v>
      </c>
      <c r="D61" s="18">
        <f t="shared" si="33"/>
        <v>27053</v>
      </c>
      <c r="E61" s="17">
        <f t="shared" si="33"/>
        <v>52115</v>
      </c>
      <c r="F61" s="3">
        <f t="shared" si="33"/>
        <v>64206</v>
      </c>
      <c r="G61" s="18">
        <f t="shared" si="33"/>
        <v>74390</v>
      </c>
      <c r="H61" s="17">
        <f t="shared" si="33"/>
        <v>2348062</v>
      </c>
      <c r="I61" s="3">
        <f t="shared" si="33"/>
        <v>5100538.7803075397</v>
      </c>
      <c r="J61" s="18">
        <f t="shared" si="33"/>
        <v>2627592.4578052768</v>
      </c>
      <c r="K61" s="3">
        <f t="shared" si="33"/>
        <v>36</v>
      </c>
      <c r="L61" s="3">
        <f t="shared" si="32"/>
        <v>33</v>
      </c>
    </row>
    <row r="62" spans="1:12" x14ac:dyDescent="0.25">
      <c r="A62" s="24" t="s">
        <v>50</v>
      </c>
      <c r="B62" s="8">
        <v>4673</v>
      </c>
      <c r="C62" s="8">
        <v>6737</v>
      </c>
      <c r="D62" s="20">
        <v>11972</v>
      </c>
      <c r="E62" s="19">
        <v>18381</v>
      </c>
      <c r="F62" s="8">
        <v>23899</v>
      </c>
      <c r="G62" s="20">
        <v>32706</v>
      </c>
      <c r="H62" s="19">
        <v>1246633.5</v>
      </c>
      <c r="I62" s="8">
        <v>1993404.9351383699</v>
      </c>
      <c r="J62" s="20">
        <v>1431493.62869541</v>
      </c>
      <c r="K62" s="8">
        <v>18</v>
      </c>
      <c r="L62" s="8">
        <v>15</v>
      </c>
    </row>
    <row r="63" spans="1:12" x14ac:dyDescent="0.25">
      <c r="A63" s="24" t="s">
        <v>51</v>
      </c>
      <c r="B63" s="8">
        <v>763</v>
      </c>
      <c r="C63" s="8">
        <v>2241</v>
      </c>
      <c r="D63" s="20">
        <v>3154</v>
      </c>
      <c r="E63" s="19">
        <v>3109</v>
      </c>
      <c r="F63" s="8">
        <v>7541</v>
      </c>
      <c r="G63" s="20">
        <v>8190</v>
      </c>
      <c r="H63" s="19">
        <v>80656</v>
      </c>
      <c r="I63" s="8">
        <v>2030398.4922355099</v>
      </c>
      <c r="J63" s="20">
        <v>284316.13684096502</v>
      </c>
      <c r="K63" s="8">
        <v>7</v>
      </c>
      <c r="L63" s="8">
        <v>7</v>
      </c>
    </row>
    <row r="64" spans="1:12" x14ac:dyDescent="0.25">
      <c r="A64" s="24" t="s">
        <v>90</v>
      </c>
      <c r="B64" s="8">
        <v>7587</v>
      </c>
      <c r="C64" s="8">
        <v>9530</v>
      </c>
      <c r="D64" s="20">
        <v>11927</v>
      </c>
      <c r="E64" s="19">
        <v>30625</v>
      </c>
      <c r="F64" s="8">
        <v>32766</v>
      </c>
      <c r="G64" s="20">
        <v>33494</v>
      </c>
      <c r="H64" s="19">
        <v>1020772.5</v>
      </c>
      <c r="I64" s="8">
        <v>1076735.3529336599</v>
      </c>
      <c r="J64" s="20">
        <v>911782.69226890197</v>
      </c>
      <c r="K64" s="8">
        <v>11</v>
      </c>
      <c r="L64" s="8">
        <v>11</v>
      </c>
    </row>
    <row r="65" spans="1:12" x14ac:dyDescent="0.25">
      <c r="A65" s="22" t="s">
        <v>103</v>
      </c>
      <c r="B65" s="7">
        <f t="shared" ref="B65:K65" si="34">B66+B69+B73</f>
        <v>8513</v>
      </c>
      <c r="C65" s="7">
        <f t="shared" si="34"/>
        <v>16609</v>
      </c>
      <c r="D65" s="16">
        <f t="shared" si="34"/>
        <v>41560</v>
      </c>
      <c r="E65" s="15">
        <f t="shared" si="34"/>
        <v>34315</v>
      </c>
      <c r="F65" s="7">
        <f t="shared" si="34"/>
        <v>58647</v>
      </c>
      <c r="G65" s="16">
        <f t="shared" si="34"/>
        <v>109979</v>
      </c>
      <c r="H65" s="15">
        <f t="shared" si="34"/>
        <v>1093695</v>
      </c>
      <c r="I65" s="7">
        <f t="shared" si="34"/>
        <v>1626955.2702252544</v>
      </c>
      <c r="J65" s="16">
        <f t="shared" si="34"/>
        <v>4104776.5140405949</v>
      </c>
      <c r="K65" s="7">
        <f t="shared" si="34"/>
        <v>49</v>
      </c>
      <c r="L65" s="7">
        <f t="shared" ref="L65" si="35">L66+L69+L73</f>
        <v>90</v>
      </c>
    </row>
    <row r="66" spans="1:12" x14ac:dyDescent="0.25">
      <c r="A66" s="23" t="s">
        <v>121</v>
      </c>
      <c r="B66" s="3">
        <f t="shared" ref="B66:L66" si="36">SUM(B67:B68)</f>
        <v>5163</v>
      </c>
      <c r="C66" s="3">
        <f t="shared" ref="C66:K66" si="37">SUM(C67:C68)</f>
        <v>11277</v>
      </c>
      <c r="D66" s="18">
        <f t="shared" si="37"/>
        <v>31563</v>
      </c>
      <c r="E66" s="17">
        <f t="shared" si="37"/>
        <v>20713</v>
      </c>
      <c r="F66" s="3">
        <f t="shared" si="37"/>
        <v>39595</v>
      </c>
      <c r="G66" s="18">
        <f t="shared" si="37"/>
        <v>84137</v>
      </c>
      <c r="H66" s="17">
        <f t="shared" si="37"/>
        <v>788076</v>
      </c>
      <c r="I66" s="3">
        <f t="shared" si="37"/>
        <v>1312779.3635841759</v>
      </c>
      <c r="J66" s="18">
        <f t="shared" si="37"/>
        <v>3494300.1667491449</v>
      </c>
      <c r="K66" s="3">
        <f t="shared" si="37"/>
        <v>30</v>
      </c>
      <c r="L66" s="3">
        <f t="shared" si="36"/>
        <v>59</v>
      </c>
    </row>
    <row r="67" spans="1:12" x14ac:dyDescent="0.25">
      <c r="A67" s="24" t="s">
        <v>45</v>
      </c>
      <c r="B67" s="8">
        <v>398</v>
      </c>
      <c r="C67" s="8">
        <v>1950</v>
      </c>
      <c r="D67" s="20">
        <v>5260</v>
      </c>
      <c r="E67" s="19">
        <v>1759</v>
      </c>
      <c r="F67" s="8">
        <v>7051</v>
      </c>
      <c r="G67" s="20">
        <v>14662</v>
      </c>
      <c r="H67" s="19">
        <v>45443</v>
      </c>
      <c r="I67" s="8">
        <v>296765.72761049599</v>
      </c>
      <c r="J67" s="20">
        <v>495255.39139099501</v>
      </c>
      <c r="K67" s="8">
        <v>12</v>
      </c>
      <c r="L67" s="8">
        <v>15</v>
      </c>
    </row>
    <row r="68" spans="1:12" x14ac:dyDescent="0.25">
      <c r="A68" s="24" t="s">
        <v>84</v>
      </c>
      <c r="B68" s="8">
        <v>4765</v>
      </c>
      <c r="C68" s="8">
        <v>9327</v>
      </c>
      <c r="D68" s="20">
        <v>26303</v>
      </c>
      <c r="E68" s="19">
        <v>18954</v>
      </c>
      <c r="F68" s="8">
        <v>32544</v>
      </c>
      <c r="G68" s="20">
        <v>69475</v>
      </c>
      <c r="H68" s="19">
        <v>742633</v>
      </c>
      <c r="I68" s="8">
        <v>1016013.6359736799</v>
      </c>
      <c r="J68" s="20">
        <v>2999044.7753581498</v>
      </c>
      <c r="K68" s="8">
        <v>18</v>
      </c>
      <c r="L68" s="8">
        <v>44</v>
      </c>
    </row>
    <row r="69" spans="1:12" x14ac:dyDescent="0.25">
      <c r="A69" s="23" t="s">
        <v>122</v>
      </c>
      <c r="B69" s="3">
        <f t="shared" ref="B69:L69" si="38">SUM(B70:B72)</f>
        <v>303</v>
      </c>
      <c r="C69" s="3">
        <f t="shared" ref="C69:K69" si="39">SUM(C70:C72)</f>
        <v>294</v>
      </c>
      <c r="D69" s="18">
        <f t="shared" si="39"/>
        <v>862</v>
      </c>
      <c r="E69" s="17">
        <f t="shared" si="39"/>
        <v>1225</v>
      </c>
      <c r="F69" s="3">
        <f t="shared" si="39"/>
        <v>1124</v>
      </c>
      <c r="G69" s="18">
        <f t="shared" si="39"/>
        <v>2279</v>
      </c>
      <c r="H69" s="17">
        <f t="shared" si="39"/>
        <v>27952.5</v>
      </c>
      <c r="I69" s="3">
        <f t="shared" si="39"/>
        <v>21893.155069500699</v>
      </c>
      <c r="J69" s="18">
        <f t="shared" si="39"/>
        <v>49366.462632226801</v>
      </c>
      <c r="K69" s="3">
        <f t="shared" si="39"/>
        <v>2</v>
      </c>
      <c r="L69" s="3">
        <f t="shared" si="38"/>
        <v>6</v>
      </c>
    </row>
    <row r="70" spans="1:12" x14ac:dyDescent="0.25">
      <c r="A70" s="24" t="s">
        <v>58</v>
      </c>
      <c r="B70" s="8">
        <v>172</v>
      </c>
      <c r="C70" s="8">
        <v>294</v>
      </c>
      <c r="D70" s="20">
        <v>583</v>
      </c>
      <c r="E70" s="19">
        <v>761</v>
      </c>
      <c r="F70" s="8">
        <v>1124</v>
      </c>
      <c r="G70" s="20">
        <v>1550</v>
      </c>
      <c r="H70" s="19">
        <v>14006</v>
      </c>
      <c r="I70" s="8">
        <v>21893.155069500699</v>
      </c>
      <c r="J70" s="20">
        <v>26178.859971268099</v>
      </c>
      <c r="K70" s="8">
        <v>2</v>
      </c>
      <c r="L70" s="8">
        <v>4</v>
      </c>
    </row>
    <row r="71" spans="1:12" x14ac:dyDescent="0.25">
      <c r="A71" s="24" t="s">
        <v>75</v>
      </c>
      <c r="B71" s="8">
        <v>131</v>
      </c>
      <c r="C71" s="8">
        <v>0</v>
      </c>
      <c r="D71" s="20">
        <v>194</v>
      </c>
      <c r="E71" s="19">
        <v>464</v>
      </c>
      <c r="F71" s="8">
        <v>0</v>
      </c>
      <c r="G71" s="20">
        <v>505</v>
      </c>
      <c r="H71" s="19">
        <v>13946.5</v>
      </c>
      <c r="I71" s="8">
        <v>0</v>
      </c>
      <c r="J71" s="20">
        <v>15576.6445550961</v>
      </c>
      <c r="K71" s="8">
        <v>0</v>
      </c>
      <c r="L71" s="8">
        <v>1</v>
      </c>
    </row>
    <row r="72" spans="1:12" x14ac:dyDescent="0.25">
      <c r="A72" s="24" t="s">
        <v>85</v>
      </c>
      <c r="B72" s="8">
        <v>0</v>
      </c>
      <c r="C72" s="8">
        <v>0</v>
      </c>
      <c r="D72" s="20">
        <v>85</v>
      </c>
      <c r="E72" s="19">
        <v>0</v>
      </c>
      <c r="F72" s="8">
        <v>0</v>
      </c>
      <c r="G72" s="20">
        <v>224</v>
      </c>
      <c r="H72" s="19">
        <v>0</v>
      </c>
      <c r="I72" s="8">
        <v>0</v>
      </c>
      <c r="J72" s="20">
        <v>7610.95810586261</v>
      </c>
      <c r="K72" s="8">
        <v>0</v>
      </c>
      <c r="L72" s="8">
        <v>1</v>
      </c>
    </row>
    <row r="73" spans="1:12" x14ac:dyDescent="0.25">
      <c r="A73" s="23" t="s">
        <v>123</v>
      </c>
      <c r="B73" s="3">
        <f t="shared" ref="B73:L73" si="40">SUM(B74:B76)</f>
        <v>3047</v>
      </c>
      <c r="C73" s="3">
        <f t="shared" ref="C73:K73" si="41">SUM(C74:C76)</f>
        <v>5038</v>
      </c>
      <c r="D73" s="18">
        <f t="shared" si="41"/>
        <v>9135</v>
      </c>
      <c r="E73" s="17">
        <f t="shared" si="41"/>
        <v>12377</v>
      </c>
      <c r="F73" s="3">
        <f t="shared" si="41"/>
        <v>17928</v>
      </c>
      <c r="G73" s="18">
        <f t="shared" si="41"/>
        <v>23563</v>
      </c>
      <c r="H73" s="17">
        <f t="shared" si="41"/>
        <v>277666.5</v>
      </c>
      <c r="I73" s="3">
        <f t="shared" si="41"/>
        <v>292282.75157157786</v>
      </c>
      <c r="J73" s="18">
        <f t="shared" si="41"/>
        <v>561109.88465922314</v>
      </c>
      <c r="K73" s="3">
        <f t="shared" si="41"/>
        <v>17</v>
      </c>
      <c r="L73" s="3">
        <f t="shared" si="40"/>
        <v>25</v>
      </c>
    </row>
    <row r="74" spans="1:12" x14ac:dyDescent="0.25">
      <c r="A74" s="24" t="s">
        <v>89</v>
      </c>
      <c r="B74" s="8">
        <v>58</v>
      </c>
      <c r="C74" s="8">
        <v>85</v>
      </c>
      <c r="D74" s="20">
        <v>460</v>
      </c>
      <c r="E74" s="19">
        <v>204</v>
      </c>
      <c r="F74" s="8">
        <v>352</v>
      </c>
      <c r="G74" s="20">
        <v>1186</v>
      </c>
      <c r="H74" s="19">
        <v>8325.5</v>
      </c>
      <c r="I74" s="8">
        <v>2572.44586008228</v>
      </c>
      <c r="J74" s="20">
        <v>18267.571734112102</v>
      </c>
      <c r="K74" s="8">
        <v>1</v>
      </c>
      <c r="L74" s="8">
        <v>2</v>
      </c>
    </row>
    <row r="75" spans="1:12" x14ac:dyDescent="0.25">
      <c r="A75" s="24" t="s">
        <v>92</v>
      </c>
      <c r="B75" s="8">
        <v>2385</v>
      </c>
      <c r="C75" s="8">
        <v>3811</v>
      </c>
      <c r="D75" s="20">
        <v>6921</v>
      </c>
      <c r="E75" s="19">
        <v>9572</v>
      </c>
      <c r="F75" s="8">
        <v>13348</v>
      </c>
      <c r="G75" s="20">
        <v>17606</v>
      </c>
      <c r="H75" s="19">
        <v>221019</v>
      </c>
      <c r="I75" s="8">
        <v>204011.19225283599</v>
      </c>
      <c r="J75" s="20">
        <v>399599.42231595301</v>
      </c>
      <c r="K75" s="8">
        <v>9</v>
      </c>
      <c r="L75" s="8">
        <v>15</v>
      </c>
    </row>
    <row r="76" spans="1:12" x14ac:dyDescent="0.25">
      <c r="A76" s="24" t="s">
        <v>94</v>
      </c>
      <c r="B76" s="8">
        <v>604</v>
      </c>
      <c r="C76" s="8">
        <v>1142</v>
      </c>
      <c r="D76" s="20">
        <v>1754</v>
      </c>
      <c r="E76" s="19">
        <v>2601</v>
      </c>
      <c r="F76" s="8">
        <v>4228</v>
      </c>
      <c r="G76" s="20">
        <v>4771</v>
      </c>
      <c r="H76" s="19">
        <v>48322</v>
      </c>
      <c r="I76" s="8">
        <v>85699.113458659602</v>
      </c>
      <c r="J76" s="20">
        <v>143242.890609158</v>
      </c>
      <c r="K76" s="8">
        <v>7</v>
      </c>
      <c r="L76" s="8">
        <v>8</v>
      </c>
    </row>
    <row r="77" spans="1:12" x14ac:dyDescent="0.25">
      <c r="A77" s="22" t="s">
        <v>104</v>
      </c>
      <c r="B77" s="7">
        <f t="shared" ref="B77:K77" si="42">B78+B82+B85+B88</f>
        <v>22866</v>
      </c>
      <c r="C77" s="7">
        <f t="shared" si="42"/>
        <v>43024</v>
      </c>
      <c r="D77" s="16">
        <f t="shared" si="42"/>
        <v>86073</v>
      </c>
      <c r="E77" s="15">
        <f t="shared" si="42"/>
        <v>91266</v>
      </c>
      <c r="F77" s="7">
        <f t="shared" si="42"/>
        <v>151887</v>
      </c>
      <c r="G77" s="16">
        <f t="shared" si="42"/>
        <v>229151</v>
      </c>
      <c r="H77" s="15">
        <f t="shared" si="42"/>
        <v>2182322</v>
      </c>
      <c r="I77" s="7">
        <f t="shared" si="42"/>
        <v>4840296.7935310155</v>
      </c>
      <c r="J77" s="16">
        <f t="shared" si="42"/>
        <v>7884031.0308689894</v>
      </c>
      <c r="K77" s="7">
        <f t="shared" si="42"/>
        <v>157</v>
      </c>
      <c r="L77" s="7">
        <f t="shared" ref="L77" si="43">L78+L82+L85+L88</f>
        <v>199</v>
      </c>
    </row>
    <row r="78" spans="1:12" x14ac:dyDescent="0.25">
      <c r="A78" s="23" t="s">
        <v>124</v>
      </c>
      <c r="B78" s="3">
        <f t="shared" ref="B78:L78" si="44">SUM(B79:B81)</f>
        <v>7693</v>
      </c>
      <c r="C78" s="3">
        <f t="shared" ref="C78:K78" si="45">SUM(C79:C81)</f>
        <v>7865</v>
      </c>
      <c r="D78" s="18">
        <f t="shared" si="45"/>
        <v>11745</v>
      </c>
      <c r="E78" s="17">
        <f t="shared" si="45"/>
        <v>30998</v>
      </c>
      <c r="F78" s="3">
        <f t="shared" si="45"/>
        <v>28484</v>
      </c>
      <c r="G78" s="18">
        <f t="shared" si="45"/>
        <v>32423</v>
      </c>
      <c r="H78" s="17">
        <f t="shared" si="45"/>
        <v>566139</v>
      </c>
      <c r="I78" s="3">
        <f t="shared" si="45"/>
        <v>629418.00571252126</v>
      </c>
      <c r="J78" s="18">
        <f t="shared" si="45"/>
        <v>858035.27745977789</v>
      </c>
      <c r="K78" s="3">
        <f t="shared" si="45"/>
        <v>31</v>
      </c>
      <c r="L78" s="3">
        <f t="shared" si="44"/>
        <v>34</v>
      </c>
    </row>
    <row r="79" spans="1:12" x14ac:dyDescent="0.25">
      <c r="A79" s="24" t="s">
        <v>18</v>
      </c>
      <c r="B79" s="8">
        <v>6745</v>
      </c>
      <c r="C79" s="8">
        <v>7047</v>
      </c>
      <c r="D79" s="20">
        <v>10768</v>
      </c>
      <c r="E79" s="19">
        <v>27456</v>
      </c>
      <c r="F79" s="8">
        <v>25596</v>
      </c>
      <c r="G79" s="20">
        <v>29878</v>
      </c>
      <c r="H79" s="19">
        <v>506902.5</v>
      </c>
      <c r="I79" s="8">
        <v>572111.68777648499</v>
      </c>
      <c r="J79" s="20">
        <v>808868.42730411002</v>
      </c>
      <c r="K79" s="8">
        <v>27</v>
      </c>
      <c r="L79" s="8">
        <v>28</v>
      </c>
    </row>
    <row r="80" spans="1:12" x14ac:dyDescent="0.25">
      <c r="A80" s="24" t="s">
        <v>27</v>
      </c>
      <c r="B80" s="8">
        <v>0</v>
      </c>
      <c r="C80" s="8">
        <v>0</v>
      </c>
      <c r="D80" s="20">
        <v>0</v>
      </c>
      <c r="E80" s="19">
        <v>0</v>
      </c>
      <c r="F80" s="8">
        <v>0</v>
      </c>
      <c r="G80" s="20">
        <v>0</v>
      </c>
      <c r="H80" s="19">
        <v>0</v>
      </c>
      <c r="I80" s="8">
        <v>0</v>
      </c>
      <c r="J80" s="20">
        <v>0</v>
      </c>
      <c r="K80" s="8">
        <v>0</v>
      </c>
      <c r="L80" s="8">
        <v>0</v>
      </c>
    </row>
    <row r="81" spans="1:12" x14ac:dyDescent="0.25">
      <c r="A81" s="24" t="s">
        <v>57</v>
      </c>
      <c r="B81" s="8">
        <v>948</v>
      </c>
      <c r="C81" s="8">
        <v>818</v>
      </c>
      <c r="D81" s="20">
        <v>977</v>
      </c>
      <c r="E81" s="19">
        <v>3542</v>
      </c>
      <c r="F81" s="8">
        <v>2888</v>
      </c>
      <c r="G81" s="20">
        <v>2545</v>
      </c>
      <c r="H81" s="19">
        <v>59236.5</v>
      </c>
      <c r="I81" s="8">
        <v>57306.317936036299</v>
      </c>
      <c r="J81" s="20">
        <v>49166.850155667897</v>
      </c>
      <c r="K81" s="8">
        <v>4</v>
      </c>
      <c r="L81" s="8">
        <v>6</v>
      </c>
    </row>
    <row r="82" spans="1:12" x14ac:dyDescent="0.25">
      <c r="A82" s="23" t="s">
        <v>125</v>
      </c>
      <c r="B82" s="3">
        <f t="shared" ref="B82:L82" si="46">SUM(B83:B84)</f>
        <v>9131</v>
      </c>
      <c r="C82" s="3">
        <f t="shared" ref="C82:K82" si="47">SUM(C83:C84)</f>
        <v>16771</v>
      </c>
      <c r="D82" s="18">
        <f t="shared" si="47"/>
        <v>32179</v>
      </c>
      <c r="E82" s="17">
        <f t="shared" si="47"/>
        <v>36701</v>
      </c>
      <c r="F82" s="3">
        <f t="shared" si="47"/>
        <v>59961</v>
      </c>
      <c r="G82" s="18">
        <f t="shared" si="47"/>
        <v>85990</v>
      </c>
      <c r="H82" s="17">
        <f t="shared" si="47"/>
        <v>964691.5</v>
      </c>
      <c r="I82" s="3">
        <f t="shared" si="47"/>
        <v>1511485.8050693881</v>
      </c>
      <c r="J82" s="18">
        <f t="shared" si="47"/>
        <v>2955799.5960147921</v>
      </c>
      <c r="K82" s="3">
        <f t="shared" si="47"/>
        <v>55</v>
      </c>
      <c r="L82" s="3">
        <f t="shared" si="46"/>
        <v>74</v>
      </c>
    </row>
    <row r="83" spans="1:12" x14ac:dyDescent="0.25">
      <c r="A83" s="24" t="s">
        <v>16</v>
      </c>
      <c r="B83" s="8">
        <v>8022</v>
      </c>
      <c r="C83" s="8">
        <v>15813</v>
      </c>
      <c r="D83" s="20">
        <v>30346</v>
      </c>
      <c r="E83" s="19">
        <v>32319</v>
      </c>
      <c r="F83" s="8">
        <v>56522</v>
      </c>
      <c r="G83" s="20">
        <v>80917</v>
      </c>
      <c r="H83" s="19">
        <v>891223</v>
      </c>
      <c r="I83" s="8">
        <v>1442785.5636414899</v>
      </c>
      <c r="J83" s="20">
        <v>2852662.0589643801</v>
      </c>
      <c r="K83" s="8">
        <v>51</v>
      </c>
      <c r="L83" s="8">
        <v>67</v>
      </c>
    </row>
    <row r="84" spans="1:12" x14ac:dyDescent="0.25">
      <c r="A84" s="24" t="s">
        <v>37</v>
      </c>
      <c r="B84" s="8">
        <v>1109</v>
      </c>
      <c r="C84" s="8">
        <v>958</v>
      </c>
      <c r="D84" s="20">
        <v>1833</v>
      </c>
      <c r="E84" s="19">
        <v>4382</v>
      </c>
      <c r="F84" s="8">
        <v>3439</v>
      </c>
      <c r="G84" s="20">
        <v>5073</v>
      </c>
      <c r="H84" s="19">
        <v>73468.5</v>
      </c>
      <c r="I84" s="8">
        <v>68700.241427898203</v>
      </c>
      <c r="J84" s="20">
        <v>103137.53705041199</v>
      </c>
      <c r="K84" s="8">
        <v>4</v>
      </c>
      <c r="L84" s="8">
        <v>7</v>
      </c>
    </row>
    <row r="85" spans="1:12" x14ac:dyDescent="0.25">
      <c r="A85" s="23" t="s">
        <v>126</v>
      </c>
      <c r="B85" s="3">
        <f t="shared" ref="B85:L85" si="48">SUM(B86:B87)</f>
        <v>542</v>
      </c>
      <c r="C85" s="3">
        <f t="shared" ref="C85:K85" si="49">SUM(C86:C87)</f>
        <v>6000</v>
      </c>
      <c r="D85" s="18">
        <f t="shared" si="49"/>
        <v>14726</v>
      </c>
      <c r="E85" s="17">
        <f t="shared" si="49"/>
        <v>2298</v>
      </c>
      <c r="F85" s="3">
        <f t="shared" si="49"/>
        <v>20826</v>
      </c>
      <c r="G85" s="18">
        <f t="shared" si="49"/>
        <v>39026</v>
      </c>
      <c r="H85" s="17">
        <f t="shared" si="49"/>
        <v>71538</v>
      </c>
      <c r="I85" s="3">
        <f t="shared" si="49"/>
        <v>1301748.0530995361</v>
      </c>
      <c r="J85" s="18">
        <f t="shared" si="49"/>
        <v>1479507.951075508</v>
      </c>
      <c r="K85" s="3">
        <f t="shared" si="49"/>
        <v>22</v>
      </c>
      <c r="L85" s="3">
        <f t="shared" si="48"/>
        <v>30</v>
      </c>
    </row>
    <row r="86" spans="1:12" x14ac:dyDescent="0.25">
      <c r="A86" s="24" t="s">
        <v>4</v>
      </c>
      <c r="B86" s="8">
        <v>0</v>
      </c>
      <c r="C86" s="8">
        <v>1607</v>
      </c>
      <c r="D86" s="20">
        <v>3699</v>
      </c>
      <c r="E86" s="19">
        <v>0</v>
      </c>
      <c r="F86" s="8">
        <v>5188</v>
      </c>
      <c r="G86" s="20">
        <v>9244</v>
      </c>
      <c r="H86" s="19">
        <v>0</v>
      </c>
      <c r="I86" s="8">
        <v>91882.622877326197</v>
      </c>
      <c r="J86" s="20">
        <v>486910.21046175301</v>
      </c>
      <c r="K86" s="8">
        <v>8</v>
      </c>
      <c r="L86" s="8">
        <v>12</v>
      </c>
    </row>
    <row r="87" spans="1:12" x14ac:dyDescent="0.25">
      <c r="A87" s="24" t="s">
        <v>5</v>
      </c>
      <c r="B87" s="8">
        <v>542</v>
      </c>
      <c r="C87" s="8">
        <v>4393</v>
      </c>
      <c r="D87" s="20">
        <v>11027</v>
      </c>
      <c r="E87" s="19">
        <v>2298</v>
      </c>
      <c r="F87" s="8">
        <v>15638</v>
      </c>
      <c r="G87" s="20">
        <v>29782</v>
      </c>
      <c r="H87" s="19">
        <v>71538</v>
      </c>
      <c r="I87" s="8">
        <v>1209865.43022221</v>
      </c>
      <c r="J87" s="20">
        <v>992597.74061375496</v>
      </c>
      <c r="K87" s="8">
        <v>14</v>
      </c>
      <c r="L87" s="8">
        <v>18</v>
      </c>
    </row>
    <row r="88" spans="1:12" x14ac:dyDescent="0.25">
      <c r="A88" s="23" t="s">
        <v>127</v>
      </c>
      <c r="B88" s="3">
        <f t="shared" ref="B88:L88" si="50">SUM(B89:B91)</f>
        <v>5500</v>
      </c>
      <c r="C88" s="3">
        <f t="shared" ref="C88:K88" si="51">SUM(C89:C91)</f>
        <v>12388</v>
      </c>
      <c r="D88" s="18">
        <f t="shared" si="51"/>
        <v>27423</v>
      </c>
      <c r="E88" s="17">
        <f t="shared" si="51"/>
        <v>21269</v>
      </c>
      <c r="F88" s="3">
        <f t="shared" si="51"/>
        <v>42616</v>
      </c>
      <c r="G88" s="18">
        <f t="shared" si="51"/>
        <v>71712</v>
      </c>
      <c r="H88" s="17">
        <f t="shared" si="51"/>
        <v>579953.5</v>
      </c>
      <c r="I88" s="3">
        <f t="shared" si="51"/>
        <v>1397644.92964957</v>
      </c>
      <c r="J88" s="18">
        <f t="shared" si="51"/>
        <v>2590688.2063189112</v>
      </c>
      <c r="K88" s="3">
        <f t="shared" si="51"/>
        <v>49</v>
      </c>
      <c r="L88" s="3">
        <f t="shared" si="50"/>
        <v>61</v>
      </c>
    </row>
    <row r="89" spans="1:12" x14ac:dyDescent="0.25">
      <c r="A89" s="24" t="s">
        <v>48</v>
      </c>
      <c r="B89" s="8">
        <v>1158</v>
      </c>
      <c r="C89" s="8">
        <v>4717</v>
      </c>
      <c r="D89" s="20">
        <v>12566</v>
      </c>
      <c r="E89" s="19">
        <v>4689</v>
      </c>
      <c r="F89" s="8">
        <v>16991</v>
      </c>
      <c r="G89" s="20">
        <v>33609</v>
      </c>
      <c r="H89" s="19">
        <v>150440.5</v>
      </c>
      <c r="I89" s="8">
        <v>698540.59050109796</v>
      </c>
      <c r="J89" s="20">
        <v>1285138.45578622</v>
      </c>
      <c r="K89" s="8">
        <v>18</v>
      </c>
      <c r="L89" s="8">
        <v>27</v>
      </c>
    </row>
    <row r="90" spans="1:12" x14ac:dyDescent="0.25">
      <c r="A90" s="24" t="s">
        <v>68</v>
      </c>
      <c r="B90" s="8">
        <v>2539</v>
      </c>
      <c r="C90" s="8">
        <v>5103</v>
      </c>
      <c r="D90" s="20">
        <v>8685</v>
      </c>
      <c r="E90" s="19">
        <v>9797</v>
      </c>
      <c r="F90" s="8">
        <v>16998</v>
      </c>
      <c r="G90" s="20">
        <v>22443</v>
      </c>
      <c r="H90" s="19">
        <v>320100.5</v>
      </c>
      <c r="I90" s="8">
        <v>431850.92876324902</v>
      </c>
      <c r="J90" s="20">
        <v>665973.63051429205</v>
      </c>
      <c r="K90" s="8">
        <v>23</v>
      </c>
      <c r="L90" s="8">
        <v>24</v>
      </c>
    </row>
    <row r="91" spans="1:12" x14ac:dyDescent="0.25">
      <c r="A91" s="24" t="s">
        <v>76</v>
      </c>
      <c r="B91" s="8">
        <v>1803</v>
      </c>
      <c r="C91" s="8">
        <v>2568</v>
      </c>
      <c r="D91" s="20">
        <v>6172</v>
      </c>
      <c r="E91" s="19">
        <v>6783</v>
      </c>
      <c r="F91" s="8">
        <v>8627</v>
      </c>
      <c r="G91" s="20">
        <v>15660</v>
      </c>
      <c r="H91" s="19">
        <v>109412.5</v>
      </c>
      <c r="I91" s="8">
        <v>267253.41038522299</v>
      </c>
      <c r="J91" s="20">
        <v>639576.12001839897</v>
      </c>
      <c r="K91" s="8">
        <v>8</v>
      </c>
      <c r="L91" s="8">
        <v>10</v>
      </c>
    </row>
    <row r="92" spans="1:12" x14ac:dyDescent="0.25">
      <c r="A92" s="22" t="s">
        <v>105</v>
      </c>
      <c r="B92" s="7">
        <f t="shared" ref="B92:K92" si="52">B93+B99+B106</f>
        <v>17972</v>
      </c>
      <c r="C92" s="7">
        <f t="shared" si="52"/>
        <v>24691</v>
      </c>
      <c r="D92" s="16">
        <f t="shared" si="52"/>
        <v>34631</v>
      </c>
      <c r="E92" s="15">
        <f t="shared" si="52"/>
        <v>72621</v>
      </c>
      <c r="F92" s="7">
        <f t="shared" si="52"/>
        <v>87567</v>
      </c>
      <c r="G92" s="16">
        <f t="shared" si="52"/>
        <v>92594</v>
      </c>
      <c r="H92" s="15">
        <f t="shared" si="52"/>
        <v>1562212</v>
      </c>
      <c r="I92" s="7">
        <f t="shared" si="52"/>
        <v>1798487.4786598999</v>
      </c>
      <c r="J92" s="16">
        <f t="shared" si="52"/>
        <v>1614616.2395203304</v>
      </c>
      <c r="K92" s="7">
        <f t="shared" si="52"/>
        <v>55</v>
      </c>
      <c r="L92" s="7">
        <f t="shared" ref="L92" si="53">L93+L99+L106</f>
        <v>63</v>
      </c>
    </row>
    <row r="93" spans="1:12" x14ac:dyDescent="0.25">
      <c r="A93" s="23" t="s">
        <v>128</v>
      </c>
      <c r="B93" s="3">
        <f t="shared" ref="B93:L93" si="54">SUM(B94:B98)</f>
        <v>13744</v>
      </c>
      <c r="C93" s="3">
        <f t="shared" ref="C93:K93" si="55">SUM(C94:C98)</f>
        <v>19374</v>
      </c>
      <c r="D93" s="18">
        <f t="shared" si="55"/>
        <v>27581</v>
      </c>
      <c r="E93" s="17">
        <f t="shared" si="55"/>
        <v>56220</v>
      </c>
      <c r="F93" s="3">
        <f t="shared" si="55"/>
        <v>69329</v>
      </c>
      <c r="G93" s="18">
        <f t="shared" si="55"/>
        <v>73463</v>
      </c>
      <c r="H93" s="17">
        <f t="shared" si="55"/>
        <v>1179983.5</v>
      </c>
      <c r="I93" s="3">
        <f t="shared" si="55"/>
        <v>1343525.1758993668</v>
      </c>
      <c r="J93" s="18">
        <f t="shared" si="55"/>
        <v>1247269.543973601</v>
      </c>
      <c r="K93" s="3">
        <f t="shared" si="55"/>
        <v>42</v>
      </c>
      <c r="L93" s="3">
        <f t="shared" si="54"/>
        <v>49</v>
      </c>
    </row>
    <row r="94" spans="1:12" x14ac:dyDescent="0.25">
      <c r="A94" s="24" t="s">
        <v>17</v>
      </c>
      <c r="B94" s="8">
        <v>0</v>
      </c>
      <c r="C94" s="8">
        <v>0</v>
      </c>
      <c r="D94" s="20">
        <v>237</v>
      </c>
      <c r="E94" s="19">
        <v>0</v>
      </c>
      <c r="F94" s="8">
        <v>0</v>
      </c>
      <c r="G94" s="20">
        <v>667</v>
      </c>
      <c r="H94" s="19">
        <v>0</v>
      </c>
      <c r="I94" s="8">
        <v>0</v>
      </c>
      <c r="J94" s="20">
        <v>8724.2049368396401</v>
      </c>
      <c r="K94" s="8">
        <v>0</v>
      </c>
      <c r="L94" s="8">
        <v>2</v>
      </c>
    </row>
    <row r="95" spans="1:12" x14ac:dyDescent="0.25">
      <c r="A95" s="24" t="s">
        <v>63</v>
      </c>
      <c r="B95" s="8">
        <v>1242</v>
      </c>
      <c r="C95" s="8">
        <v>2357</v>
      </c>
      <c r="D95" s="20">
        <v>1312</v>
      </c>
      <c r="E95" s="19">
        <v>5272</v>
      </c>
      <c r="F95" s="8">
        <v>8015</v>
      </c>
      <c r="G95" s="20">
        <v>3431</v>
      </c>
      <c r="H95" s="19">
        <v>175232.5</v>
      </c>
      <c r="I95" s="8">
        <v>156885.918268999</v>
      </c>
      <c r="J95" s="20">
        <v>63168.948333280299</v>
      </c>
      <c r="K95" s="8">
        <v>4</v>
      </c>
      <c r="L95" s="8">
        <v>3</v>
      </c>
    </row>
    <row r="96" spans="1:12" x14ac:dyDescent="0.25">
      <c r="A96" s="24" t="s">
        <v>70</v>
      </c>
      <c r="B96" s="8">
        <v>2617</v>
      </c>
      <c r="C96" s="8">
        <v>3798</v>
      </c>
      <c r="D96" s="20">
        <v>6080</v>
      </c>
      <c r="E96" s="19">
        <v>10878</v>
      </c>
      <c r="F96" s="8">
        <v>13984</v>
      </c>
      <c r="G96" s="20">
        <v>16239</v>
      </c>
      <c r="H96" s="19">
        <v>227486.5</v>
      </c>
      <c r="I96" s="8">
        <v>268747.34331832803</v>
      </c>
      <c r="J96" s="20">
        <v>358868.02525652898</v>
      </c>
      <c r="K96" s="8">
        <v>13</v>
      </c>
      <c r="L96" s="8">
        <v>20</v>
      </c>
    </row>
    <row r="97" spans="1:12" x14ac:dyDescent="0.25">
      <c r="A97" s="24" t="s">
        <v>72</v>
      </c>
      <c r="B97" s="8">
        <v>5596</v>
      </c>
      <c r="C97" s="8">
        <v>6498</v>
      </c>
      <c r="D97" s="20">
        <v>9036</v>
      </c>
      <c r="E97" s="19">
        <v>22929</v>
      </c>
      <c r="F97" s="8">
        <v>23092</v>
      </c>
      <c r="G97" s="20">
        <v>24777</v>
      </c>
      <c r="H97" s="19">
        <v>404963</v>
      </c>
      <c r="I97" s="8">
        <v>471646.09946042497</v>
      </c>
      <c r="J97" s="20">
        <v>389820.555734522</v>
      </c>
      <c r="K97" s="8">
        <v>16</v>
      </c>
      <c r="L97" s="8">
        <v>14</v>
      </c>
    </row>
    <row r="98" spans="1:12" x14ac:dyDescent="0.25">
      <c r="A98" s="24" t="s">
        <v>95</v>
      </c>
      <c r="B98" s="8">
        <v>4289</v>
      </c>
      <c r="C98" s="8">
        <v>6721</v>
      </c>
      <c r="D98" s="20">
        <v>10916</v>
      </c>
      <c r="E98" s="19">
        <v>17141</v>
      </c>
      <c r="F98" s="8">
        <v>24238</v>
      </c>
      <c r="G98" s="20">
        <v>28349</v>
      </c>
      <c r="H98" s="19">
        <v>372301.5</v>
      </c>
      <c r="I98" s="8">
        <v>446245.814851615</v>
      </c>
      <c r="J98" s="20">
        <v>426687.80971243</v>
      </c>
      <c r="K98" s="8">
        <v>9</v>
      </c>
      <c r="L98" s="8">
        <v>10</v>
      </c>
    </row>
    <row r="99" spans="1:12" x14ac:dyDescent="0.25">
      <c r="A99" s="23" t="s">
        <v>129</v>
      </c>
      <c r="B99" s="3">
        <f t="shared" ref="B99:K99" si="56">SUM(B100:B105)</f>
        <v>4131</v>
      </c>
      <c r="C99" s="3">
        <f t="shared" si="56"/>
        <v>5205</v>
      </c>
      <c r="D99" s="18">
        <f t="shared" si="56"/>
        <v>7050</v>
      </c>
      <c r="E99" s="17">
        <f t="shared" si="56"/>
        <v>16064</v>
      </c>
      <c r="F99" s="3">
        <f t="shared" si="56"/>
        <v>17872</v>
      </c>
      <c r="G99" s="18">
        <f t="shared" si="56"/>
        <v>19131</v>
      </c>
      <c r="H99" s="17">
        <f t="shared" si="56"/>
        <v>360316</v>
      </c>
      <c r="I99" s="3">
        <f t="shared" si="56"/>
        <v>428218.39058620029</v>
      </c>
      <c r="J99" s="18">
        <f t="shared" si="56"/>
        <v>367346.69554672937</v>
      </c>
      <c r="K99" s="3">
        <f t="shared" si="56"/>
        <v>12</v>
      </c>
      <c r="L99" s="3">
        <f t="shared" ref="L99" si="57">SUM(L100:L105)</f>
        <v>14</v>
      </c>
    </row>
    <row r="100" spans="1:12" x14ac:dyDescent="0.25">
      <c r="A100" s="24" t="s">
        <v>9</v>
      </c>
      <c r="B100" s="8">
        <v>261</v>
      </c>
      <c r="C100" s="8">
        <v>268</v>
      </c>
      <c r="D100" s="20">
        <v>381</v>
      </c>
      <c r="E100" s="19">
        <v>1172</v>
      </c>
      <c r="F100" s="8">
        <v>987</v>
      </c>
      <c r="G100" s="20">
        <v>1111</v>
      </c>
      <c r="H100" s="19">
        <v>16322</v>
      </c>
      <c r="I100" s="8">
        <v>22724.252590431701</v>
      </c>
      <c r="J100" s="20">
        <v>18088.450458429801</v>
      </c>
      <c r="K100" s="8">
        <v>1</v>
      </c>
      <c r="L100" s="8">
        <v>1</v>
      </c>
    </row>
    <row r="101" spans="1:12" x14ac:dyDescent="0.25">
      <c r="A101" s="24" t="s">
        <v>46</v>
      </c>
      <c r="B101" s="8">
        <v>100</v>
      </c>
      <c r="C101" s="8">
        <v>0</v>
      </c>
      <c r="D101" s="20">
        <v>307</v>
      </c>
      <c r="E101" s="19">
        <v>379</v>
      </c>
      <c r="F101" s="8">
        <v>0</v>
      </c>
      <c r="G101" s="20">
        <v>875</v>
      </c>
      <c r="H101" s="19">
        <v>10301.5</v>
      </c>
      <c r="I101" s="8">
        <v>0</v>
      </c>
      <c r="J101" s="20">
        <v>21941.496975320199</v>
      </c>
      <c r="K101" s="8">
        <v>0</v>
      </c>
      <c r="L101" s="8">
        <v>2</v>
      </c>
    </row>
    <row r="102" spans="1:12" x14ac:dyDescent="0.25">
      <c r="A102" s="24" t="s">
        <v>47</v>
      </c>
      <c r="B102" s="8">
        <v>3259</v>
      </c>
      <c r="C102" s="8">
        <v>4236</v>
      </c>
      <c r="D102" s="20">
        <v>5372</v>
      </c>
      <c r="E102" s="19">
        <v>12394</v>
      </c>
      <c r="F102" s="8">
        <v>14419</v>
      </c>
      <c r="G102" s="20">
        <v>14522</v>
      </c>
      <c r="H102" s="19">
        <v>233383.5</v>
      </c>
      <c r="I102" s="8">
        <v>331521.39237536798</v>
      </c>
      <c r="J102" s="20">
        <v>292952.62230147101</v>
      </c>
      <c r="K102" s="8">
        <v>7</v>
      </c>
      <c r="L102" s="8">
        <v>7</v>
      </c>
    </row>
    <row r="103" spans="1:12" x14ac:dyDescent="0.25">
      <c r="A103" s="24" t="s">
        <v>10</v>
      </c>
      <c r="B103" s="8">
        <v>0</v>
      </c>
      <c r="C103" s="8">
        <v>150</v>
      </c>
      <c r="D103" s="20">
        <v>326</v>
      </c>
      <c r="E103" s="19">
        <v>0</v>
      </c>
      <c r="F103" s="8">
        <v>512</v>
      </c>
      <c r="G103" s="20">
        <v>912</v>
      </c>
      <c r="H103" s="19">
        <v>0</v>
      </c>
      <c r="I103" s="8">
        <v>11997.2655195221</v>
      </c>
      <c r="J103" s="20">
        <v>11279.387722254</v>
      </c>
      <c r="K103" s="8">
        <v>1</v>
      </c>
      <c r="L103" s="8">
        <v>1</v>
      </c>
    </row>
    <row r="104" spans="1:12" x14ac:dyDescent="0.25">
      <c r="A104" s="24" t="s">
        <v>67</v>
      </c>
      <c r="B104" s="8">
        <v>0</v>
      </c>
      <c r="C104" s="8">
        <v>0</v>
      </c>
      <c r="D104" s="20">
        <v>0</v>
      </c>
      <c r="E104" s="19">
        <v>0</v>
      </c>
      <c r="F104" s="8">
        <v>0</v>
      </c>
      <c r="G104" s="20">
        <v>0</v>
      </c>
      <c r="H104" s="19">
        <v>0</v>
      </c>
      <c r="I104" s="8">
        <v>0</v>
      </c>
      <c r="J104" s="20">
        <v>0</v>
      </c>
      <c r="K104" s="8">
        <v>0</v>
      </c>
      <c r="L104" s="8">
        <v>0</v>
      </c>
    </row>
    <row r="105" spans="1:12" x14ac:dyDescent="0.25">
      <c r="A105" s="24" t="s">
        <v>91</v>
      </c>
      <c r="B105" s="8">
        <v>511</v>
      </c>
      <c r="C105" s="8">
        <v>551</v>
      </c>
      <c r="D105" s="20">
        <v>664</v>
      </c>
      <c r="E105" s="19">
        <v>2119</v>
      </c>
      <c r="F105" s="8">
        <v>1954</v>
      </c>
      <c r="G105" s="20">
        <v>1711</v>
      </c>
      <c r="H105" s="19">
        <v>100309</v>
      </c>
      <c r="I105" s="8">
        <v>61975.4801008785</v>
      </c>
      <c r="J105" s="20">
        <v>23084.738089254399</v>
      </c>
      <c r="K105" s="8">
        <v>3</v>
      </c>
      <c r="L105" s="8">
        <v>3</v>
      </c>
    </row>
    <row r="106" spans="1:12" x14ac:dyDescent="0.25">
      <c r="A106" s="23" t="s">
        <v>130</v>
      </c>
      <c r="B106" s="3">
        <f t="shared" ref="B106:K106" si="58">SUM(B107:B110)</f>
        <v>97</v>
      </c>
      <c r="C106" s="3">
        <f t="shared" si="58"/>
        <v>112</v>
      </c>
      <c r="D106" s="18">
        <f t="shared" si="58"/>
        <v>0</v>
      </c>
      <c r="E106" s="17">
        <f t="shared" si="58"/>
        <v>337</v>
      </c>
      <c r="F106" s="3">
        <f t="shared" si="58"/>
        <v>366</v>
      </c>
      <c r="G106" s="18">
        <f t="shared" si="58"/>
        <v>0</v>
      </c>
      <c r="H106" s="17">
        <f t="shared" si="58"/>
        <v>21912.5</v>
      </c>
      <c r="I106" s="3">
        <f t="shared" si="58"/>
        <v>26743.912174332901</v>
      </c>
      <c r="J106" s="18">
        <f t="shared" si="58"/>
        <v>0</v>
      </c>
      <c r="K106" s="3">
        <f t="shared" si="58"/>
        <v>1</v>
      </c>
      <c r="L106" s="3">
        <f t="shared" ref="L106" si="59">SUM(L107:L110)</f>
        <v>0</v>
      </c>
    </row>
    <row r="107" spans="1:12" x14ac:dyDescent="0.25">
      <c r="A107" s="24" t="s">
        <v>2</v>
      </c>
      <c r="B107" s="8">
        <v>71</v>
      </c>
      <c r="C107" s="8">
        <v>0</v>
      </c>
      <c r="D107" s="20">
        <v>0</v>
      </c>
      <c r="E107" s="19">
        <v>241</v>
      </c>
      <c r="F107" s="8">
        <v>0</v>
      </c>
      <c r="G107" s="20">
        <v>0</v>
      </c>
      <c r="H107" s="19">
        <v>3970</v>
      </c>
      <c r="I107" s="8">
        <v>0</v>
      </c>
      <c r="J107" s="20">
        <v>0</v>
      </c>
      <c r="K107" s="8">
        <v>0</v>
      </c>
      <c r="L107" s="8">
        <v>0</v>
      </c>
    </row>
    <row r="108" spans="1:12" x14ac:dyDescent="0.25">
      <c r="A108" s="24" t="s">
        <v>42</v>
      </c>
      <c r="B108" s="8">
        <v>26</v>
      </c>
      <c r="C108" s="8">
        <v>112</v>
      </c>
      <c r="D108" s="20">
        <v>0</v>
      </c>
      <c r="E108" s="19">
        <v>96</v>
      </c>
      <c r="F108" s="8">
        <v>366</v>
      </c>
      <c r="G108" s="20">
        <v>0</v>
      </c>
      <c r="H108" s="19">
        <v>17942.5</v>
      </c>
      <c r="I108" s="8">
        <v>26743.912174332901</v>
      </c>
      <c r="J108" s="20">
        <v>0</v>
      </c>
      <c r="K108" s="8">
        <v>1</v>
      </c>
      <c r="L108" s="8">
        <v>0</v>
      </c>
    </row>
    <row r="109" spans="1:12" x14ac:dyDescent="0.25">
      <c r="A109" s="24" t="s">
        <v>52</v>
      </c>
      <c r="B109" s="8">
        <v>0</v>
      </c>
      <c r="C109" s="8">
        <v>0</v>
      </c>
      <c r="D109" s="20">
        <v>0</v>
      </c>
      <c r="E109" s="19">
        <v>0</v>
      </c>
      <c r="F109" s="8">
        <v>0</v>
      </c>
      <c r="G109" s="20">
        <v>0</v>
      </c>
      <c r="H109" s="19">
        <v>0</v>
      </c>
      <c r="I109" s="8">
        <v>0</v>
      </c>
      <c r="J109" s="20">
        <v>0</v>
      </c>
      <c r="K109" s="8">
        <v>0</v>
      </c>
      <c r="L109" s="8">
        <v>0</v>
      </c>
    </row>
    <row r="110" spans="1:12" x14ac:dyDescent="0.25">
      <c r="A110" s="24" t="s">
        <v>3</v>
      </c>
      <c r="B110" s="8">
        <v>0</v>
      </c>
      <c r="C110" s="8">
        <v>0</v>
      </c>
      <c r="D110" s="20">
        <v>0</v>
      </c>
      <c r="E110" s="19">
        <v>0</v>
      </c>
      <c r="F110" s="8">
        <v>0</v>
      </c>
      <c r="G110" s="20">
        <v>0</v>
      </c>
      <c r="H110" s="19">
        <v>0</v>
      </c>
      <c r="I110" s="8">
        <v>0</v>
      </c>
      <c r="J110" s="20">
        <v>0</v>
      </c>
      <c r="K110" s="8">
        <v>0</v>
      </c>
      <c r="L110" s="8">
        <v>0</v>
      </c>
    </row>
    <row r="111" spans="1:12" x14ac:dyDescent="0.25">
      <c r="A111" s="22" t="s">
        <v>106</v>
      </c>
      <c r="B111" s="7">
        <f t="shared" ref="B111:K111" si="60">B112+B116+B118</f>
        <v>21728</v>
      </c>
      <c r="C111" s="7">
        <f t="shared" si="60"/>
        <v>29512</v>
      </c>
      <c r="D111" s="16">
        <f t="shared" si="60"/>
        <v>42072</v>
      </c>
      <c r="E111" s="15">
        <f t="shared" si="60"/>
        <v>82606</v>
      </c>
      <c r="F111" s="7">
        <f t="shared" si="60"/>
        <v>100474</v>
      </c>
      <c r="G111" s="16">
        <f t="shared" si="60"/>
        <v>106747</v>
      </c>
      <c r="H111" s="15">
        <f t="shared" si="60"/>
        <v>1732994.5</v>
      </c>
      <c r="I111" s="7">
        <f t="shared" si="60"/>
        <v>1857251.7108021621</v>
      </c>
      <c r="J111" s="16">
        <f t="shared" si="60"/>
        <v>1798133.1127363248</v>
      </c>
      <c r="K111" s="7">
        <f t="shared" si="60"/>
        <v>68</v>
      </c>
      <c r="L111" s="7">
        <f t="shared" ref="L111" si="61">L112+L116+L118</f>
        <v>75</v>
      </c>
    </row>
    <row r="112" spans="1:12" x14ac:dyDescent="0.25">
      <c r="A112" s="23" t="s">
        <v>131</v>
      </c>
      <c r="B112" s="3">
        <f t="shared" ref="B112:L112" si="62">SUM(B113:B115)</f>
        <v>16756</v>
      </c>
      <c r="C112" s="3">
        <f t="shared" ref="C112:K112" si="63">SUM(C113:C115)</f>
        <v>20228</v>
      </c>
      <c r="D112" s="18">
        <f t="shared" si="63"/>
        <v>31142</v>
      </c>
      <c r="E112" s="17">
        <f t="shared" si="63"/>
        <v>62620</v>
      </c>
      <c r="F112" s="3">
        <f t="shared" si="63"/>
        <v>68111</v>
      </c>
      <c r="G112" s="18">
        <f t="shared" si="63"/>
        <v>78431</v>
      </c>
      <c r="H112" s="17">
        <f t="shared" si="63"/>
        <v>1279768.5</v>
      </c>
      <c r="I112" s="3">
        <f t="shared" si="63"/>
        <v>1212285.9613373075</v>
      </c>
      <c r="J112" s="18">
        <f t="shared" si="63"/>
        <v>1213540.3869841169</v>
      </c>
      <c r="K112" s="3">
        <f t="shared" si="63"/>
        <v>27</v>
      </c>
      <c r="L112" s="3">
        <f t="shared" si="62"/>
        <v>32</v>
      </c>
    </row>
    <row r="113" spans="1:12" x14ac:dyDescent="0.25">
      <c r="A113" s="24" t="s">
        <v>34</v>
      </c>
      <c r="B113" s="8">
        <v>583</v>
      </c>
      <c r="C113" s="8">
        <v>1683</v>
      </c>
      <c r="D113" s="20">
        <v>2469</v>
      </c>
      <c r="E113" s="19">
        <v>2165</v>
      </c>
      <c r="F113" s="8">
        <v>6120</v>
      </c>
      <c r="G113" s="20">
        <v>6511</v>
      </c>
      <c r="H113" s="19">
        <v>84153.5</v>
      </c>
      <c r="I113" s="8">
        <v>103392.59339292299</v>
      </c>
      <c r="J113" s="20">
        <v>109750.81122705599</v>
      </c>
      <c r="K113" s="8">
        <v>6</v>
      </c>
      <c r="L113" s="8">
        <v>7</v>
      </c>
    </row>
    <row r="114" spans="1:12" x14ac:dyDescent="0.25">
      <c r="A114" s="24" t="s">
        <v>35</v>
      </c>
      <c r="B114" s="8">
        <v>2879</v>
      </c>
      <c r="C114" s="8">
        <v>1919</v>
      </c>
      <c r="D114" s="20">
        <v>5568</v>
      </c>
      <c r="E114" s="19">
        <v>10059</v>
      </c>
      <c r="F114" s="8">
        <v>6501</v>
      </c>
      <c r="G114" s="20">
        <v>13560</v>
      </c>
      <c r="H114" s="19">
        <v>130628.5</v>
      </c>
      <c r="I114" s="8">
        <v>66164.812292464499</v>
      </c>
      <c r="J114" s="20">
        <v>145551.299502079</v>
      </c>
      <c r="K114" s="8">
        <v>3</v>
      </c>
      <c r="L114" s="8">
        <v>3</v>
      </c>
    </row>
    <row r="115" spans="1:12" x14ac:dyDescent="0.25">
      <c r="A115" s="24" t="s">
        <v>73</v>
      </c>
      <c r="B115" s="8">
        <v>13294</v>
      </c>
      <c r="C115" s="8">
        <v>16626</v>
      </c>
      <c r="D115" s="20">
        <v>23105</v>
      </c>
      <c r="E115" s="19">
        <v>50396</v>
      </c>
      <c r="F115" s="8">
        <v>55490</v>
      </c>
      <c r="G115" s="20">
        <v>58360</v>
      </c>
      <c r="H115" s="19">
        <v>1064986.5</v>
      </c>
      <c r="I115" s="8">
        <v>1042728.55565192</v>
      </c>
      <c r="J115" s="20">
        <v>958238.27625498199</v>
      </c>
      <c r="K115" s="8">
        <v>18</v>
      </c>
      <c r="L115" s="8">
        <v>22</v>
      </c>
    </row>
    <row r="116" spans="1:12" x14ac:dyDescent="0.25">
      <c r="A116" s="23" t="s">
        <v>132</v>
      </c>
      <c r="B116" s="3">
        <f t="shared" ref="B116:K116" si="64">SUM(B117)</f>
        <v>4528</v>
      </c>
      <c r="C116" s="3">
        <f t="shared" si="64"/>
        <v>8557</v>
      </c>
      <c r="D116" s="18">
        <f t="shared" si="64"/>
        <v>10013</v>
      </c>
      <c r="E116" s="17">
        <f t="shared" si="64"/>
        <v>18086</v>
      </c>
      <c r="F116" s="3">
        <f t="shared" si="64"/>
        <v>29656</v>
      </c>
      <c r="G116" s="18">
        <f t="shared" si="64"/>
        <v>25793</v>
      </c>
      <c r="H116" s="17">
        <f t="shared" si="64"/>
        <v>427834</v>
      </c>
      <c r="I116" s="3">
        <f t="shared" si="64"/>
        <v>620174.98060057301</v>
      </c>
      <c r="J116" s="18">
        <f t="shared" si="64"/>
        <v>550375.86852648703</v>
      </c>
      <c r="K116" s="3">
        <f t="shared" si="64"/>
        <v>38</v>
      </c>
      <c r="L116" s="3">
        <f t="shared" ref="L116" si="65">SUM(L117)</f>
        <v>38</v>
      </c>
    </row>
    <row r="117" spans="1:12" x14ac:dyDescent="0.25">
      <c r="A117" s="24" t="s">
        <v>44</v>
      </c>
      <c r="B117" s="8">
        <v>4528</v>
      </c>
      <c r="C117" s="8">
        <v>8557</v>
      </c>
      <c r="D117" s="20">
        <v>10013</v>
      </c>
      <c r="E117" s="19">
        <v>18086</v>
      </c>
      <c r="F117" s="8">
        <v>29656</v>
      </c>
      <c r="G117" s="20">
        <v>25793</v>
      </c>
      <c r="H117" s="19">
        <v>427834</v>
      </c>
      <c r="I117" s="8">
        <v>620174.98060057301</v>
      </c>
      <c r="J117" s="20">
        <v>550375.86852648703</v>
      </c>
      <c r="K117" s="8">
        <v>38</v>
      </c>
      <c r="L117" s="8">
        <v>38</v>
      </c>
    </row>
    <row r="118" spans="1:12" x14ac:dyDescent="0.25">
      <c r="A118" s="23" t="s">
        <v>133</v>
      </c>
      <c r="B118" s="3">
        <f t="shared" ref="B118:L118" si="66">SUM(B119:B121)</f>
        <v>444</v>
      </c>
      <c r="C118" s="3">
        <f t="shared" ref="C118:K118" si="67">SUM(C119:C121)</f>
        <v>727</v>
      </c>
      <c r="D118" s="18">
        <f t="shared" si="67"/>
        <v>917</v>
      </c>
      <c r="E118" s="17">
        <f t="shared" si="67"/>
        <v>1900</v>
      </c>
      <c r="F118" s="3">
        <f t="shared" si="67"/>
        <v>2707</v>
      </c>
      <c r="G118" s="18">
        <f t="shared" si="67"/>
        <v>2523</v>
      </c>
      <c r="H118" s="17">
        <f t="shared" si="67"/>
        <v>25392</v>
      </c>
      <c r="I118" s="3">
        <f t="shared" si="67"/>
        <v>24790.768864281479</v>
      </c>
      <c r="J118" s="18">
        <f t="shared" si="67"/>
        <v>34216.8572257208</v>
      </c>
      <c r="K118" s="3">
        <f t="shared" si="67"/>
        <v>3</v>
      </c>
      <c r="L118" s="3">
        <f t="shared" si="66"/>
        <v>5</v>
      </c>
    </row>
    <row r="119" spans="1:12" x14ac:dyDescent="0.25">
      <c r="A119" s="24" t="s">
        <v>61</v>
      </c>
      <c r="B119" s="8">
        <v>0</v>
      </c>
      <c r="C119" s="8">
        <v>0</v>
      </c>
      <c r="D119" s="20">
        <v>0</v>
      </c>
      <c r="E119" s="19">
        <v>0</v>
      </c>
      <c r="F119" s="8">
        <v>0</v>
      </c>
      <c r="G119" s="20">
        <v>0</v>
      </c>
      <c r="H119" s="19">
        <v>0</v>
      </c>
      <c r="I119" s="8">
        <v>0</v>
      </c>
      <c r="J119" s="20">
        <v>0</v>
      </c>
      <c r="K119" s="8">
        <v>0</v>
      </c>
      <c r="L119" s="8">
        <v>0</v>
      </c>
    </row>
    <row r="120" spans="1:12" x14ac:dyDescent="0.25">
      <c r="A120" s="24" t="s">
        <v>81</v>
      </c>
      <c r="B120" s="8">
        <v>228</v>
      </c>
      <c r="C120" s="8">
        <v>412</v>
      </c>
      <c r="D120" s="20">
        <v>478</v>
      </c>
      <c r="E120" s="19">
        <v>942</v>
      </c>
      <c r="F120" s="8">
        <v>1495</v>
      </c>
      <c r="G120" s="20">
        <v>1279</v>
      </c>
      <c r="H120" s="19">
        <v>15247</v>
      </c>
      <c r="I120" s="8">
        <v>16656.4134171689</v>
      </c>
      <c r="J120" s="20">
        <v>18979.5197225062</v>
      </c>
      <c r="K120" s="8">
        <v>2</v>
      </c>
      <c r="L120" s="8">
        <v>3</v>
      </c>
    </row>
    <row r="121" spans="1:12" x14ac:dyDescent="0.25">
      <c r="A121" s="24" t="s">
        <v>62</v>
      </c>
      <c r="B121" s="8">
        <v>216</v>
      </c>
      <c r="C121" s="8">
        <v>315</v>
      </c>
      <c r="D121" s="20">
        <v>439</v>
      </c>
      <c r="E121" s="19">
        <v>958</v>
      </c>
      <c r="F121" s="8">
        <v>1212</v>
      </c>
      <c r="G121" s="20">
        <v>1244</v>
      </c>
      <c r="H121" s="19">
        <v>10145</v>
      </c>
      <c r="I121" s="8">
        <v>8134.3554471125799</v>
      </c>
      <c r="J121" s="20">
        <v>15237.3375032146</v>
      </c>
      <c r="K121" s="8">
        <v>1</v>
      </c>
      <c r="L121" s="8">
        <v>2</v>
      </c>
    </row>
    <row r="122" spans="1:12" x14ac:dyDescent="0.25">
      <c r="A122" s="22" t="s">
        <v>107</v>
      </c>
      <c r="B122" s="7">
        <f t="shared" ref="B122:K122" si="68">B123+B127+B131+B134++B137+B140</f>
        <v>106387</v>
      </c>
      <c r="C122" s="7">
        <f t="shared" si="68"/>
        <v>171129</v>
      </c>
      <c r="D122" s="16">
        <f t="shared" si="68"/>
        <v>262719</v>
      </c>
      <c r="E122" s="15">
        <f t="shared" si="68"/>
        <v>419395</v>
      </c>
      <c r="F122" s="7">
        <f t="shared" si="68"/>
        <v>584938</v>
      </c>
      <c r="G122" s="16">
        <f t="shared" si="68"/>
        <v>687971</v>
      </c>
      <c r="H122" s="15">
        <f t="shared" si="68"/>
        <v>13838850.5</v>
      </c>
      <c r="I122" s="7">
        <f t="shared" si="68"/>
        <v>19695777.856117379</v>
      </c>
      <c r="J122" s="16">
        <f t="shared" si="68"/>
        <v>25591510.483255628</v>
      </c>
      <c r="K122" s="7">
        <f t="shared" si="68"/>
        <v>449</v>
      </c>
      <c r="L122" s="7">
        <f t="shared" ref="L122" si="69">L123+L127+L131+L134++L137+L140</f>
        <v>554</v>
      </c>
    </row>
    <row r="123" spans="1:12" x14ac:dyDescent="0.25">
      <c r="A123" s="23" t="s">
        <v>134</v>
      </c>
      <c r="B123" s="3">
        <f t="shared" ref="B123:L123" si="70">SUM(B124:B126)</f>
        <v>31418</v>
      </c>
      <c r="C123" s="3">
        <f t="shared" ref="C123:K123" si="71">SUM(C124:C126)</f>
        <v>49309</v>
      </c>
      <c r="D123" s="18">
        <f t="shared" si="71"/>
        <v>70584</v>
      </c>
      <c r="E123" s="17">
        <f t="shared" si="71"/>
        <v>122694</v>
      </c>
      <c r="F123" s="3">
        <f t="shared" si="71"/>
        <v>165245</v>
      </c>
      <c r="G123" s="18">
        <f t="shared" si="71"/>
        <v>183678</v>
      </c>
      <c r="H123" s="17">
        <f t="shared" si="71"/>
        <v>3201030.5</v>
      </c>
      <c r="I123" s="3">
        <f t="shared" si="71"/>
        <v>4080079.1195541401</v>
      </c>
      <c r="J123" s="18">
        <f t="shared" si="71"/>
        <v>3954079.2745164502</v>
      </c>
      <c r="K123" s="3">
        <f t="shared" si="71"/>
        <v>111</v>
      </c>
      <c r="L123" s="3">
        <f t="shared" si="70"/>
        <v>125</v>
      </c>
    </row>
    <row r="124" spans="1:12" x14ac:dyDescent="0.25">
      <c r="A124" s="24" t="s">
        <v>23</v>
      </c>
      <c r="B124" s="8">
        <v>8451</v>
      </c>
      <c r="C124" s="8">
        <v>10975</v>
      </c>
      <c r="D124" s="20">
        <v>19208</v>
      </c>
      <c r="E124" s="19">
        <v>33770</v>
      </c>
      <c r="F124" s="8">
        <v>38119</v>
      </c>
      <c r="G124" s="20">
        <v>50642</v>
      </c>
      <c r="H124" s="19">
        <v>756068.5</v>
      </c>
      <c r="I124" s="8">
        <v>1128137.3272004901</v>
      </c>
      <c r="J124" s="20">
        <v>1170515.38807689</v>
      </c>
      <c r="K124" s="8">
        <v>44</v>
      </c>
      <c r="L124" s="8">
        <v>52</v>
      </c>
    </row>
    <row r="125" spans="1:12" x14ac:dyDescent="0.25">
      <c r="A125" s="24" t="s">
        <v>25</v>
      </c>
      <c r="B125" s="8">
        <v>12846</v>
      </c>
      <c r="C125" s="8">
        <v>18654</v>
      </c>
      <c r="D125" s="20">
        <v>25028</v>
      </c>
      <c r="E125" s="19">
        <v>50545</v>
      </c>
      <c r="F125" s="8">
        <v>64153</v>
      </c>
      <c r="G125" s="20">
        <v>65595</v>
      </c>
      <c r="H125" s="19">
        <v>1301788.5</v>
      </c>
      <c r="I125" s="8">
        <v>1771975.73542753</v>
      </c>
      <c r="J125" s="20">
        <v>1764443.649947</v>
      </c>
      <c r="K125" s="8">
        <v>58</v>
      </c>
      <c r="L125" s="8">
        <v>61</v>
      </c>
    </row>
    <row r="126" spans="1:12" x14ac:dyDescent="0.25">
      <c r="A126" s="24" t="s">
        <v>86</v>
      </c>
      <c r="B126" s="8">
        <v>10121</v>
      </c>
      <c r="C126" s="8">
        <v>19680</v>
      </c>
      <c r="D126" s="20">
        <v>26348</v>
      </c>
      <c r="E126" s="19">
        <v>38379</v>
      </c>
      <c r="F126" s="8">
        <v>62973</v>
      </c>
      <c r="G126" s="20">
        <v>67441</v>
      </c>
      <c r="H126" s="19">
        <v>1143173.5</v>
      </c>
      <c r="I126" s="8">
        <v>1179966.0569261201</v>
      </c>
      <c r="J126" s="20">
        <v>1019120.23649256</v>
      </c>
      <c r="K126" s="8">
        <v>9</v>
      </c>
      <c r="L126" s="8">
        <v>12</v>
      </c>
    </row>
    <row r="127" spans="1:12" x14ac:dyDescent="0.25">
      <c r="A127" s="23" t="s">
        <v>135</v>
      </c>
      <c r="B127" s="3">
        <f t="shared" ref="B127:L127" si="72">SUM(B128:B130)</f>
        <v>25739</v>
      </c>
      <c r="C127" s="3">
        <f t="shared" ref="C127:K127" si="73">SUM(C128:C130)</f>
        <v>37375</v>
      </c>
      <c r="D127" s="18">
        <f t="shared" si="73"/>
        <v>65192</v>
      </c>
      <c r="E127" s="17">
        <f t="shared" si="73"/>
        <v>101830</v>
      </c>
      <c r="F127" s="3">
        <f t="shared" si="73"/>
        <v>128924</v>
      </c>
      <c r="G127" s="18">
        <f t="shared" si="73"/>
        <v>170510</v>
      </c>
      <c r="H127" s="17">
        <f t="shared" si="73"/>
        <v>4855184</v>
      </c>
      <c r="I127" s="3">
        <f t="shared" si="73"/>
        <v>6810427.0109559745</v>
      </c>
      <c r="J127" s="18">
        <f t="shared" si="73"/>
        <v>9010299.3499113489</v>
      </c>
      <c r="K127" s="3">
        <f t="shared" si="73"/>
        <v>109</v>
      </c>
      <c r="L127" s="3">
        <f t="shared" si="72"/>
        <v>144</v>
      </c>
    </row>
    <row r="128" spans="1:12" x14ac:dyDescent="0.25">
      <c r="A128" s="24" t="s">
        <v>29</v>
      </c>
      <c r="B128" s="8">
        <v>10392</v>
      </c>
      <c r="C128" s="8">
        <v>11838</v>
      </c>
      <c r="D128" s="20">
        <v>14730</v>
      </c>
      <c r="E128" s="19">
        <v>41719</v>
      </c>
      <c r="F128" s="8">
        <v>42681</v>
      </c>
      <c r="G128" s="20">
        <v>40447</v>
      </c>
      <c r="H128" s="19">
        <v>1167151.5</v>
      </c>
      <c r="I128" s="8">
        <v>1279188.75566452</v>
      </c>
      <c r="J128" s="20">
        <v>1252145.0198604199</v>
      </c>
      <c r="K128" s="8">
        <v>35</v>
      </c>
      <c r="L128" s="8">
        <v>37</v>
      </c>
    </row>
    <row r="129" spans="1:12" x14ac:dyDescent="0.25">
      <c r="A129" s="24" t="s">
        <v>38</v>
      </c>
      <c r="B129" s="8">
        <v>15185</v>
      </c>
      <c r="C129" s="8">
        <v>25179</v>
      </c>
      <c r="D129" s="20">
        <v>49645</v>
      </c>
      <c r="E129" s="19">
        <v>59519</v>
      </c>
      <c r="F129" s="8">
        <v>85096</v>
      </c>
      <c r="G129" s="20">
        <v>127940</v>
      </c>
      <c r="H129" s="19">
        <v>3673429</v>
      </c>
      <c r="I129" s="8">
        <v>5511409.647837</v>
      </c>
      <c r="J129" s="20">
        <v>7706100.7679576296</v>
      </c>
      <c r="K129" s="8">
        <v>70</v>
      </c>
      <c r="L129" s="8">
        <v>100</v>
      </c>
    </row>
    <row r="130" spans="1:12" x14ac:dyDescent="0.25">
      <c r="A130" s="24" t="s">
        <v>82</v>
      </c>
      <c r="B130" s="8">
        <v>162</v>
      </c>
      <c r="C130" s="8">
        <v>358</v>
      </c>
      <c r="D130" s="20">
        <v>817</v>
      </c>
      <c r="E130" s="19">
        <v>592</v>
      </c>
      <c r="F130" s="8">
        <v>1147</v>
      </c>
      <c r="G130" s="20">
        <v>2123</v>
      </c>
      <c r="H130" s="19">
        <v>14603.5</v>
      </c>
      <c r="I130" s="8">
        <v>19828.607454454101</v>
      </c>
      <c r="J130" s="20">
        <v>52053.562093299697</v>
      </c>
      <c r="K130" s="8">
        <v>4</v>
      </c>
      <c r="L130" s="8">
        <v>7</v>
      </c>
    </row>
    <row r="131" spans="1:12" x14ac:dyDescent="0.25">
      <c r="A131" s="23" t="s">
        <v>136</v>
      </c>
      <c r="B131" s="3">
        <f t="shared" ref="B131:L131" si="74">SUM(B132:B133)</f>
        <v>22040</v>
      </c>
      <c r="C131" s="3">
        <f t="shared" ref="C131:K131" si="75">SUM(C132:C133)</f>
        <v>32610</v>
      </c>
      <c r="D131" s="18">
        <f t="shared" si="75"/>
        <v>47440</v>
      </c>
      <c r="E131" s="17">
        <f t="shared" si="75"/>
        <v>87714</v>
      </c>
      <c r="F131" s="3">
        <f t="shared" si="75"/>
        <v>113329</v>
      </c>
      <c r="G131" s="18">
        <f t="shared" si="75"/>
        <v>124939</v>
      </c>
      <c r="H131" s="17">
        <f t="shared" si="75"/>
        <v>2392161</v>
      </c>
      <c r="I131" s="3">
        <f t="shared" si="75"/>
        <v>3129539.8473190702</v>
      </c>
      <c r="J131" s="18">
        <f t="shared" si="75"/>
        <v>3514028.62280655</v>
      </c>
      <c r="K131" s="3">
        <f t="shared" si="75"/>
        <v>86</v>
      </c>
      <c r="L131" s="3">
        <f t="shared" si="74"/>
        <v>96</v>
      </c>
    </row>
    <row r="132" spans="1:12" x14ac:dyDescent="0.25">
      <c r="A132" s="24" t="s">
        <v>28</v>
      </c>
      <c r="B132" s="8">
        <v>11306</v>
      </c>
      <c r="C132" s="8">
        <v>17711</v>
      </c>
      <c r="D132" s="20">
        <v>22297</v>
      </c>
      <c r="E132" s="19">
        <v>45164</v>
      </c>
      <c r="F132" s="8">
        <v>60456</v>
      </c>
      <c r="G132" s="20">
        <v>58464</v>
      </c>
      <c r="H132" s="19">
        <v>1167386</v>
      </c>
      <c r="I132" s="8">
        <v>1360760.01323903</v>
      </c>
      <c r="J132" s="20">
        <v>1412033.9933730599</v>
      </c>
      <c r="K132" s="8">
        <v>43</v>
      </c>
      <c r="L132" s="8">
        <v>58</v>
      </c>
    </row>
    <row r="133" spans="1:12" x14ac:dyDescent="0.25">
      <c r="A133" s="24" t="s">
        <v>66</v>
      </c>
      <c r="B133" s="8">
        <v>10734</v>
      </c>
      <c r="C133" s="8">
        <v>14899</v>
      </c>
      <c r="D133" s="20">
        <v>25143</v>
      </c>
      <c r="E133" s="19">
        <v>42550</v>
      </c>
      <c r="F133" s="8">
        <v>52873</v>
      </c>
      <c r="G133" s="20">
        <v>66475</v>
      </c>
      <c r="H133" s="19">
        <v>1224775</v>
      </c>
      <c r="I133" s="8">
        <v>1768779.83408004</v>
      </c>
      <c r="J133" s="20">
        <v>2101994.6294334899</v>
      </c>
      <c r="K133" s="8">
        <v>43</v>
      </c>
      <c r="L133" s="8">
        <v>38</v>
      </c>
    </row>
    <row r="134" spans="1:12" x14ac:dyDescent="0.25">
      <c r="A134" s="23" t="s">
        <v>137</v>
      </c>
      <c r="B134" s="3">
        <f t="shared" ref="B134:L134" si="76">SUM(B135:B136)</f>
        <v>24264</v>
      </c>
      <c r="C134" s="3">
        <f t="shared" ref="C134:K134" si="77">SUM(C135:C136)</f>
        <v>45475</v>
      </c>
      <c r="D134" s="18">
        <f t="shared" si="77"/>
        <v>65391</v>
      </c>
      <c r="E134" s="17">
        <f t="shared" si="77"/>
        <v>95271</v>
      </c>
      <c r="F134" s="3">
        <f t="shared" si="77"/>
        <v>155387</v>
      </c>
      <c r="G134" s="18">
        <f t="shared" si="77"/>
        <v>171403</v>
      </c>
      <c r="H134" s="17">
        <f t="shared" si="77"/>
        <v>2912752</v>
      </c>
      <c r="I134" s="3">
        <f t="shared" si="77"/>
        <v>4834425.8402915206</v>
      </c>
      <c r="J134" s="18">
        <f t="shared" si="77"/>
        <v>6661872.6031936705</v>
      </c>
      <c r="K134" s="3">
        <f t="shared" si="77"/>
        <v>108</v>
      </c>
      <c r="L134" s="3">
        <f t="shared" si="76"/>
        <v>131</v>
      </c>
    </row>
    <row r="135" spans="1:12" x14ac:dyDescent="0.25">
      <c r="A135" s="24" t="s">
        <v>49</v>
      </c>
      <c r="B135" s="8">
        <v>12106</v>
      </c>
      <c r="C135" s="8">
        <v>27655</v>
      </c>
      <c r="D135" s="20">
        <v>45072</v>
      </c>
      <c r="E135" s="19">
        <v>47676</v>
      </c>
      <c r="F135" s="8">
        <v>94099</v>
      </c>
      <c r="G135" s="20">
        <v>117654</v>
      </c>
      <c r="H135" s="19">
        <v>1787885.5</v>
      </c>
      <c r="I135" s="8">
        <v>3471176.4091633102</v>
      </c>
      <c r="J135" s="20">
        <v>5418361.1411587</v>
      </c>
      <c r="K135" s="8">
        <v>64</v>
      </c>
      <c r="L135" s="8">
        <v>80</v>
      </c>
    </row>
    <row r="136" spans="1:12" x14ac:dyDescent="0.25">
      <c r="A136" s="24" t="s">
        <v>53</v>
      </c>
      <c r="B136" s="8">
        <v>12158</v>
      </c>
      <c r="C136" s="8">
        <v>17820</v>
      </c>
      <c r="D136" s="20">
        <v>20319</v>
      </c>
      <c r="E136" s="19">
        <v>47595</v>
      </c>
      <c r="F136" s="8">
        <v>61288</v>
      </c>
      <c r="G136" s="20">
        <v>53749</v>
      </c>
      <c r="H136" s="19">
        <v>1124866.5</v>
      </c>
      <c r="I136" s="8">
        <v>1363249.4311282099</v>
      </c>
      <c r="J136" s="20">
        <v>1243511.4620349701</v>
      </c>
      <c r="K136" s="8">
        <v>44</v>
      </c>
      <c r="L136" s="8">
        <v>51</v>
      </c>
    </row>
    <row r="137" spans="1:12" x14ac:dyDescent="0.25">
      <c r="A137" s="23" t="s">
        <v>138</v>
      </c>
      <c r="B137" s="3">
        <f t="shared" ref="B137:L137" si="78">SUM(B138:B139)</f>
        <v>1342</v>
      </c>
      <c r="C137" s="3">
        <f t="shared" ref="C137:K137" si="79">SUM(C138:C139)</f>
        <v>3947</v>
      </c>
      <c r="D137" s="18">
        <f t="shared" si="79"/>
        <v>10882</v>
      </c>
      <c r="E137" s="17">
        <f t="shared" si="79"/>
        <v>5606</v>
      </c>
      <c r="F137" s="3">
        <f t="shared" si="79"/>
        <v>13540</v>
      </c>
      <c r="G137" s="18">
        <f t="shared" si="79"/>
        <v>29036</v>
      </c>
      <c r="H137" s="17">
        <f t="shared" si="79"/>
        <v>279846.5</v>
      </c>
      <c r="I137" s="3">
        <f t="shared" si="79"/>
        <v>597609.87523802905</v>
      </c>
      <c r="J137" s="18">
        <f t="shared" si="79"/>
        <v>2232466.5806591352</v>
      </c>
      <c r="K137" s="3">
        <f t="shared" si="79"/>
        <v>20</v>
      </c>
      <c r="L137" s="3">
        <f t="shared" si="78"/>
        <v>37</v>
      </c>
    </row>
    <row r="138" spans="1:12" x14ac:dyDescent="0.25">
      <c r="A138" s="24" t="s">
        <v>59</v>
      </c>
      <c r="B138" s="8">
        <v>0</v>
      </c>
      <c r="C138" s="8">
        <v>0</v>
      </c>
      <c r="D138" s="20">
        <v>333</v>
      </c>
      <c r="E138" s="19">
        <v>0</v>
      </c>
      <c r="F138" s="8">
        <v>0</v>
      </c>
      <c r="G138" s="20">
        <v>790</v>
      </c>
      <c r="H138" s="19">
        <v>0</v>
      </c>
      <c r="I138" s="8">
        <v>0</v>
      </c>
      <c r="J138" s="20">
        <v>154923.81929797499</v>
      </c>
      <c r="K138" s="8">
        <v>0</v>
      </c>
      <c r="L138" s="8">
        <v>1</v>
      </c>
    </row>
    <row r="139" spans="1:12" x14ac:dyDescent="0.25">
      <c r="A139" s="24" t="s">
        <v>60</v>
      </c>
      <c r="B139" s="8">
        <v>1342</v>
      </c>
      <c r="C139" s="8">
        <v>3947</v>
      </c>
      <c r="D139" s="20">
        <v>10549</v>
      </c>
      <c r="E139" s="19">
        <v>5606</v>
      </c>
      <c r="F139" s="8">
        <v>13540</v>
      </c>
      <c r="G139" s="20">
        <v>28246</v>
      </c>
      <c r="H139" s="19">
        <v>279846.5</v>
      </c>
      <c r="I139" s="8">
        <v>597609.87523802905</v>
      </c>
      <c r="J139" s="20">
        <v>2077542.7613611601</v>
      </c>
      <c r="K139" s="8">
        <v>20</v>
      </c>
      <c r="L139" s="8">
        <v>36</v>
      </c>
    </row>
    <row r="140" spans="1:12" x14ac:dyDescent="0.25">
      <c r="A140" s="23" t="s">
        <v>139</v>
      </c>
      <c r="B140" s="3">
        <f t="shared" ref="B140:L140" si="80">SUM(B141:B143)</f>
        <v>1584</v>
      </c>
      <c r="C140" s="3">
        <f t="shared" ref="C140:K140" si="81">SUM(C141:C143)</f>
        <v>2413</v>
      </c>
      <c r="D140" s="18">
        <f t="shared" si="81"/>
        <v>3230</v>
      </c>
      <c r="E140" s="17">
        <f t="shared" si="81"/>
        <v>6280</v>
      </c>
      <c r="F140" s="3">
        <f t="shared" si="81"/>
        <v>8513</v>
      </c>
      <c r="G140" s="18">
        <f t="shared" si="81"/>
        <v>8405</v>
      </c>
      <c r="H140" s="17">
        <f t="shared" si="81"/>
        <v>197876.5</v>
      </c>
      <c r="I140" s="3">
        <f t="shared" si="81"/>
        <v>243696.1627586484</v>
      </c>
      <c r="J140" s="18">
        <f t="shared" si="81"/>
        <v>218764.05216847209</v>
      </c>
      <c r="K140" s="3">
        <f t="shared" si="81"/>
        <v>15</v>
      </c>
      <c r="L140" s="3">
        <f t="shared" si="80"/>
        <v>21</v>
      </c>
    </row>
    <row r="141" spans="1:12" x14ac:dyDescent="0.25">
      <c r="A141" s="24" t="s">
        <v>20</v>
      </c>
      <c r="B141" s="8">
        <v>1338</v>
      </c>
      <c r="C141" s="8">
        <v>1329</v>
      </c>
      <c r="D141" s="20">
        <v>1853</v>
      </c>
      <c r="E141" s="19">
        <v>5218</v>
      </c>
      <c r="F141" s="8">
        <v>4677</v>
      </c>
      <c r="G141" s="20">
        <v>4580</v>
      </c>
      <c r="H141" s="19">
        <v>180262</v>
      </c>
      <c r="I141" s="8">
        <v>155160.81181442601</v>
      </c>
      <c r="J141" s="20">
        <v>120970.792055119</v>
      </c>
      <c r="K141" s="8">
        <v>9</v>
      </c>
      <c r="L141" s="8">
        <v>12</v>
      </c>
    </row>
    <row r="142" spans="1:12" x14ac:dyDescent="0.25">
      <c r="A142" s="24" t="s">
        <v>22</v>
      </c>
      <c r="B142" s="8">
        <v>246</v>
      </c>
      <c r="C142" s="8">
        <v>1084</v>
      </c>
      <c r="D142" s="20">
        <v>1377</v>
      </c>
      <c r="E142" s="19">
        <v>1062</v>
      </c>
      <c r="F142" s="8">
        <v>3836</v>
      </c>
      <c r="G142" s="20">
        <v>3825</v>
      </c>
      <c r="H142" s="19">
        <v>17614.5</v>
      </c>
      <c r="I142" s="8">
        <v>88535.350944222402</v>
      </c>
      <c r="J142" s="20">
        <v>97793.260113353099</v>
      </c>
      <c r="K142" s="8">
        <v>6</v>
      </c>
      <c r="L142" s="8">
        <v>9</v>
      </c>
    </row>
    <row r="143" spans="1:12" x14ac:dyDescent="0.25">
      <c r="A143" s="24" t="s">
        <v>21</v>
      </c>
      <c r="B143" s="8">
        <v>0</v>
      </c>
      <c r="C143" s="8">
        <v>0</v>
      </c>
      <c r="D143" s="20">
        <v>0</v>
      </c>
      <c r="E143" s="19">
        <v>0</v>
      </c>
      <c r="F143" s="8">
        <v>0</v>
      </c>
      <c r="G143" s="20">
        <v>0</v>
      </c>
      <c r="H143" s="19">
        <v>0</v>
      </c>
      <c r="I143" s="8">
        <v>0</v>
      </c>
      <c r="J143" s="20">
        <v>0</v>
      </c>
      <c r="K143" s="8">
        <v>0</v>
      </c>
      <c r="L143" s="8">
        <v>0</v>
      </c>
    </row>
    <row r="145" spans="1:1" s="2" customFormat="1" x14ac:dyDescent="0.25">
      <c r="A145" s="9" t="s">
        <v>145</v>
      </c>
    </row>
    <row r="146" spans="1:1" s="2" customFormat="1" x14ac:dyDescent="0.25">
      <c r="A146" s="9" t="s">
        <v>146</v>
      </c>
    </row>
  </sheetData>
  <mergeCells count="5">
    <mergeCell ref="A5:A6"/>
    <mergeCell ref="B5:D5"/>
    <mergeCell ref="E5:G5"/>
    <mergeCell ref="H5:J5"/>
    <mergeCell ref="K5:L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Censos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Sinai Guimarães Silva</dc:creator>
  <cp:lastModifiedBy>Fabio Sinai Guimarães Silva</cp:lastModifiedBy>
  <cp:lastPrinted>2025-09-26T13:51:41Z</cp:lastPrinted>
  <dcterms:created xsi:type="dcterms:W3CDTF">2025-09-05T13:44:41Z</dcterms:created>
  <dcterms:modified xsi:type="dcterms:W3CDTF">2025-09-29T17:02:51Z</dcterms:modified>
</cp:coreProperties>
</file>