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SUPOM\COPLAN\GERAL\.PEÇAS ORÇAMENTÁRIAS\PPA\PPA 2018-2021\Monitoramento Indicadores e Metas Físicas 2021 (ano base 2020)\"/>
    </mc:Choice>
  </mc:AlternateContent>
  <xr:revisionPtr revIDLastSave="0" documentId="8_{709EAD71-D86C-446D-A939-2A59204BF41D}" xr6:coauthVersionLast="47" xr6:coauthVersionMax="47" xr10:uidLastSave="{00000000-0000-0000-0000-000000000000}"/>
  <bookViews>
    <workbookView xWindow="-120" yWindow="-120" windowWidth="20730" windowHeight="11160" xr2:uid="{00000000-000D-0000-FFFF-FFFF00000000}"/>
  </bookViews>
  <sheets>
    <sheet name="Monitoramento PPA 2020 " sheetId="11" r:id="rId1"/>
    <sheet name="Programa" sheetId="8" r:id="rId2"/>
    <sheet name="Fonte" sheetId="4" r:id="rId3"/>
    <sheet name="Indicadores" sheetId="5" r:id="rId4"/>
  </sheets>
  <externalReferences>
    <externalReference r:id="rId5"/>
  </externalReferences>
  <definedNames>
    <definedName name="_xlnm._FilterDatabase" localSheetId="3" hidden="1">Indicadores!$A$1:$Z$156</definedName>
    <definedName name="_xlnm._FilterDatabase" localSheetId="0" hidden="1">'Monitoramento PPA 2020 '!$A$1:$O$1564</definedName>
    <definedName name="Unidade_medida">[1]DePara!$AQ$3:$AQ$11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5" i="4" l="1"/>
  <c r="P136" i="5"/>
  <c r="Q136" i="5"/>
  <c r="O136" i="5" l="1"/>
  <c r="H1566" i="11"/>
  <c r="I1566" i="11"/>
  <c r="J1563" i="11"/>
  <c r="K1375" i="11"/>
  <c r="J1375" i="11"/>
  <c r="K1374" i="11"/>
  <c r="J1374" i="11"/>
  <c r="K1373" i="11"/>
  <c r="J1373" i="11"/>
  <c r="K1372" i="11"/>
  <c r="J1372" i="11"/>
  <c r="K1371" i="11"/>
  <c r="J1371" i="11"/>
  <c r="K1370" i="11"/>
  <c r="J1370" i="11"/>
  <c r="K1368" i="11"/>
  <c r="J1368" i="11"/>
  <c r="K1367" i="11"/>
  <c r="J1367" i="11"/>
  <c r="K1366" i="11"/>
  <c r="J1366" i="11"/>
  <c r="K1364" i="11"/>
  <c r="J1364" i="11"/>
  <c r="K1363" i="11"/>
  <c r="J1363" i="11"/>
  <c r="K1362" i="11"/>
  <c r="J1362" i="11"/>
  <c r="K1361" i="11"/>
  <c r="J1361" i="11"/>
  <c r="K1360" i="11"/>
  <c r="J1360" i="11"/>
  <c r="K1352" i="11"/>
  <c r="J1352" i="11"/>
  <c r="K1351" i="11"/>
  <c r="J1351" i="11"/>
  <c r="K1348" i="11"/>
  <c r="J1348" i="11"/>
  <c r="K1346" i="11"/>
  <c r="K1344" i="11"/>
  <c r="K1343" i="11"/>
  <c r="K1339" i="11"/>
  <c r="J1339" i="11"/>
  <c r="K1335" i="11"/>
  <c r="J735" i="11"/>
  <c r="K6" i="11"/>
  <c r="K5" i="11"/>
  <c r="K4" i="11"/>
  <c r="C29" i="8" l="1"/>
  <c r="D29" i="8"/>
  <c r="O133" i="5" l="1"/>
  <c r="Q132" i="5"/>
  <c r="P132" i="5"/>
  <c r="O131" i="5"/>
  <c r="O132" i="5" l="1"/>
  <c r="O59" i="5"/>
  <c r="O56" i="5"/>
  <c r="O7" i="5"/>
  <c r="O6" i="5"/>
  <c r="O3" i="5"/>
  <c r="O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839104\Documents\Minhas fontes de dados\c64s197i_prd Orçamento.odc" keepAlive="1" name="CUBO - ORÇAMENTO" type="5" refreshedVersion="5" background="1">
    <dbPr connection="Provider=MSOLAP.8;Integrated Security=SSPI;Persist Security Info=True;Initial Catalog=Orçamento;Data Source=c64s197i\prd;MDX Compatibility=1;Safety Options=2;MDX Missing Member Mode=Error;Update Isolation Level=2" command="Despesa Orçamentária" commandType="1"/>
    <olapPr sendLocale="1" rowDrillCount="1000"/>
  </connection>
  <connection id="2" xr16:uid="{00000000-0015-0000-FFFF-FFFF01000000}" odcFile="C:\Users\d839104\Documents\Minhas fontes de dados\c64s197i_prd Orçamento.odc" keepAlive="1" name="CUBO - ORÇAMENTO1" type="5" refreshedVersion="5" background="1">
    <dbPr connection="Provider=MSOLAP.8;Integrated Security=SSPI;Persist Security Info=True;Initial Catalog=Orçamento;Data Source=c64s197i\prd;MDX Compatibility=1;Safety Options=2;MDX Missing Member Mode=Error;Update Isolation Level=2" command="Despesa Orçamentária" commandType="1"/>
    <olapPr sendLocale="1" rowDrillCount="1000"/>
  </connection>
</connections>
</file>

<file path=xl/sharedStrings.xml><?xml version="1.0" encoding="utf-8"?>
<sst xmlns="http://schemas.openxmlformats.org/spreadsheetml/2006/main" count="15549" uniqueCount="3803">
  <si>
    <t>Órgão</t>
  </si>
  <si>
    <t>Sigla Órgão</t>
  </si>
  <si>
    <t>Código Órgão</t>
  </si>
  <si>
    <t>Código Projeto Atividade</t>
  </si>
  <si>
    <t>Descrição Projeto Atividade</t>
  </si>
  <si>
    <t>Produto previsto no PPA</t>
  </si>
  <si>
    <t>PPA Quantidade Prevista 2020</t>
  </si>
  <si>
    <t>PPA Valor Previsto 2020</t>
  </si>
  <si>
    <t>2020 - Quantidade Realizada</t>
  </si>
  <si>
    <t>Produto Entregue</t>
  </si>
  <si>
    <t>Justificativas em caso de descumprimento</t>
  </si>
  <si>
    <t>AUTARQUIA HOSPITALAR MUNICIPAL</t>
  </si>
  <si>
    <t>01 - AHM</t>
  </si>
  <si>
    <t>01</t>
  </si>
  <si>
    <t>1506</t>
  </si>
  <si>
    <t>1506 - Construção de Hospitais</t>
  </si>
  <si>
    <t>Edificações construídas</t>
  </si>
  <si>
    <t>2100</t>
  </si>
  <si>
    <t>2100 - ADMINISTRAÇÃO DA UNIDADE</t>
  </si>
  <si>
    <t>Administra- ção da Unidade</t>
  </si>
  <si>
    <t>2171</t>
  </si>
  <si>
    <t>2171 - MANUTENÇÃO E OPERAÇÃO DE SISTEMAS DE INFORMAÇÃO E COMUNICAÇÃO</t>
  </si>
  <si>
    <t>Unidade em operação</t>
  </si>
  <si>
    <t>2507</t>
  </si>
  <si>
    <t>2507 - MANUTENÇÃO E OPERAÇÃO DE HOSPITAIS</t>
  </si>
  <si>
    <t>Manutenção e operação</t>
  </si>
  <si>
    <t>Hospital Entregue</t>
  </si>
  <si>
    <t>SIM</t>
  </si>
  <si>
    <t>Implantação do hospital Guarapiranga, executado na ação 1507</t>
  </si>
  <si>
    <t>HOSPITAL DO SERVIDOR PÚBLICO MUNICIPAL</t>
  </si>
  <si>
    <t>02 - HSPM</t>
  </si>
  <si>
    <t>02</t>
  </si>
  <si>
    <t>*</t>
  </si>
  <si>
    <t>NÃO</t>
  </si>
  <si>
    <t>Redução Orçamentária</t>
  </si>
  <si>
    <t>1507</t>
  </si>
  <si>
    <t>1507 - AMPLIAÇÃO, REFORMA E REQUALIFICAÇÃO DE HOSPITAIS</t>
  </si>
  <si>
    <t>Reforma e requalificação das unidades</t>
  </si>
  <si>
    <t>Custeio das unidades</t>
  </si>
  <si>
    <t>2818</t>
  </si>
  <si>
    <t>2818 - AQUISIÇÃO DE MATERIAIS, EQUIPAMENTOS E SERVIÇOS DE INFORMAÇÃO E COMUNICAÇÃO</t>
  </si>
  <si>
    <t>INSTITUTO DE PREVIDÊNCIA MUNICIPAL DE SÃO PAULO</t>
  </si>
  <si>
    <t>03 - IPREM</t>
  </si>
  <si>
    <t>03</t>
  </si>
  <si>
    <t>1220</t>
  </si>
  <si>
    <t>1220 - DESENVOLVIMENTO DE SISTEMAS DE INFORMAÇÃO E COMUNICAÇÃO</t>
  </si>
  <si>
    <t>Sistemas desenvolvi- dos/ aperfeiçoados</t>
  </si>
  <si>
    <t>sistemas desenv.</t>
  </si>
  <si>
    <t>não solicitado pela adm</t>
  </si>
  <si>
    <t>1221</t>
  </si>
  <si>
    <t>1221 - AÇÕES PARA PROMOÇÃO DA SUSTENTABILIDADE PREVIDENCIÁRIA</t>
  </si>
  <si>
    <t>Contratação de serviços de consultoria</t>
  </si>
  <si>
    <t>consultoria</t>
  </si>
  <si>
    <t>administração</t>
  </si>
  <si>
    <t>atendido parcialmente, não houve contratações de servidores previstos</t>
  </si>
  <si>
    <t>2153</t>
  </si>
  <si>
    <t>2153 - Publicação de Editais e Outras Publicações Legais</t>
  </si>
  <si>
    <t>Publicações realizadas</t>
  </si>
  <si>
    <t>publicação</t>
  </si>
  <si>
    <t>não houve necessidade de publicações</t>
  </si>
  <si>
    <t>Manutenção de Sistemas de Informação e Comunicação</t>
  </si>
  <si>
    <t>manutenção e de</t>
  </si>
  <si>
    <t>atendido parcialmente</t>
  </si>
  <si>
    <t>Aq. Softwares - informação e comunicação</t>
  </si>
  <si>
    <t>aquisição de softwares</t>
  </si>
  <si>
    <t>3002</t>
  </si>
  <si>
    <t>3002 - AMPLIAÇÃO, REFORMA E REQUALIFICAÇÃO DE PRÉDIOS ADMINISTRATIVOS</t>
  </si>
  <si>
    <t>Prédio ampliado/ reformado/ requalificado</t>
  </si>
  <si>
    <t>reforma iprem</t>
  </si>
  <si>
    <t>8657</t>
  </si>
  <si>
    <t>8657 - COMPENSAÇÃO FINANCEIRA - OUTROS FUNDOS DE PREVIDÊNCIA</t>
  </si>
  <si>
    <t>Compl. Aposentado- ria Servidores Beneficiários</t>
  </si>
  <si>
    <t>comprev</t>
  </si>
  <si>
    <t>8660</t>
  </si>
  <si>
    <t>8660 - APOSENTADORIAS E PENSÕES</t>
  </si>
  <si>
    <t>aposentadorias e pensões</t>
  </si>
  <si>
    <t>atendido parcialmente.</t>
  </si>
  <si>
    <t>SECRETARIA MUNICIPAL DE GESTÃO</t>
  </si>
  <si>
    <t>13 - SG</t>
  </si>
  <si>
    <t>13</t>
  </si>
  <si>
    <t>Não houve entregas</t>
  </si>
  <si>
    <t>Como trata-se projetos, não houve disponiblidade orçamentária.</t>
  </si>
  <si>
    <t>1230</t>
  </si>
  <si>
    <t>1230 - ESTUDOS E PROJETOS DE GESTÃO</t>
  </si>
  <si>
    <t>1231</t>
  </si>
  <si>
    <t>1231 -Modernização do Arquivo Municipal - PPP</t>
  </si>
  <si>
    <t>1233</t>
  </si>
  <si>
    <t>1233 - MODERNIZAÇÃO DO ARQUIVO MUNICIPAL</t>
  </si>
  <si>
    <t>sem previsão no PPA</t>
  </si>
  <si>
    <t>1886</t>
  </si>
  <si>
    <t>1886 - Valorização da Carreira dos Servidores Admitidos</t>
  </si>
  <si>
    <t>Não houve projeto-lei para a utilização desta dotação, pois trata-se de projeto de pessoal</t>
  </si>
  <si>
    <t>2000</t>
  </si>
  <si>
    <t>2000 - COMISSÃO INTERNA DE PREVENÇÃO DE ACIDENTES - CIPA</t>
  </si>
  <si>
    <t>Trata-se de recursos para a utilização das CIPAS da AdministraçãoDireta, e não houve solicitação das U.Os.</t>
  </si>
  <si>
    <t>Manutenção de todos os contratos e demais despesas para o bom funcionamento da Secretaria.</t>
  </si>
  <si>
    <t>Embora o valor no PPA esta maior do que o efetivamente gasto, a diferença refere-se as mudanças na SG, que fizeram os gastos previstos diminuirem.</t>
  </si>
  <si>
    <t>Manutenção do contrato com a PRODAM</t>
  </si>
  <si>
    <t>Houve renegociações junto a PRODAM para a diminuição dos valores deste contrato, o que justifica a diferença entre o efetivamente gasto e o previsto no PPA.</t>
  </si>
  <si>
    <t>2180</t>
  </si>
  <si>
    <t>2180 - CAPACITAÇÃO, FORMAÇÃO E APERFEIÇOAMENTO DE SERVIDORES</t>
  </si>
  <si>
    <t>Manutenção da EMASP</t>
  </si>
  <si>
    <t>Não houve solicitações de cursos diversos pelas U.Os e por ocasião da Pandemia não foi possivel dar andamentos nos projetos da EMASP.</t>
  </si>
  <si>
    <t>2551</t>
  </si>
  <si>
    <t>2551 - CURSO DE FORMAÇÃO PARA SELEÇÃO DE SERVIDORES</t>
  </si>
  <si>
    <t>Recursos destinados a pagamento de bolsa auxílio para os ingressantes das carreiras de APPGG e AMCI.</t>
  </si>
  <si>
    <t>2574</t>
  </si>
  <si>
    <t>2574 - GESTÃO DO PATRIMÔNIO IMOBILIÁRIO MUNICIPAL</t>
  </si>
  <si>
    <t>Esta dotação passou a ser de SMUL por força do Inciso I, do Art. 4º do Decreto nº 58.596/2019</t>
  </si>
  <si>
    <t>2753</t>
  </si>
  <si>
    <t>2753 - PROMOÇÃO À SAÚDE DO SERVIDOR MUNICIPAL</t>
  </si>
  <si>
    <t>O Contrato de terceiração de perícias iniciou-se apenas em 2021.</t>
  </si>
  <si>
    <t>Matuntenção de Serviços e Equipamentos de T.I para o bom funcionamento da SG.</t>
  </si>
  <si>
    <t>6816</t>
  </si>
  <si>
    <t>6816 - EDIÇÃO E PUBLICAÇÃO DO DIÁRIO OFICIAL DA CIDADE DE SÃO PAULO</t>
  </si>
  <si>
    <t>Publicação do Diario Oficial da Cidade</t>
  </si>
  <si>
    <t>Houve aumento das publicações, justificando a diferença entre o valor gasto e o previsto no PPA.</t>
  </si>
  <si>
    <t>2405</t>
  </si>
  <si>
    <t>2405 - SISTEMA DE REMUNERAÇÃO VARIÁVEL - PROGRAMA DE METAS 35.A</t>
  </si>
  <si>
    <t>Pagamento da bonificação por resultados para os servidores da PMSP.</t>
  </si>
  <si>
    <t>O pagamento da Bonificação por Resultados foi instituído atraves da LEI nº 17.224/2019, motivo pelo qual esta despesa não consta originalmente no PPA.</t>
  </si>
  <si>
    <t>SECRETARIA MUNICIPAL DE EDUCAÇÃO</t>
  </si>
  <si>
    <t>16 - SME</t>
  </si>
  <si>
    <t>16</t>
  </si>
  <si>
    <t>Unidades em operação</t>
  </si>
  <si>
    <t xml:space="preserve">Inconsistência da meta prevista para 2020 (duplicou a contagem das unidades 16.11 a 16.24). A meta física correta é de 15 unidades orçamentárias da SME. </t>
  </si>
  <si>
    <t>2118</t>
  </si>
  <si>
    <t>2118 - Promoção de Campanhas e Eventos de Interesse do Município</t>
  </si>
  <si>
    <t>Ação orçamentária extinta a partir de 2019.</t>
  </si>
  <si>
    <t>Estrutura de Informação e Comunicação em operação</t>
  </si>
  <si>
    <t xml:space="preserve">(1) O objetivo de 9000 será cumprido dentro das expectativas anuais do PPA, até o final do PPA. Vale dizer que houve uma redução em relação ao ano anterior em função da pandemia e da consequente necessidade de isolamento social. As formações presenciais foram suspensas e houve uma readequação para o modelo remoto em alguns casos. (2) Meta física das DREs (16.11 a 16.23). A meta física prevista está incorreta (100% x 13 unidade = 1300 %). Como é medida em percentual o correto é 100%. </t>
  </si>
  <si>
    <t>2801</t>
  </si>
  <si>
    <t>2801 - PROGRAMA NACIONAL DE ALIMENTAÇÃO ESCOLAR - PNAE/ FNDE</t>
  </si>
  <si>
    <t>Alunos beneficiados (por 1000)</t>
  </si>
  <si>
    <t>Alunos beneficiados pela Alimentação Escolar com recursos do PNAE/FNDE (por 1000)</t>
  </si>
  <si>
    <t>A meta física prevista está incorreta (1.146,93), visto que foram incluídos indevidamente os alunos da rede terceirizada total. O correto é considerar apenas os alunos da rede terceirizada mista, da rede direta e da rede parceira. Todas as crianças matriculadas na RME, nas unidades terceirizadas mista e unidades diretas e parceiras, foram atendidas com os Programas de Alimentação Escolar, incluindo o Cartão Alimentação no ano de 2020. Fonte: SME/CODAE</t>
  </si>
  <si>
    <t>2803</t>
  </si>
  <si>
    <t>2803 - MANUTENÇÃO E OPERAÇÃO DOS CONSELHOS E ESPAÇOS PARTICIPATIVOS MUNICIPAIS</t>
  </si>
  <si>
    <t>Conselho e Espaços Participativos mantidos</t>
  </si>
  <si>
    <t>2807</t>
  </si>
  <si>
    <t>2807 - ALFABETIZAÇÃO NA IDADE CERTA</t>
  </si>
  <si>
    <t>Turmas de 1º ano com estagiários ativos</t>
  </si>
  <si>
    <t>Em virtude da pandemia de Covid-19 e da consequente situação de emergência no município, a Secretaria de Gestão suspendeu todas as contratações de estagiários enquanto vigorasse tal situação.
Dessa forma, a COPED não pôde repor os estagiários do Programa que eventualmente tenham deixado o trabalho ao longo do ano ou que tenham o contrato encerrado em virtude da formatura.
Considerando também que, tradicionalmente, o início do ano possui uma porcentagem de preenchimento das vagas bastante inferior em relação aos demais meses por conta do fim dos contratos, não houve tempo hábil para as DREs preencherem todas as vagas ociosas antes de ser estabelecida a suspensão das contratações, agravando o quadro.</t>
  </si>
  <si>
    <t xml:space="preserve">1. Indicador referente a dezembro/2020.
2. Tendo em vista os prejuízos causados ao processo de alfabetização pela suspensão das aulas presenciais no ano de 2020, a COPED está organizando a alocação de estagiários  para as turmas de 3º ano do EF. Entendemos que a presença de um estagiário contribuirá para o desenvolvimento de  ações em conjunto com o professor regente, direcionadas à garantia dos direitos de  aprendizagem, especialmente, em relação à alfabetização desses estudantes, que estão no último ano do  primeiro ciclo de aprendizagem.  </t>
  </si>
  <si>
    <t>2815</t>
  </si>
  <si>
    <t>2815 - FORNECIMENTO DE UNIFORMES E MATERIAL ESCOLAR-EDUCAÇÃO INFANTIL</t>
  </si>
  <si>
    <t>Alunos beneficiados com a distribuição de Material Escolar</t>
  </si>
  <si>
    <t>Devido a pandemia decorrente da COVID-19, da crise vivenciada mundialmente (suspensão das aulas presenciais), a SME optou por utilizar os recursos orçamentários com a aquisição de insumos necessários diante do contexto vivido, por exemplo, tabletes para os estudantes (aulas on-line).</t>
  </si>
  <si>
    <t>Para uniforme: houve o fracasso da licitação e mudança no modelo de fornecimento (foi instituído o Programa Auxílio Uniforme Escolar - benefício dado ao aluno)..
Material: houve fracasso da licitação, nova licitação suspensa pelo TCM (em decorrência da pandemia) e mudança no modelo de fornecimento (foi instituído o Programa Material Escolar - benefício dado ao aluno).</t>
  </si>
  <si>
    <t>2816</t>
  </si>
  <si>
    <t>2816 - FORNECIMENTO DE UNIFORMES E MATERIAL ESCOLAR-ENSINO FUNDAMENTAL</t>
  </si>
  <si>
    <t>EMEFs com internet de alta velocidade</t>
  </si>
  <si>
    <t>2820</t>
  </si>
  <si>
    <t>2820 - MANUTENÇÃO E OPERAÇÃO DA UNICEU</t>
  </si>
  <si>
    <t>Polos da UniCEU em funcionamento</t>
  </si>
  <si>
    <t xml:space="preserve">Todos os 47 Polos da UniCEU estão funcionando e com cursos em andamento </t>
  </si>
  <si>
    <t>2821</t>
  </si>
  <si>
    <t>2821 - MANUTENÇÃO E OPERAÇÃO DA REDE PARCEIRA - EDUCAÇÃO ESPECIAL</t>
  </si>
  <si>
    <t>Alunos atendidos pela Rede Parceira de Educação Especial</t>
  </si>
  <si>
    <t>Ano atípico em decorrência da pandemia.</t>
  </si>
  <si>
    <t>Fonte: SME/Dados Gerenciais CIEDU - Dezembro/20</t>
  </si>
  <si>
    <t>2823</t>
  </si>
  <si>
    <t>2823 - MANUTENÇÃO E OPERAÇÃO DE UNIDADES EDUCACIONAIS - CENTRO INTEGRADO DE JOVENS E ADULTOS (CIEJA)</t>
  </si>
  <si>
    <t>CIEJAs em funcionamento</t>
  </si>
  <si>
    <t>Inconsistência na meta prevista. Existem 16 CIEJAs em funcionamento. Não há previsão de ampliação. Fonte: SME/Dados Gerenciais CIEDU - Dezembro/20</t>
  </si>
  <si>
    <t>2824</t>
  </si>
  <si>
    <t>2824 - MANUTENÇÃO E OPERAÇÃO DE UNIDADES EDUCACIONAIS - EDUCAÇÃO INDÍGENA</t>
  </si>
  <si>
    <t>CECIs em funcionamento</t>
  </si>
  <si>
    <t>Inconsistência na meta prevista. Existem 3 CECIs em funcionamento. Não há previsão de ampliação. Fonte: SME/Dados Gerenciais CIEDU - Dezembro/20</t>
  </si>
  <si>
    <t>2826</t>
  </si>
  <si>
    <t>2826 - MANUTENÇÃO E OPERAÇÃO DE UNIDADES EDUCACIONAIS - ESCOLA MUNICIPAL DE ENSINO FUNDAMENTAL (EMEF)</t>
  </si>
  <si>
    <t>EMEFs em funcionamento</t>
  </si>
  <si>
    <t>2827</t>
  </si>
  <si>
    <t>2827 - MANUTENÇÃO E OPERAÇÃO DE UNIDADES EDUCACIONAIS - ESCOLA MUNICIPAL DE EDUCAÇÃO BILÍNGUE PARA SURDOS (EMEBS)</t>
  </si>
  <si>
    <t>EMEBS's em funcionamento</t>
  </si>
  <si>
    <t>Inconsistência na meta prevista. A meta correta é 6 EMEBS's em funcionamento. Fonte: SME/Dados Gerenciais CIEDU - Dezembro/20</t>
  </si>
  <si>
    <t>2828</t>
  </si>
  <si>
    <t>2828 - MANUTENÇÃO E OPERAÇÃO DA REDE PARCEIRA - CENTRO DE EDUCAÇÃO INFANTIL (CEI) - PROGRAMA DE METAS 14.E</t>
  </si>
  <si>
    <t>Crianças matriculadas em CEIs da rede parceira</t>
  </si>
  <si>
    <t>2829</t>
  </si>
  <si>
    <t>2829 - MANUTENÇÃO E OPERAÇÃO DA REDE PARCEIRA - ALFABETIZAÇÃO DE JOVENS E ADULTOS</t>
  </si>
  <si>
    <t>Jovens e adultos atendidos pelo MOVA</t>
  </si>
  <si>
    <t>Ano atípico em decorrencia da pandemia</t>
  </si>
  <si>
    <t>Inconsistência na meta prevista. A meta da ação orçamentária foi duplicada.
Fonte: SME/Dados Gerenciais CIEDU - Dezembro/20</t>
  </si>
  <si>
    <t>2830</t>
  </si>
  <si>
    <t>2830 - CONSERVAÇÃO E MANUTENÇÃO DE SEGUNDO ESCALÃO DE UNIDADES EDUCACIONAIS - CEU - PROGRAMA DE METAS 22.A</t>
  </si>
  <si>
    <t>CEUs conservados e mantidos</t>
  </si>
  <si>
    <t>2831</t>
  </si>
  <si>
    <t>2831 - AÇÕES E MATERIAIS DE APOIO DIDÁTICO-PEDAGÓGICO EDUCACIONAL</t>
  </si>
  <si>
    <t>Alunos beneficiados com ações e materiais pedagógicos (Percentual)</t>
  </si>
  <si>
    <t>A meta está incorreta, pois foi somado o percentual (100%) das 13 DREs mais da U.O. 16.10. A meta correta é de 100% para o órgão 16 (SME). Fonte: SME/COPED</t>
  </si>
  <si>
    <t>2839</t>
  </si>
  <si>
    <t>2839 - TRANSFERÊNCIA DE RECURSOS FINANCEIROS PARA AS UNIDADES EDUCACIONAIS - CENTRO EDUCACIONAL UNIFICADO (CEU)</t>
  </si>
  <si>
    <t>Unidades CEUs atendidas pelo PTRF</t>
  </si>
  <si>
    <t>Unidades de CEUs atendidas pelo PTRF</t>
  </si>
  <si>
    <t>CEUs novos sem APMSUC constituída.</t>
  </si>
  <si>
    <t>2840</t>
  </si>
  <si>
    <t>2840 - TRANSFERÊNCIA DE RECURSOS FINANCEIROS PARA AS UNIDADES EDUCACIONAIS - EDUCAÇÃO INFANTIL</t>
  </si>
  <si>
    <t>Unidades de educação infantil atendidas pelo PTRF</t>
  </si>
  <si>
    <t>2841</t>
  </si>
  <si>
    <t>2841 - TRANSFERÊNCIA DE RECURSOS FINANCEIROS PARA AS UNIDADES EDUCACIONAIS - ENSINO FUNDAMENTAL</t>
  </si>
  <si>
    <t>Unidades de ensino fundamental atendidas pelo PTRF</t>
  </si>
  <si>
    <t>2848</t>
  </si>
  <si>
    <t>2848 - TRANSPORTE ESCOLAR - EDUCAÇÃO ESPECIAL</t>
  </si>
  <si>
    <t>Alunos da educação especial beneficiados pelo Transporte Escolar</t>
  </si>
  <si>
    <t xml:space="preserve">Dada situação de emergência (Decreto 59.283) consideramos objetivo cumprido. Fonte : SME/COGED  </t>
  </si>
  <si>
    <t>2849</t>
  </si>
  <si>
    <t>2849 - TRANSPORTE ESCOLAR - EDUCAÇÃO INFANTIL</t>
  </si>
  <si>
    <t>Alunos da educação infantil beneficiados pelo Transporte Escolar</t>
  </si>
  <si>
    <t>2850</t>
  </si>
  <si>
    <t>2850 - TRANSPORTE ESCOLAR - ENSINO FUNDAMENTAL</t>
  </si>
  <si>
    <t>Alunos do Ensino fundamental beneficiados pelo Transporte Escolar</t>
  </si>
  <si>
    <t>2856</t>
  </si>
  <si>
    <t>2856 - REMUNERAÇÃO DOS PROFISSIONAIS DO MAGISTÉRIO - CENTRO DE EDUCAÇÃO INFANTIL (CEI)</t>
  </si>
  <si>
    <t>Quantidade de profissionais do magistério - CEI</t>
  </si>
  <si>
    <t>Fonte: SME/Dados Gerenciais Ciedu/Dezembro 2020</t>
  </si>
  <si>
    <t>2857</t>
  </si>
  <si>
    <t>2857 - REMUNERAÇÃO DOS PROFISSIONAIS DO MAGISTÉRIO - ENSINO FUNDAMENTAL</t>
  </si>
  <si>
    <t>Quantidade de profissionais do magistério - EF</t>
  </si>
  <si>
    <t>2858</t>
  </si>
  <si>
    <t>2858 - REMUNERAÇÃO DOS PROFISSIONAIS DO MAGISTÉRIO - ESCOLA MUNICIPAL DE EDUCAÇÃO INFANTIL (EMEI)</t>
  </si>
  <si>
    <t>Quantidade de profissionais do magistério - EMEI</t>
  </si>
  <si>
    <t>2861</t>
  </si>
  <si>
    <t>2861 - AÇÕES DE APOIO À EDUCAÇÃO ESPECIAL - PROGRAMA INCLUI</t>
  </si>
  <si>
    <t>Com a suspensão das aulas presenciais, em março de 2020, o AEE passou a ser realizado na modalidade colaborativa (e não mais no contraturno, em SRM). O AEE Colaborativo é desenvolvido dentro do turno, articulado com profissionais de todas as áreas do conhecimento, em todos os tempos e espaços educativos, assegurando atendimento das especificidades de cada educando e educanda, expressas no Plano de AEE, por meio de acompanhamento sistemático do Professor de Atendimento Educacional Especializado (PAEE).
Nesse sentido,  os PAEEs foram orientados, na perspectiva da eliminação de barreiras, a contribuir com os demais professores da unidade educacional, apresentando os recursos necessários de acessibilidade que favoreçam a realização das tarefas, pelo estudante público da Educação Especial no ensino remoto.
 Dessa forma, não foi possível calcular o indicador de frequência de alunos do AEE em SRM já que essa organização deixou temporariamente de existir.</t>
  </si>
  <si>
    <t xml:space="preserve">A meta prevista está incorreta, pois foi somado o percentual (75%)das 13 DREs mais da U.O. 16.10.  O correto é 75% para o órgão 16 (SME). </t>
  </si>
  <si>
    <t>2872</t>
  </si>
  <si>
    <t>2872 - EVENTOS EDUCACIONAIS, CULTURAIS E ESPORTIVOS NOS CENTROS EDUCACIONAIS UNIFICADOS</t>
  </si>
  <si>
    <t>Apesar do número de participantes reduzido as ações que foram realizadas antes do período decretado da Pandemia em março/2020 estavam dentro do esperado e ficamos impossibilitados diante do Decreto na continuidade das ações dos cursos extracurriculares na modalidade presencial, tendo êxito nos cursos na modalidade a distância das atividades do Piá e Vocacional.</t>
  </si>
  <si>
    <t>2873</t>
  </si>
  <si>
    <t>2873 - LEVE-LEITE</t>
  </si>
  <si>
    <t>Alunos beneficiados</t>
  </si>
  <si>
    <t xml:space="preserve">Alunos beneficiados </t>
  </si>
  <si>
    <t>Em que pese o número do atendimento realizado não ter chegado ao previsto, foi iniciado no ano de 2020 o atendimento às crianças que estão aguardando a efetivação da matrícula na RME, cujas famílias apresentem cadastro ativo no CadUnico, totalizando aproximadamente de 3.000 crianças.</t>
  </si>
  <si>
    <t>Todas as crianças regularmente matriculadas na RME e aguardando efetivação da matricula, com CadUnico ativo foram atendidas pelo Programa Leve Leite no ano de 2020. Fonte: SME/CODAE</t>
  </si>
  <si>
    <t>2874</t>
  </si>
  <si>
    <t>2874 - RECURSOS DO FUNDO NACIONAL PARA O DESENVOLVIMENTO DA EDUCAÇÃO - EDUCAÇÃO INFANTIL</t>
  </si>
  <si>
    <t>Termo de Cooperação implementado</t>
  </si>
  <si>
    <t>Recurso repassado pelo FNDE/MEC</t>
  </si>
  <si>
    <t>Não houve o repasse de recursos financeiros pelo FNDE/MEC. O valor foi orçado em face da  expectativa inicial de realização do objetivo.</t>
  </si>
  <si>
    <t>2882</t>
  </si>
  <si>
    <t>2882 - MANUTENÇÃO E OPERAÇÃO DE UNIDADES EDUCACIONAIS - CENTRO MUNICIPAL DE CAPACITAÇÃO E TREINAMENTO (CMCT)</t>
  </si>
  <si>
    <t>CMCTs em funcionamento</t>
  </si>
  <si>
    <t xml:space="preserve">A expectativa de criação de 1 CMCT na DRE Penha não foi efetivada. </t>
  </si>
  <si>
    <t>Inconsistência na meta prevista. Existem 2 CMCTs em funcionamento e a expectativa de criação de 1 CMCT na DRE Penha. A meta correta é 3. Fonte: SME/Dados Gerenciais CIEDU - Dezembro/20.</t>
  </si>
  <si>
    <t>2883</t>
  </si>
  <si>
    <t>2883 - MANUTENÇÃO E OPERAÇÃO DE UNIDADES EDUCACIONAIS - ESCOLA MUNICIPAL DE EDUCAÇÃO FUNDAMENTAL E MÉDIO (EMEFM)</t>
  </si>
  <si>
    <t>EMEFMs em funcionamento</t>
  </si>
  <si>
    <t>Inconsistência na meta prevista. Existem 8 EMEFMs em funcionamento. Não há previsão de ampliação. Fonte: SME/Dados Gerenciais CIEDU - Dezembro/20</t>
  </si>
  <si>
    <t>2884</t>
  </si>
  <si>
    <t>2884 - ATUALIZAÇÃO DO CURRÍCULO DA REDE MUNICIPAL DE ENSINO</t>
  </si>
  <si>
    <t>Currículo do Ensino Médio alinhado à BNCC</t>
  </si>
  <si>
    <t>A meta está com o valor acumulado de 2018, 2019 e 2020. Considerando a necessidade anual, a expectativa de atualização foi cumprida com a entrega do Currículo do Ensino Médio atualizado à BNCC.
A atualização do currículo pode ser acessada em https://educacao.sme.prefeitura.sp.gov.br/curriculo-da-cidade/. Fonte: SME/COPED</t>
  </si>
  <si>
    <t>2885</t>
  </si>
  <si>
    <t>2885 - SISTEMA DE AVALIAÇÃO ESCOLAR DOS ALUNOS DA REDE MUNICIPAL DE ENSINO</t>
  </si>
  <si>
    <t>Taxa de participação na avaliação diagnóstica</t>
  </si>
  <si>
    <t>O ano de 2020 foi marcado pela chegada de uma pandemia, que exigiu o afastamento de todos os  estudantes do ambiente escolar. Em aulas remotas, professores e estudantes precisaram se adequar às  novas maneiras de ensinar e aprender.   Conforme a Instrução Normativa SME nº 15/2020, a Secretaria Municipal de Educação adotou, como  estratégia principal, a utilização de materiais impressos para o não distanciamento das aprendizagens.  Em complementação, foram criadas contas Google Educacional a todos os professores, gestores  escolares e estudantes, de modo a possibilitar a utilização da ferramenta Google Classroom, para a  realização de aulas virtuais. 
No entanto, temos ciência de que as dificuldades de acesso aos ambientes virtuais são diversas e estão  relacionadas, principalmente, à conexão e falta de equipamento disponível (tablet, celular ou  computador).  Nesse sentido, considerando o ano atípico de 2020,  assim como as limitações impostas por ele, já era esperado uma redução na participação da avaliação, especialmente considerando que a prova foi feita pelos estudantese, em suas próprias casas, utilizando seus próprios recursos (ainda que houvesse a possibilidade de realizar a prova na escola, mediante agendamento).</t>
  </si>
  <si>
    <t>Importante reforçar que o indicador não considerou a taxa de participação na Prova/Provinha São Paulo, já que ela não foi realizada em virtude da pandemia. No lugar, foi considerada a taxa de participação na avaliação diagnóstica.</t>
  </si>
  <si>
    <t>Valor simbólico para manutenção da ação orçamentária visto a expectativa inicial de realização do objetivo.</t>
  </si>
  <si>
    <t>A execução refere-se a desapropriação de imóvel para implantação da Sede da SME.</t>
  </si>
  <si>
    <t>3359</t>
  </si>
  <si>
    <t>3359 - CONSTRUÇÃO DE CENTROS DE EDUCAÇÃO INFANTIL - CEI - PROGRAMA DE METAS 14.E</t>
  </si>
  <si>
    <t>CEIs construídos</t>
  </si>
  <si>
    <t>3360</t>
  </si>
  <si>
    <t>3360 - AMPLIAÇÃO,REFORMA E REQUALIFICAÇÃO DE CENTROS DE EDUCAÇÃO INFANTIL (CEI)</t>
  </si>
  <si>
    <t>CEI ampliado/ reformado/ requalificado</t>
  </si>
  <si>
    <t>Reforma na unidade CEI Parque Cruzeiro do Sul (R$ 3.859.423,75) e pagamento da 3ª medição - final  da obra da unidade CEI Jardim Jaqueline (R$ 73.236,65).</t>
  </si>
  <si>
    <t>3361</t>
  </si>
  <si>
    <t>3361 - CONSTRUÇÃO DE ESCOLAS MUNICIPAIS DE EDUCAÇÃO INFANTIL (EMEI)</t>
  </si>
  <si>
    <t>EMEIs construídas</t>
  </si>
  <si>
    <t xml:space="preserve">Não houve início de canteiro de obras EMEI na Cidade </t>
  </si>
  <si>
    <t>3362</t>
  </si>
  <si>
    <t>3362 - AMPLIAÇÃO, REFORMA E REQUALIFICAÇÃO DE ESCOLAS MUNICIPAIS DE EDUCAÇÃO INFANTIL (EMEI)</t>
  </si>
  <si>
    <t>EMEIs reformadas (2º escalão)</t>
  </si>
  <si>
    <t>EMEI ampliada/ reformada/ requalificada</t>
  </si>
  <si>
    <t>Pagamento da 2ª, 3ª, 4ª, 5ª e 6ª medição da obra da unidade EMEI Breno Ferraz (R$ 1.050.847,57) e pagamento da 3ª e 4ª medição da obra da unidaed EMEI Dep. Gilberto Chaves (R$ 244.685,35)</t>
  </si>
  <si>
    <t>3363</t>
  </si>
  <si>
    <t>3363 - CONSTRUÇÃO E IMPLANTAÇÃO DE CENTROS EDUCACIONAIS UNIFICADOS (CEU) - PROGRAMA DE METAS 23.A</t>
  </si>
  <si>
    <t xml:space="preserve">CEUs construídos </t>
  </si>
  <si>
    <t>3364</t>
  </si>
  <si>
    <t>3364 - AMPLIAÇÃO, REFORMA E REQUALIFICAÇÃO DE CENTROS EDUCACIONAIS UNIFICADOS (CEU)</t>
  </si>
  <si>
    <t>CEUs reformados (2º escalão)</t>
  </si>
  <si>
    <t>CEU ampliado/ reformado/ requalificado</t>
  </si>
  <si>
    <t>3365</t>
  </si>
  <si>
    <t>3365 - CONSTRUÇÃO DE ESCOLA MUNICIPAL DE ENSINO FUNDAMENTAL (EMEF)</t>
  </si>
  <si>
    <t>EMEFs construídas</t>
  </si>
  <si>
    <t>3366</t>
  </si>
  <si>
    <t>3366 - AMPLIAÇÃO, REFORMA E REQUALIFICAÇÃO DE ESCOLA MUNICIPAL DE ENSINO FUNDAMENTAL (EMEF)</t>
  </si>
  <si>
    <t>EMEF ampliada/ reformada/ requalificada</t>
  </si>
  <si>
    <t>Reforma da unidade EMEF João Ramos (R$ 2.811.934,87), pagamento da 2ª, 3ª e 4ª medição da obra/2019 da unidade EMEF Manoel de Abreu (R$ 277.398,75), pagemento do projeto/2019; referente obra da unidade EMEF Joaquim Nabuco (R$ 8.876,69) e pagamento do projeto/2019 referente obra da unidade EMEF Jardim das Laranjeiras (R$ 29.999,54).</t>
  </si>
  <si>
    <t>3660</t>
  </si>
  <si>
    <t>3660 - COOPERAÇÃO TÉCNICA INTERNACIONAL</t>
  </si>
  <si>
    <t>4303</t>
  </si>
  <si>
    <t>4303 - AÇÕES DE EDUCAÇÃO INTEGRAL</t>
  </si>
  <si>
    <t>Número de participações nas ações integradoras</t>
  </si>
  <si>
    <t>Apesar do número de participantes reduzido as ações que foram realizadas antes do período decretado da Pandemia em março/2020 estavam dentro do esperado e ficamos impossibilitados diante do Decreto na continuidade das ações dos cursos extracurriculares na modalidade presencial.</t>
  </si>
  <si>
    <t>4360</t>
  </si>
  <si>
    <t>4360 - MANUTENÇÃO E OPERAÇÃO DE CENTROS DE EDUCAÇÃO INFANTIL (CEI)</t>
  </si>
  <si>
    <t>CEIs em funcionamento</t>
  </si>
  <si>
    <t>Erro na meta física da U.O. 16.16 (prevista 740; correta 29 ). Inconsistência na meta física informada para a U.O. 16.10 (prevista 66; correta zero), uma vez que o custeio das obras novas de CEI é atendido pela ação 2828 (Rede Parceira). 
Fonte: SME/Dados Gerenciais CIEDU - Dezembro/20</t>
  </si>
  <si>
    <t>4362</t>
  </si>
  <si>
    <t>4362 - MANUTENÇÃO E OPERAÇÃO DE ESCOLAS MUNICIPAIS DE EDUCAÇÃO INFANTIL (EMEI)</t>
  </si>
  <si>
    <t>EMEIs em funcionamento</t>
  </si>
  <si>
    <t>Na meta física prevista foI incluida também a manutenção dos novos CEMEIs, contudo, a partir de 2019, foi criada ação específica para tal finalidade. Fonte: SME/Dados Gerenciais CIEDU - Dezembro/20</t>
  </si>
  <si>
    <t>4364</t>
  </si>
  <si>
    <t>4364 - MANUTENÇÃO E OPERAÇÃO DE CENTROS EDUCACIONAIS UNIFICADOS (CEU)</t>
  </si>
  <si>
    <t>CEUs em funcionamento</t>
  </si>
  <si>
    <t>6553</t>
  </si>
  <si>
    <t>6553 - ALIMENTAÇÃO ESCOLAR</t>
  </si>
  <si>
    <t>Todas as crianças matriculadas na RME, nas unidades terceirizadas total e mista e unidades diretas e parceiras, foram atendidas com os Programas de Alimentação Escolar, incluindo o Cartão Alimentação no ano de 2020. Fonte: SME/CODAE</t>
  </si>
  <si>
    <t>8052</t>
  </si>
  <si>
    <t>8052 - PUBLICAÇÕES DE INTERESSE DO MUNICÍPIO</t>
  </si>
  <si>
    <t>Não houve solicitação de transferência de recursos pela SECOM. Valor orçado em cumprimento ao disposto no art. 17, §2º, da Lei nº 17.152/2019 (LDO/2020).</t>
  </si>
  <si>
    <t>9500</t>
  </si>
  <si>
    <t>E001 - Implantação do Voucher Educacional</t>
  </si>
  <si>
    <t>Voucher concedido</t>
  </si>
  <si>
    <t>9504</t>
  </si>
  <si>
    <t>E007 - Implantação de Programa Extracurricular de Noções e Conceitos de Empreendedorismo</t>
  </si>
  <si>
    <t>9506</t>
  </si>
  <si>
    <t xml:space="preserve">E011 - CEU Aricanduva - Reforma e Requalificação </t>
  </si>
  <si>
    <t xml:space="preserve">Reforma e Requalificação do CEU Aricanduva </t>
  </si>
  <si>
    <t>9511</t>
  </si>
  <si>
    <t>E017 - A criação do Programa Escola Educadora Sustentável com o fornecimento de kits de educação ambiental, para alunos e professores do Ensino Fundamental e EJA - Educação de Jovens e Adultos na Rede Municipal de São Paulo"</t>
  </si>
  <si>
    <t>Kits de educação ambiental</t>
  </si>
  <si>
    <t>9519</t>
  </si>
  <si>
    <t>E208 - criação de uma Diretoria Regional de Educação em Sapopemba</t>
  </si>
  <si>
    <t>implantada sede da Diretoria Regional de Educação</t>
  </si>
  <si>
    <t>9541</t>
  </si>
  <si>
    <t>E053 - Transporte Escolar para Estudo do Meio</t>
  </si>
  <si>
    <t>Transporte Escolar para Estudo do Meio</t>
  </si>
  <si>
    <t>9562</t>
  </si>
  <si>
    <t xml:space="preserve">E082 - DESTINAÇÃO DE RECURSOS PARA INFRAESTRUTURA DO CEU (CENTRO DE EDUCAÇÃO UNIFICADO) PARQUE BRISTOL.
</t>
  </si>
  <si>
    <t>9563</t>
  </si>
  <si>
    <t>E083 - CONSTRUÇÃO DE CENTRO DE EDUCAÇÃO INFANTIL NA RUA ANA VELHA, S/N JARDIM SÃO JUDAS TADEU - SUBPREFEITURA DE CAPELA DO SOCORRO.</t>
  </si>
  <si>
    <t>9565</t>
  </si>
  <si>
    <t xml:space="preserve">E085 - CONSTRUÇÃO DE ESCOLA MUNICIPAL DE EDUCAÇÃO INFANTIL NO JARDIM SÃO JORGE - SUBPREFEITURA DE CIDADE ADEMAR. </t>
  </si>
  <si>
    <t>9583</t>
  </si>
  <si>
    <t>E106 - IMPLANTAÇÃO DE CENTRO DE EDUCAÇÃO INFANTIL NO JD. NOVO HORIZONTE - PREFEITURA REGIONAL DE ITAQUERA.</t>
  </si>
  <si>
    <t>9584</t>
  </si>
  <si>
    <t>E107 - IMPLANTAÇÃO DE ESCOLA MUNICIPAL DE EDUCAÇÃO FUNDAMENTAL NO JARDIM NOVO HORIZONTE - PREFEITURA REGIONAL DE ITAQUERA.</t>
  </si>
  <si>
    <t>9614</t>
  </si>
  <si>
    <t>E139 - RECURSO PARA FINALIZAÇÃO DAS OBRAS DE CONSTRUÇÃO DO CEU PARQUE DO CARMO.</t>
  </si>
  <si>
    <t>CEUs construídos</t>
  </si>
  <si>
    <t>9615</t>
  </si>
  <si>
    <t xml:space="preserve">E140 - RECURSO PARA FINALIZAÇÃO DAS OBRAS DE CONSTRUÇÃO DO CEU JARDIM SÃO PEDRO. </t>
  </si>
  <si>
    <t>9616</t>
  </si>
  <si>
    <t>E141 - RECURSO PARA FINALIZAÇÃO DAS OBRAS DE CONSTRUÇÃO DO CEU COHAB I.</t>
  </si>
  <si>
    <t>9618</t>
  </si>
  <si>
    <t>E143 - DESAPROPRIAÇÃO DO TERRENO LOCALIZADO NA RUA MALMEQUER DO CAMPO PRÓXIMO AO Nº 1922 PARA CONSTRUÇÃO DE UMA CRECHE.</t>
  </si>
  <si>
    <t>Creches construídas</t>
  </si>
  <si>
    <t>9665</t>
  </si>
  <si>
    <t>E207 - Realocação da sede da Diretoria Regional de Educação de Itaquera</t>
  </si>
  <si>
    <t>sede implantada</t>
  </si>
  <si>
    <t>Participantes em eventos educacionais, culturais e esportivos nos CEUs.</t>
  </si>
  <si>
    <t>2398</t>
  </si>
  <si>
    <t>2398 - MANUTENÇÃO E OPERAÇÃO DA INTERNET DE ALTA VELOCIDADE - PROGRAMA DE METAS 22.B</t>
  </si>
  <si>
    <t>-</t>
  </si>
  <si>
    <t>As três escolas que não foram contempladas com a instalação em 2020, tiveram problemas técnicos na infraestrutura sendo: uma escola ficou para janeiro de 2021 (já instalada), outra escola não houve condições de instalação com fibra ótica, resolveu-se com instalação via rádio, em Março de 2021, e a última escola não tem condições de infraestrutura, ainda não foi instalada. Ação orçamentária criada no exercício de 2020 para acompanhamento do PdM.</t>
  </si>
  <si>
    <t>2401</t>
  </si>
  <si>
    <t>2401 - MANUTENÇÃO E OPERAÇÃO DE CENTROS EDUCACIONAIS UNIFICADOS NOVOS (CEU) - PROGRAMA DE METAS 23.A</t>
  </si>
  <si>
    <t>CEUs novos mantidos e operados</t>
  </si>
  <si>
    <t>Ação orçamentária criada no exercício de 2020 para acompanhamento do PdM.</t>
  </si>
  <si>
    <t>2878</t>
  </si>
  <si>
    <t>2878 - CONSERVAÇÃO E MANUTENÇÃO DE SEGUNDO ESCALÃO DE UNIDADES EDUCACIONAIS- EDUCAÇÃO INFANTIL - PROGRAMA DE METAS 22.A</t>
  </si>
  <si>
    <t>Unidades educacionais de educação infantil conservadas e mantidas</t>
  </si>
  <si>
    <t xml:space="preserve">Ação orçamentária criada no exercício de 2019. </t>
  </si>
  <si>
    <t>2879</t>
  </si>
  <si>
    <t>2879 - CONSERVAÇÃO E MANUTENÇÃO DE SEGUNDO ESCALÃO DE UNIDADES EDUCACIONAIS - ENSINO FUNDAMENTAL - PROGRAMA DE METAS 22.A</t>
  </si>
  <si>
    <t>Unidades educacionais de ensino fundamental conservadas e mantidas</t>
  </si>
  <si>
    <t>PROCURADORIA GERAL DO MUNICÍPIO - PGM</t>
  </si>
  <si>
    <t>21</t>
  </si>
  <si>
    <t>Sistemas desenvolvidos/ aperfeiçoados</t>
  </si>
  <si>
    <t>HOUVE MODIFICAÇÃO DO OBJETO, E A MODERNIZAÇÃO DO SISTEMA DA DÍVIDA ATIVA (META 48 ORIGINAL PROJETO 64) ESTÁ SENDO FEITA DENTRO DA DOTAÇÃO 2171 NOS CONTRATOS COM A PRODAM, COM A ADEQUAÇÃO DO SISTEMA DA DÍVIDA ATIVA COM OUTRAS PLATAFORMAS E MELHORIAS, SEM  A IMPLANTAÇÃO DE UM NOVO SISTEMA.</t>
  </si>
  <si>
    <t>10 UNIDADES ADMINISTRATIVAS DA PGM EM OPERAÇÃO. ESSA DOTAÇÃO NÃO ENVOLVE ENTREGAS FÍSICAS OU DE PRODUTOS.</t>
  </si>
  <si>
    <t>2153 - PUBLICAÇÃO DE EDITAIS E OUTRAS PUBLICAÇÕES LEGAIS</t>
  </si>
  <si>
    <t>Sistemas de informação e comunicação operacionais</t>
  </si>
  <si>
    <t>SISTEMAS DE TIC COM MANUTENÇÃO E EM OPERAÇÃO. ESSA DOTAÇÃO NÃO ENVOLVE ENTREGAS FÍSICAS OU DE PRODUTOS.</t>
  </si>
  <si>
    <t>Pós-graduação, cursos, seminários e publicações</t>
  </si>
  <si>
    <t>A DOTAÇÃO ENGLOBA TAMBÉM O PROGRAMA DE APERFEIÇOAMENTO DOS PROCURADORES COM RECURSOS VINCULADOS. ESSA DOTAÇÃO NÃO ENVOLVE ENTREGAS FÍSICAS OU DE PRODUTOS.</t>
  </si>
  <si>
    <t>Serviços de comunicação mantidos / disponíveis</t>
  </si>
  <si>
    <t>ESSA DOTAÇÃO NÃO ENVOLVE ENTREGAS FÍSICAS OU DE PRODUTOS.</t>
  </si>
  <si>
    <t>4817</t>
  </si>
  <si>
    <t>4817 - DESPESAS ADMINISTRATIVAS PARA EXECUÇÃO DE AÇÕES JUDICIAIS - PROCESSAMENTO DE FEITOS</t>
  </si>
  <si>
    <t>SECRETARIA MUNICIPAL DE CULTURA</t>
  </si>
  <si>
    <t>25 - SMC</t>
  </si>
  <si>
    <t>25</t>
  </si>
  <si>
    <t>1324 - IMPLANTAÇÃO DO FUNDO MUNICIPAL DE CULTURA</t>
  </si>
  <si>
    <t>2025 - MANUTENÇÃO E OPERAÇÃO DA BIBLIOTECA MARIO DE ANDRADE</t>
  </si>
  <si>
    <t>Operação e manutenção da BMA</t>
  </si>
  <si>
    <t xml:space="preserve">Em 2019 foi alterada a metodologia de construção de indicadores em comparação com a metodologia adotada no momento da elaboração do PPA em 2017, devido à mudança de gabinete/pessoal no início de 2019. O atual indicador segue a mesma metodologia adotada em 2019. </t>
  </si>
  <si>
    <t>2026 - PROGRAMAÇÃO ATIVIDADES CULTURAIS BIBLIOTECA MARIO DE ANDRADE</t>
  </si>
  <si>
    <t xml:space="preserve">Contratos firmados </t>
  </si>
  <si>
    <t>Administração SMC</t>
  </si>
  <si>
    <t>serviço entregue</t>
  </si>
  <si>
    <t>E126 - VERBA PARA MANUTENÇÃO DOS PROGRAMAS DE: CULTURA, EDUCAÇÃO POPULAR E DEFESA DOS DIREITOS HUMANOS DO COLETIVO PERIFATIVIDADE LOCALIZADO NO BAIRRO PARQUE BRISTOL</t>
  </si>
  <si>
    <t>E170 - Ampliação do horário de funcionamento dos equipamentos de cultura</t>
  </si>
  <si>
    <t>3402 - CONSTRUÇÃO DE CASAS DE CULTURA</t>
  </si>
  <si>
    <t>3403 - AMPLIAÇÃO, REFORMA E REQUALIFICAÇÃO DE CASAS DE CULTURA</t>
  </si>
  <si>
    <t>4311 - EXECUÇÃO DO PROGRAMA PARA A VALORIZAÇÃO DE INICIATIVAS CULTURAIS</t>
  </si>
  <si>
    <t xml:space="preserve">Projetos culturais </t>
  </si>
  <si>
    <t>4403 - MANUTENÇÃO E OPERAÇÃO DE CASAS DE CULTURA</t>
  </si>
  <si>
    <t>Operação e manutenção de Equipamentos Culturais</t>
  </si>
  <si>
    <t>5957 - PRESERVAÇÃO DO PATRIMÔNIO HISTÓRICO, ARTÍSTICO, CULTURAL E ARQUEOLÓGICO</t>
  </si>
  <si>
    <t>Projetos e/ou reformas em equipamentos culturais</t>
  </si>
  <si>
    <t>5958 - AUMENTO DE CAPITAL DA SP CINE</t>
  </si>
  <si>
    <t>Aumento de capital SPCINE</t>
  </si>
  <si>
    <t>5959 - CONSTRUÇÃO DE EQUIPAMENTOS CULTURAIS</t>
  </si>
  <si>
    <t>5960 - AMPLIAÇÃO, REFORMA E REQUALIFICAÇÃO DE EQUIPAMENTOS CULTURAIS</t>
  </si>
  <si>
    <t>Serviço</t>
  </si>
  <si>
    <t>6353 - POLÍTICAS DE PROMOÇÃO CULTURAL</t>
  </si>
  <si>
    <t>6354 - PROGRAMAÇÃO DE ATIVIDADES CULTURAIS</t>
  </si>
  <si>
    <t>6355 - MANUTENÇÃO E OPERAÇÃO DE BIBLIOTECAS PÚBLICAS</t>
  </si>
  <si>
    <t>6356 - PROGRAMAÇÃO DE ATIVIDADES CULTURAIS NAS BIBLIOTECAS PÚBLICAS</t>
  </si>
  <si>
    <t>6357 - POLÍTICAS DE PROMOÇÃO CULTURAL NAS BIBLIOTECAS PÚBLICAS</t>
  </si>
  <si>
    <t>6358 - SUBVENÇÃO E CONTRIBUIÇÕES A ENTIDADES CULTURAIS</t>
  </si>
  <si>
    <t>Entidades subvencionadas</t>
  </si>
  <si>
    <t>6359 - FOMENTO ÀS LINGUAGENS ARTÍSTICAS</t>
  </si>
  <si>
    <t>6360 - MANUTENÇÃO E OPERAÇÃO DE EQUIPAMENTOS DO PATRIMÔNIO HISTÓRICO</t>
  </si>
  <si>
    <t>Operação e manutenção  de Equipamentos Culturais</t>
  </si>
  <si>
    <t>6361 - POLÍTICAS DE VALORIZAÇÃO DO PATRIMÔNIO HISTÓRICO</t>
  </si>
  <si>
    <t xml:space="preserve">Contrato firmado </t>
  </si>
  <si>
    <t>6362 - PROGRAMAÇÃO DE ATIVIDADES CULTURAIS DO PATRIMÔNIO HISTÓRICO</t>
  </si>
  <si>
    <t>6363 - PLANO MUNICIPAL DE CULTURA</t>
  </si>
  <si>
    <t>6364 - PROGRAMA JOVEM MONITOR CULTURAL</t>
  </si>
  <si>
    <t>Jovens contratatos e pagos</t>
  </si>
  <si>
    <t>6365 - PROMOÇÃO DE AÇÃO CULTURAL DESCENTRALIZADA</t>
  </si>
  <si>
    <t>6366 - PROGRAMA DE DESENVOLVIMENTO DA ECONOMIA DA CULTURA</t>
  </si>
  <si>
    <t>6367 - PROGRAMA DE PROMOÇÃO DA IMAGEM DE SÃO PAULO NO EXTERIOR</t>
  </si>
  <si>
    <t>6368 - PROGRAMA DE FOMENTO A PROJETOS DA SOCIEDADE CIVIL</t>
  </si>
  <si>
    <t>6369 - POLÍTICAS DE PROMOÇÃO CULTURAL - FOMENTOS E CIDADANIA</t>
  </si>
  <si>
    <t>6370 - POLÍTICAS DE PROMOÇÃO CULTURAL NOS CENTROS CULTURAIS</t>
  </si>
  <si>
    <t>6371 - ESCOLA MUNICIPAL DE EDUCAÇÃO ARTÍSTICA -EMIA</t>
  </si>
  <si>
    <t>6372 - OFICINA NOS EQUIPAMENTOS CULTURAIS</t>
  </si>
  <si>
    <t>6373 - PROGRAMA ALDEIAS</t>
  </si>
  <si>
    <t>projeto cultural</t>
  </si>
  <si>
    <t>6374 - PROGRAMA PIÁ</t>
  </si>
  <si>
    <t>6375 - PROGRAMA VOCACIONAL</t>
  </si>
  <si>
    <t>6376 - TERRITÓRIO HIP HOP (VOCACIONAL HIP HOP)</t>
  </si>
  <si>
    <t>6377 - PROGRAMA DE GESTÃO CULTURAL COMUNITÁRIA DE ESPAÇOS</t>
  </si>
  <si>
    <t>Projeto cultural</t>
  </si>
  <si>
    <t>6378 - CENTRO DE MEMÓRIA DO CIRCO</t>
  </si>
  <si>
    <t>6379 - CENTRO DE REFERÊNCIA DA DANÇA</t>
  </si>
  <si>
    <t>Parceria</t>
  </si>
  <si>
    <t>6380 - EDITAL REDES E RUAS</t>
  </si>
  <si>
    <t>6381 - LEI DE FOMENTO AO TEATRO</t>
  </si>
  <si>
    <t>6382 - LEI DE FOMENTO À DANÇA</t>
  </si>
  <si>
    <t>6383 - FOMENTO AO CIRCO/ EDITAL XAMEGO</t>
  </si>
  <si>
    <t>6385 - PRÊMIO ZÉ RENATO</t>
  </si>
  <si>
    <t>6386 - FOMENTO À MÚSICA</t>
  </si>
  <si>
    <t>6387 - FOMENTO À CULTURA DA PERIFERIA DE SÃO PAULO</t>
  </si>
  <si>
    <t>6388 - RÁDIOS COMUNITÁRIAS - LEI Nº 16.572/2016</t>
  </si>
  <si>
    <t>6702 - POLÍTICAS DE AUDIOVISUAL</t>
  </si>
  <si>
    <t xml:space="preserve">Contrato </t>
  </si>
  <si>
    <t>6960 - MANUTENÇÃO E OPERAÇÃO DE EQUIPAMENTOS CULTURAIS</t>
  </si>
  <si>
    <t>E029 - Construção de Casas de Cultura em Perus, Jaraguá e Pirituba e ações e atividades de apoio a cultura</t>
  </si>
  <si>
    <t>E031 - Construção da Casa de Cultura de Perus / Anhanguera</t>
  </si>
  <si>
    <t>E044 - Plano Municipal do Livro, Leitura, Literatura e Biblioteca</t>
  </si>
  <si>
    <t>E045 - Culturas Populares e Tradicionais</t>
  </si>
  <si>
    <t>E047 - Mês do Hip Hop</t>
  </si>
  <si>
    <t>E048 - Reforma e Ampliação das Casas de Hip Hop - Zona Sul</t>
  </si>
  <si>
    <t>E049 - Reforma e Ampliação das Casas de Hip Hop - Zona Leste</t>
  </si>
  <si>
    <t>E050 - Casa de Cultura Hip Hop Sul-Cora Coralina</t>
  </si>
  <si>
    <t>E177 - Construção de Biblioteca no Bairro de Cangaíba</t>
  </si>
  <si>
    <t>E178 - Construção de Biblioteca no Bairro de Ermelino Matarazzo</t>
  </si>
  <si>
    <t>E181 - Projeto Musicalidade da Orquestra Sinfonica Carlos Gomes</t>
  </si>
  <si>
    <t>E182 - Incentivo ao Coral Grupo Sua Voz do Hospital A.C.Camargo</t>
  </si>
  <si>
    <t>E190 - Construção de Biblioteca Pública no bairro de Ponte Rasa</t>
  </si>
  <si>
    <t>Implantação do Plano Municipal da Cultura</t>
  </si>
  <si>
    <t>2391 - MANUTENÇÃO E OPERAÇÃO DE ESPAÇOS LÚDICOS E EDUCATIVOS - PROGRAMA DE METAS 14.L</t>
  </si>
  <si>
    <t>2397 - MANUTENÇÃO E OPERAÇÃO DE RUAS DE LAZER ITINERANTE - PROGRAMA DE METAS 17.A</t>
  </si>
  <si>
    <t>SECRETARIA MUNICIPAL DE DESENVOLVIMENTO ECONÔMICO E TRABALHO</t>
  </si>
  <si>
    <t>30 - SMDET</t>
  </si>
  <si>
    <t>30</t>
  </si>
  <si>
    <t>1131</t>
  </si>
  <si>
    <t>1131 - Projetos de Abastecimento e Segurança Alimentar e Nutricional</t>
  </si>
  <si>
    <t>Projetos de Abastecimen- to e Segurança Alimentar</t>
  </si>
  <si>
    <t>N/A</t>
  </si>
  <si>
    <t>A crise provocada pelo combate à pandemia implicou em ajuste fiscal, com menos recursos disponíveis para investimentos</t>
  </si>
  <si>
    <t>Unidade mantida, com contratos necessários devidamente cobertos</t>
  </si>
  <si>
    <t>Sistemas de informação mantidos</t>
  </si>
  <si>
    <t>2406</t>
  </si>
  <si>
    <t>2406 - AÇÕES DE EDUCAÇÃO EM SEGURANÇA ALIMENTAR E NUTRICIONAL - PROGRAMA DE METAS 14.H</t>
  </si>
  <si>
    <t>Capacitação, Formação e Aperfeiçoa- mento</t>
  </si>
  <si>
    <t>Em razão da pandemia, as ações de EAN foram prejudicadas</t>
  </si>
  <si>
    <t>2640</t>
  </si>
  <si>
    <t>2640 - APOIO ÀS AÇÕES MUNICIPAIS DE TURISMO</t>
  </si>
  <si>
    <t>Apoio as Ações Municipais de Turismo</t>
  </si>
  <si>
    <t>Com a criação da Secretaria Municipal de Turismo, as ações aqui previstas deixaram de ser atribuição da SMDET</t>
  </si>
  <si>
    <t>Aquisição equipamentos e insumos</t>
  </si>
  <si>
    <t>Webcam</t>
  </si>
  <si>
    <t>3405</t>
  </si>
  <si>
    <t>3405 - Criação de Parque Técnológico da Zona Leste</t>
  </si>
  <si>
    <t>Criação de Parque Tecnológico da Zona Leste</t>
  </si>
  <si>
    <t>A continuidade da criação do Parque Tecnológico na Zona Leste esá sendo reavaliada dentro do contexto do Plano Municipal de Desenvlvimento Econômico, que tem um horizonte de 8 anos</t>
  </si>
  <si>
    <t>4301</t>
  </si>
  <si>
    <t>4301 - AÇÕES MUNICIPAIS DE ABASTECIMENTO</t>
  </si>
  <si>
    <t>As ações municipais de abastecimento em 2020 foram responsabilidade de SMSUB</t>
  </si>
  <si>
    <t>4313</t>
  </si>
  <si>
    <t>4313 - ATENDIMENTO A EMPREENDEDORES E MICROEMPREENDEDORES INDIVIDUAIS - PROGRAMA DE METAS 29.B</t>
  </si>
  <si>
    <t>Contrato para envio de cartas aos MEIs do Município</t>
  </si>
  <si>
    <t>4315</t>
  </si>
  <si>
    <t>4315 - OPERAÇÃO E MANUTENÇÃO DO VAI TEC - PROGRAMA DE METAS 29.B</t>
  </si>
  <si>
    <t>Operação e Manutenção do VAI TEC</t>
  </si>
  <si>
    <t>Edição anual do Vai Tec</t>
  </si>
  <si>
    <t>7000</t>
  </si>
  <si>
    <t>Construção de Unidade de Abastecimento</t>
  </si>
  <si>
    <t>Construção de Unidade de Abasteci- mento</t>
  </si>
  <si>
    <t>8001</t>
  </si>
  <si>
    <t>8001 - Manutenção e Operação de Unidade de Abastecimento</t>
  </si>
  <si>
    <t>Manutenção e Operação de Unidade Abasteci- mento</t>
  </si>
  <si>
    <t>8002</t>
  </si>
  <si>
    <t>8002 - AÇÕES DE EDUCAÇÃO EM SEGURANÇA ALIMENTAR E NUTRICIONAL</t>
  </si>
  <si>
    <t>Ações de Educação em Segurança Alimentar</t>
  </si>
  <si>
    <t>Refeições produzidas</t>
  </si>
  <si>
    <t>No âmbito do programa Cozinhando pela Vida, 119 profissionais foram qualificados e produziram 138 mil refeições</t>
  </si>
  <si>
    <t>8083</t>
  </si>
  <si>
    <t>8083 - BOLSA-TRABALHO - PROGRAMA DE METAS 29.G</t>
  </si>
  <si>
    <t>Beneficiários do Programa Bolsa Trabalho</t>
  </si>
  <si>
    <t>8085</t>
  </si>
  <si>
    <t>8085 - FOMENTO ÀS CADEIAS PRODUTIVAS E PROJETOS LOCAIS</t>
  </si>
  <si>
    <t>EPIs combate a Covid-19</t>
  </si>
  <si>
    <t>8088</t>
  </si>
  <si>
    <t>8088 - CAPACITAÇÃO, FORMAÇÃO E APERFEIÇOAMENTO DOS TRABALHADORES - PROGRAMA DE METAS 29.G</t>
  </si>
  <si>
    <t>Auxílios do POT</t>
  </si>
  <si>
    <t>8090</t>
  </si>
  <si>
    <t>8090 - OPERAÇÃO E MANUTENÇÃO DOS CENTROS DE APOIO AO TRABALHO - PROGRAMA DE METAS 29.F</t>
  </si>
  <si>
    <t>Unidades do Cate</t>
  </si>
  <si>
    <t>25 unidades fixas e 4 móveis</t>
  </si>
  <si>
    <t>8098</t>
  </si>
  <si>
    <t>8098 - OPERAÇÃO E MANUTENÇÃO DA AGÊNCIA SÃO PAULO DE DESENVOLVIMENTO - ADESAMPA - PROGRAMA DE METAS 29.B</t>
  </si>
  <si>
    <t>Atendimentos ao empreendedor</t>
  </si>
  <si>
    <t>8100</t>
  </si>
  <si>
    <t>8100 - INCENTIVO A ECONOMIA POPULAR E SOLIDÁRIA</t>
  </si>
  <si>
    <t>Outras ações de incentivo a economia popular foram executadas em outras dotações orçamentárias, em especial com os programas Cozinhando e Costurando pela Vida, de apoio a cozinheiras e costureiras, respectivamente</t>
  </si>
  <si>
    <t>A despesa liquidada e paga aqui refere-se apenas a um ajuste contábil orçamentário de devolução de saldo de convênio, cujo financeiro foi feito em 2019</t>
  </si>
  <si>
    <t>8101</t>
  </si>
  <si>
    <t>8101 - FOMENTO ÀS VOCAÇÕES PRODUTIVAS LOCAIS</t>
  </si>
  <si>
    <t>Fomento às Vocações Produtivas Locais</t>
  </si>
  <si>
    <t>O fomento às vocações produtivas locais foi suspenso para ser reavaliado sob a ótica do Plano Municipal de Desenvolvimento Econômico, para que se identifique corretamente quais as vocações do Município de São Paulo</t>
  </si>
  <si>
    <t>8102</t>
  </si>
  <si>
    <t>8102 - FOMENTO AOS POLOS DE DESENVOLVIMENTO</t>
  </si>
  <si>
    <t>Fomento aos Polos de Desenvolvi- mento</t>
  </si>
  <si>
    <t>O fomento aos Polos de Desenvolvimento foi suspenso para ser reavaliado sob a ótica do Plano Municipal de Desenvolvimento Econômico, para que se identifique corretamente quais os polos a serem apoiados</t>
  </si>
  <si>
    <t>9528</t>
  </si>
  <si>
    <t>E032 - Implantação dos Eixos de Desenvolvimento Noroeste e Fernão Dias</t>
  </si>
  <si>
    <t>Encargos Gerais do Município</t>
  </si>
  <si>
    <t>9529</t>
  </si>
  <si>
    <t>E033 - Fomento aos Eixos de Desenvolvimento Noroeste e Fernão Dias</t>
  </si>
  <si>
    <t>Fomento aos Polos de Desenvolvimento</t>
  </si>
  <si>
    <t>9560</t>
  </si>
  <si>
    <t>E080 - POLO DO EMPREENDEDOR REGIONAL (PER) NA PREFEITURA REGIONAL DE ITAQUERA</t>
  </si>
  <si>
    <t>9561</t>
  </si>
  <si>
    <t xml:space="preserve">E081 - CONTRATAÇÃO DE EMPRESA DE CONSULTORIA PARA REALIZAÇÃO DE ESTUDOS E PROPOSITURA DE AÇÕES RELACIONADAS AO DESENVOLVIMENTO NA REGIÃO DE ITAQUERA.
</t>
  </si>
  <si>
    <t>2407</t>
  </si>
  <si>
    <t>2407 - POLÍTICA MUNICIPAL DE DESENVOLVIMENTO ECONÔMICO - PROGRAMA DE METAS 29.A</t>
  </si>
  <si>
    <t>Estudos</t>
  </si>
  <si>
    <t>Os produtos são estudos relacionados a elaboração da Política Municipal de Desenvolvimento Econômico</t>
  </si>
  <si>
    <t>2409</t>
  </si>
  <si>
    <t>2409 - PROGRAMA MÃOS E MENTES PAULISTANAS - PROGRAMA DE METAS 29.D</t>
  </si>
  <si>
    <t>Artesãos credenciados</t>
  </si>
  <si>
    <t>O valor refere-se a parceria com OSC para gerenciamento do Programa Mãos e Mentes Paulistanas e, embora classifiquemos o objetivo como cumprido, a pandemia prejudicou a plena consecução das atividades planejadas</t>
  </si>
  <si>
    <t>FUNDO MUNICIPAL DE DEFESA DO CONSUMIDOR</t>
  </si>
  <si>
    <t>35 - FMDC</t>
  </si>
  <si>
    <t>35</t>
  </si>
  <si>
    <t>Fundo sem movimentação</t>
  </si>
  <si>
    <t>Cursos de Capacitação</t>
  </si>
  <si>
    <t>Elaboração e publicação de relatórios</t>
  </si>
  <si>
    <t>SECRETARIA MUNICIPAL DE DESESTATIZAÇÃO E PARCERIAS</t>
  </si>
  <si>
    <t>40 - SMDP</t>
  </si>
  <si>
    <t>40</t>
  </si>
  <si>
    <t>Manutenção e Operação de Sistemas de Informação e Comunicação</t>
  </si>
  <si>
    <t>Aquisição de Materiais, Equipamentos e Serviços de Informação e Comunicação</t>
  </si>
  <si>
    <t>44 - SUB-CV</t>
  </si>
  <si>
    <t>44</t>
  </si>
  <si>
    <t>1169</t>
  </si>
  <si>
    <t>1169 - REFORMA E ACESSIBILIDADE EM PASSEIOS PÚBLICOS - PROGRAMA DE METAS 2.C</t>
  </si>
  <si>
    <t>Intervenção em Passeios Públicos</t>
  </si>
  <si>
    <t>Recurso previsto não foi repassado</t>
  </si>
  <si>
    <t>1170</t>
  </si>
  <si>
    <t>1170 - INTERVENÇÃO, URBANIZAÇÃO E MELHORIA DE BAIRROS - PLANO DE OBRAS DAS SUBPREFEITURAS</t>
  </si>
  <si>
    <t xml:space="preserve">Intervenção, Urbanização e Melhoria de Bairros </t>
  </si>
  <si>
    <t>Obras e Melhorias de Bairro</t>
  </si>
  <si>
    <t>Pagamento de Folha , material de consumo e serviços de tercieros</t>
  </si>
  <si>
    <t>2157</t>
  </si>
  <si>
    <t>2157 - ADMINISTRAÇÃO DOS CONSELHOS TUTELARES</t>
  </si>
  <si>
    <t xml:space="preserve">Conselhos Tutelares Mantidos </t>
  </si>
  <si>
    <t>2341</t>
  </si>
  <si>
    <t>2341 - MANUTENÇÃO DE VIAS E ÁREAS PÚBLICAS</t>
  </si>
  <si>
    <t>Manutenção de Vias e Áreas Públicas</t>
  </si>
  <si>
    <t>Manutenção de Vias e Areas Públicas</t>
  </si>
  <si>
    <t>Foi gasto valor inferior ao inicilamente previsto, contudo conseguimos atingir os objetivos propostos. Parte dos recursos inicialmente previstos foram executados na atividade 2339.</t>
  </si>
  <si>
    <t>2367</t>
  </si>
  <si>
    <t>2367 - MANUTENÇÃO DE SISTEMAS DE DRENAGEM - PROGRAMA DE METAS 4.B</t>
  </si>
  <si>
    <t>Manutenção drenagem</t>
  </si>
  <si>
    <t>Conservação e Manutenção de sistemas de Drenagem</t>
  </si>
  <si>
    <t>2705</t>
  </si>
  <si>
    <t>2705 - MANUTENÇÃO E OPERAÇÃO DE ÁREAS VERDES E VEGETAÇÃO ARBÓREA - PROGRAMA DE METAS 4.C</t>
  </si>
  <si>
    <t>Conservação áreas verdes</t>
  </si>
  <si>
    <t>Conservação e Manutenção de Áreas Verdese Vegetação Arbórea</t>
  </si>
  <si>
    <t>Reuniões</t>
  </si>
  <si>
    <t>Não foi necessário dispendio de recursos previstos</t>
  </si>
  <si>
    <t>aquisição de bens de informática</t>
  </si>
  <si>
    <t>Serviços de Impressão Documental</t>
  </si>
  <si>
    <t>2999</t>
  </si>
  <si>
    <t>2999 - MANUTENÇÃO DE PRÉDIOS ADMINISTRATIVOS</t>
  </si>
  <si>
    <t>Prédios mantidos</t>
  </si>
  <si>
    <t>3000</t>
  </si>
  <si>
    <t>3000 - AQUISIÇÃO E CONSTRUÇÃO DE PRÉDIOS ADMINISTRATIVOS</t>
  </si>
  <si>
    <t>Prédio Administrati- vo adquirido/ construído</t>
  </si>
  <si>
    <t>6354</t>
  </si>
  <si>
    <t>atividades culturais</t>
  </si>
  <si>
    <t>SUBPREFEITURA CASA VERDE/CACHOEIRINHA</t>
  </si>
  <si>
    <t>2339</t>
  </si>
  <si>
    <t>2339 - MANUTENÇÃO E OPERAÇÃO NO SERVIÇO DE GUIAS E SARJETAS (VIAS E LOGRADOUROS) - PROGRAMA DE METAS 4.A</t>
  </si>
  <si>
    <t>Manutenção na Operação de Guias e Sarjetas</t>
  </si>
  <si>
    <t>2340</t>
  </si>
  <si>
    <t>2340 - OPERAÇÃO TAPA BURACO - PROGRAMA DE METAS 4.A</t>
  </si>
  <si>
    <t>Tapa Buraco na Jurisdição des Subprefeitura</t>
  </si>
  <si>
    <t>SUBPREFEITURA LAPA</t>
  </si>
  <si>
    <t>48 - SUB-LA</t>
  </si>
  <si>
    <t>48</t>
  </si>
  <si>
    <t>sim</t>
  </si>
  <si>
    <t>Obras - Melhoria de bairros</t>
  </si>
  <si>
    <t>Manutenção áreas públicas</t>
  </si>
  <si>
    <t>Estrutura de informação e comunicação operacional</t>
  </si>
  <si>
    <t>Programa- ções de Atividades Culturais</t>
  </si>
  <si>
    <t>SUBPREFEITURA VILA MARIANA</t>
  </si>
  <si>
    <t>52 - SUB-VM</t>
  </si>
  <si>
    <t>52</t>
  </si>
  <si>
    <t>Serviços e obras executadas através de Emendas Parlamentares</t>
  </si>
  <si>
    <t>Em 2020 não houve necessidade de compras para atender os Conselhos</t>
  </si>
  <si>
    <t>Aquisição de Materiais e Equip de Informática</t>
  </si>
  <si>
    <t>Em 2020 as manutenções e compras foram realizadas através da dotação 2100</t>
  </si>
  <si>
    <t>Atividade Cultural</t>
  </si>
  <si>
    <t>Em 2020 não houve necessidade de compras para atender atividades culturais</t>
  </si>
  <si>
    <t>Ações de intervenção e melhoria de bairros</t>
  </si>
  <si>
    <t>Unidade administrada</t>
  </si>
  <si>
    <t>Ações de manutenção de vias e áreas públicvas</t>
  </si>
  <si>
    <t>ações de manutenção de drenagem</t>
  </si>
  <si>
    <t>Ações  de conservação de áreas verdes</t>
  </si>
  <si>
    <t>Materias e Equipamentos de Informática adquiridos</t>
  </si>
  <si>
    <t>Ações de manutenção de vias e áreas públicas</t>
  </si>
  <si>
    <t>No PPA a ação está prevista na dotação 2341</t>
  </si>
  <si>
    <t>SUBPREFEITURA CIDADE ADEMAR</t>
  </si>
  <si>
    <t>56 - SUB-AD</t>
  </si>
  <si>
    <t>56</t>
  </si>
  <si>
    <t>Calçadas Reformadas</t>
  </si>
  <si>
    <t>Obras realizadas em passeios através da dotação SMSUB</t>
  </si>
  <si>
    <t>Obras de Reformas e Melhorias em Praças, Vielas, Espaços Públicos em geral</t>
  </si>
  <si>
    <t>Administração da Unidade</t>
  </si>
  <si>
    <t>Folha de Pagamento e auxílios dos servidores, aquisição de materiais de escritório, limpeza, higiene, água mineral, toldos, carimbos, material de copa e cozinha, ferramentas, placas de aço, trenas, EPIsm bandeiras, serviços de transporte, manutenção predial, despeas com água e esgoto, telefonia fixa e móvel, energia elétrica, gás canalizzado, motofrete, serviços postais, manutenção e recarga de extintores, vigilância, limpeza predial, manutenlção e higienização de bebedouros, controle de acesso, locação central PABX, serviços de recepção, aquisição de armários, ventiladores, fogão, forno micro-ondas, geladeira, notebooks, cadeiras, aparelhos de ar condicionados</t>
  </si>
  <si>
    <t>Manutenção Áreas Públicas</t>
  </si>
  <si>
    <t>Aquisição de materiais para serviços de zeladorias (materiais de obras pesados diversos e    serviços de manutenção de vias e logradouros públicos, tapa buracos, remoção de volumes provenientes de desocupações, serralheria</t>
  </si>
  <si>
    <t>Manutenção Drenagem</t>
  </si>
  <si>
    <t>Conservação dos Piscinões R01, R02 e R03 , Córregos e Galerias.</t>
  </si>
  <si>
    <t>Conservação Áreas Verdes</t>
  </si>
  <si>
    <t xml:space="preserve">Conservação de áreas verdes e serviços de manejo e poda.  </t>
  </si>
  <si>
    <t>Possuem sala equipada dentro da Suprefeitura, não havendo necssidade de solicitações de compras</t>
  </si>
  <si>
    <t>Material para manutenção de computadores,  certificados digitais, serviços de impressão departamental.</t>
  </si>
  <si>
    <t>Reforma do auditório, automatização da cabine primária, conserto do gesso WC masculino</t>
  </si>
  <si>
    <t>Prédio Administrativo adquirido/ construído</t>
  </si>
  <si>
    <t>Programações de Atividades Culturais</t>
  </si>
  <si>
    <t xml:space="preserve">Reuniões e Eventos </t>
  </si>
  <si>
    <t>Serviços de manutenção de vias e logradouros públicos</t>
  </si>
  <si>
    <t>Serviços de tapa buracos em via publica</t>
  </si>
  <si>
    <t>SUBPREFEITURA PARELHEIROS</t>
  </si>
  <si>
    <t>60 - SUB-PA</t>
  </si>
  <si>
    <t>60</t>
  </si>
  <si>
    <t>sistemas mantidos</t>
  </si>
  <si>
    <t>Informática e comunicação mantidas</t>
  </si>
  <si>
    <t>9516</t>
  </si>
  <si>
    <t>E023 - Criação de Entreposto de Hortifrutigrangeiros, de flores e de plantas ornamentais em Parelheiros</t>
  </si>
  <si>
    <t>SUBPREFEITURA ITAIM PAULISTA</t>
  </si>
  <si>
    <t>64 - SUB-IT</t>
  </si>
  <si>
    <t>64</t>
  </si>
  <si>
    <t>Locação de Impressoras e Multifuncionais</t>
  </si>
  <si>
    <t xml:space="preserve">Aquisição e Construção de Prédios Administrativos </t>
  </si>
  <si>
    <t>Ampliação, Reforma e Requalificação de Prédios Administrativos</t>
  </si>
  <si>
    <t>SUBPREFEITURA DE GUAIANASES</t>
  </si>
  <si>
    <t>68 - SUB-G</t>
  </si>
  <si>
    <t>68</t>
  </si>
  <si>
    <t>RECURSOS NÃO DESCONGELADOS</t>
  </si>
  <si>
    <t xml:space="preserve">VALOR  ORÇADO: 
R$1.000,00
 </t>
  </si>
  <si>
    <t>valor liquidado R$19.308.398,75</t>
  </si>
  <si>
    <t>Contrato de locação de computadores e impressoras, aquisição de materiais de consumo</t>
  </si>
  <si>
    <t>9630</t>
  </si>
  <si>
    <t>E155 - Obras de contenção e revitalização de próprios públicos entre a CEI DIRET Joaquim Gouveia Franco Junior e o Campo de Futebol, localizado na Rua Mariano Spinosa, alt. n° 49, Vila Chabilândia - Prefeitura Regional de Guaianases.</t>
  </si>
  <si>
    <t>EMENDA NÃO RECEBIDA  POR ESTA SUBPREFEITURA</t>
  </si>
  <si>
    <t xml:space="preserve">Ações de intervenção, Urbanização e melhoria de bairros: 
1- CONSTRUÇÃO DA 2ª FASE DO CENTRO DE CONVIVÊNCIA DO IDOSO
2 - CERCAMENTO E CONSTRUÇÃO DE PRAÇA DE VENTOS EMBAIXO DO VIADUTO DEPUTADO ANTONIO SYLVIO BUENO
3- REFORMA DOS BANHEIROS E PINTURA PARCIAL DA FACHADA E LATERAL DO MERCADO MUNICIPAL DE GUAIANSES LEONOR QUADROS 
4 -EXECUÇÃO DE OBRAS E SERVIÇOS PARA A REVITALIZAÇÃO DA PRAÇA ENEDINA DE SOUZA CARVALHO
5- IMPLANTAÇÃO DE GRAMA SINTETICA, VESTIARIOS E SUBSTITUIÇÃO DE ALAMBRADO - LOCAL: RUA BERNARDINO ANTUNES, ESQUINA DA RUA CASTELO DE LEÇA
6 - REVITALIZAÇÃO DA QUADRA DA RUA CAPÃO DA CANOA COM A RUA JOÃO BODIM
7 - FECHAMENTO LATERAL COM GUARDA-CORPO EM CÓRREGO. LOCAL: AVENIDA SANSÃO CASTELO BRANCO, ENTRE A RUA EUGÊNIO RADIANTE E RUA PROFESSOR ALEXANDRE MONAT
8 - EXECUÇÃO DE OBRAS VISANDO À CONSTRUÇÃO DE PISTA PARA PATINAÇÃO E SKATE, MODALIDADE STREET, NA RUA GETULINA, AO LADO DO MERCADO MUNICIPAL DE GUAIANASES - LEONOR QUADROS
9 - EXECUÇÃO DE OBRAS VISANDO À REVITALIZAÇÃO E MELHORIA DE PRAÇA E PAISAGISMO, NA RUA PROFESSOR DEMO GHIDELLI, 390
</t>
  </si>
  <si>
    <t>Ações de administração da unidade: 
1-PROVENTOS E AUXILIOS AOS SERVIDORES;   2- CONTRATOS CONTINUADOS DE LIMPEZA PREDIAL, VIGILANCIA, MANUT. AR CONDICIONADO, E OUTROS, 3- PAGAMENTO DE CONCECIONÁRIAS, 4- AQUISIÇÃO DE BENS DE CONSUMO E PERMANENTE, etc</t>
  </si>
  <si>
    <t xml:space="preserve">AÇÕES DE MANUTENÇÃO DE VIAS E ÁREAS PÚBLICAS:
1 - CONTRATO DE SERVIÇOS DE SERRALHERIA - 01 EQUIPE/MÊS
2 - LOCAÇÃO DE CAMIONETES - 02/MÊS
3- LOCAÇÃO DE CAMINHÕES E MÁQUINAS - 04 CAMINHÕES/01MOTONIVELADORA/01 PÁ CARREGADEIRA/01 ROLO COMPACTADOR 
</t>
  </si>
  <si>
    <t>AÇÕES DE  MANUTENÇÃO DE SISTEMAS DE DRENAGEM:
1-  CONTRATO DE SERVÇOS DE LIMPEZA MANUAL DE GALERIAS, CÓRREGOS E CANAIS
2 - CONTRATO DE SERVIÇOS DE MANUTNÇÃO E CONSRVAÇÃO DE GALERIAS  E DEMAIS DISPOSITIVOS DE DRENAGEM
3- SERVIÇOS DE DESOBSTRUÇÃO E LIMPEZA DO SISTEMA DE MICRODRENAGEM, ATRAVÉS DE EQUIPAMENTO HIDROJATO / SUGADOR
4 - CONTRATO DE SERVIÇOS DE DESASSOREAMENTO MECANIZADO, REMOÇÃO DE LIXO E MANUTENÇÃO DE ÁREAS VERDES PARA REVITALIZAÇÃO DO PISCINÃO DE GUAIANASES
5 - DESPESAS COM CONSUMO DE ENERGIA ELÉTRICC - CPO PISCINÃO DE GUAIANASES</t>
  </si>
  <si>
    <t xml:space="preserve">AÇÕES DE MANUTENÇÃO E OPERAÇÃO DE ÁREAS VERDES E VEGETAÇÃO ARBÓREA: 
1 - CONTRATO DE SERVIÇOS DE CONSERVAÇÃO DE ÁREAS VERDES
2 - CONTRATAÇÃO DE PRESTAÇÃO DE SERVIÇOS TÉCNICOS DE MANEJO  ARBÓREO
</t>
  </si>
  <si>
    <t xml:space="preserve">CONTRATO DE SERVIÇOS DE CONSERVAÇÃO DE LOGRADOUROS PÚBLICOS
</t>
  </si>
  <si>
    <t>AÇÃO DE PRESTAÇÃO DE SERVIÇOS DE CONSERVAÇÃO DE PAVIMENTOS VIÁRIOS - TAPA BURACOS</t>
  </si>
  <si>
    <t>os serviços foram transferidos para SMSUB, bem como os recursos</t>
  </si>
  <si>
    <t>SUBPREFEITURA SAPOPEMBA</t>
  </si>
  <si>
    <t>72 - SUB-SB</t>
  </si>
  <si>
    <t>72</t>
  </si>
  <si>
    <t>SMSUB-ATOS</t>
  </si>
  <si>
    <t>Programa de passeios e acessibilidade esta´ sendo tratado SMSUB-ATOS</t>
  </si>
  <si>
    <t>Obras e intervenções</t>
  </si>
  <si>
    <t>Dotação Zerada</t>
  </si>
  <si>
    <t>Manutenção de Sistema de Drenagem</t>
  </si>
  <si>
    <t>Saldo Insuficiênte</t>
  </si>
  <si>
    <t>Sistemas de informação</t>
  </si>
  <si>
    <t>FUNDAÇÃO PAULISTANA DE EDUCAÇÃO TECNOLOGIA E CULTURA</t>
  </si>
  <si>
    <t>80 - FPETC</t>
  </si>
  <si>
    <t>80</t>
  </si>
  <si>
    <t>Contratos para manutenção e administração da unidade executados</t>
  </si>
  <si>
    <t>Sim</t>
  </si>
  <si>
    <t>Sustentação de TIC</t>
  </si>
  <si>
    <t>Profissionais capacitados</t>
  </si>
  <si>
    <t>Não</t>
  </si>
  <si>
    <t>Os profissionais efetivos tiveram capacitações com recursos  próprios, portanto a dotação não foi utilizada.</t>
  </si>
  <si>
    <t>Aquisição de Equipamentos</t>
  </si>
  <si>
    <t>Equipamentos adquiridos: 
8 impressoras locadas; 69 computadores comprados;1 Storage NAS e 6 HDs 4TB.</t>
  </si>
  <si>
    <t>2881</t>
  </si>
  <si>
    <t>2881 - OPERAÇÃO E MANUTENÇÃO DE UNIDADE DA FUNDAÇÃO PAULISTANA - FPETC</t>
  </si>
  <si>
    <t>Bolsa Estudantes para cursos de formação</t>
  </si>
  <si>
    <t>As projeções dos valores previstos no PPA 2020 foram superestimadas. Não tivemos conhecimento sobre como os indicadores foram gerados, o que impediu a comparação do cumprimento do objeto. Fizemos uma análise com base na LOA (Lei Orçamentária Anual), que disponibilizou no exercício de 2020 o valor de R$ 3.964.171,00 para administração da unidade. Essas despesas estão relacionadas ao pagamento dos colaboradores efetivos e comissionados, auxílio refeição, auxílio transporte e alimentação e obrigações patronais. Devido a pandemia do Covid-19, houve nesse período uma aquisição menor de material de consumo e equipamentos permanentes para a unidade, além do número de contratações de serviços de pessoa jurídica e física dimuírem dado o fato de que a FTMSP passou a maior parte do ano com as suas atividades presenciais suspensas.</t>
  </si>
  <si>
    <t>Não se aplica, objetivo cumprido.</t>
  </si>
  <si>
    <t>Recursos destinados a manutenção da Unidade Administrativa - FTMSP</t>
  </si>
  <si>
    <t>6434</t>
  </si>
  <si>
    <t>6434 - AÇÕES DE FORMAÇÃO DAS ESCOLAS DE MÚSICA E DANÇA DO THEATRO MUNICIPAL E DA PRAÇA DAS ARTES</t>
  </si>
  <si>
    <t>Ações de difusão</t>
  </si>
  <si>
    <t>As projeções de valores previstos no PPA 2020 para essa despesa estavam superestimadas. Como não tivemos conhecimento sobre os parâmetros que geraram esse valor,  nem exatamente a que se refere o indicador, a comparação do cumprimento do objeto pode estar inadequada. Fizemos uma análise com base na LOA (Lei Orçamentária Anual), que disponibilizou no exercício de 2020 o valor de R$ 15.638.800,00 para ações de formação das escolas de música e dança. No ano de 2020, apenas 23 alunos se formaram (21 na EDASP e 2 na EMM), dado que ambas as escolas optaram por reforçar e avaliar seus alunos no ano de 2021, com expectativas que a pandemia se tornasse mais branda. Ainda não era possível fazer as progressões dos alunos com base nas aulas online. Por outro lado, o número de alunos nas escolas foi mantido: 600 na EMM e 350 na EDASP, nos cursos regulares. Houveram 815 inscritos em cursos livres, no exercício de 2020. As apresentações realizadas pelos alunos como atividades virtuais - lives, vídeos, postagens, recitais -- ocorreram na Escola de Música (439) , na Escola de Dança (448) e na Orquestra Experimental (34). Cabe ressaltar que o número de alunos formados em 2020 foi brutamente reduzido devido a pandemia do Covid-19, ocasionando a suspensão e redução de atividades.
Atendendo ao pedido a Secretaria Municipal de Cultura (SMC), realizado no fim do exercício de 2020, em atendimento a Lei Aldir Blanc (LEI Nº. 14.017/2020), que dispõe sobre ações emergenciais destinadas ao setor cultural a serem adotadas durante o estado de calamidade pública, momento atual que estamos vivendo devido a pandemia do covid-19, foi realizado um crédito adicional suplementar à dotação 25.10.13.392.3001.6.359.33903100.00 (Fomento às Linguagens Artísticas), no valor de R$ 3.000.000,00 (três milhões de reais), que onerou a dotação 85.10.13.392.3001.6.434.33903600.00, formação das Escolas de Música e Dança do Theatro Municipal e da Praça das Artes e 85.10.13.392.3001.6.490.33503900.00, Ações de Difusão Cultural do Theatro Municipal – Grupos Artísticos, Técnicos e Administrativos. Esses valores puderam ser repassados a SMC devido a redução das atividades de programação presencial do Theatro Municipal de São Paulo.</t>
  </si>
  <si>
    <t>Difusão da cultura por meio dos alunos que passaram pela escola e pelas diversas atividades virtuais: lives, postagens e recitais apresentadas pela EDSP, EMSP e OER.</t>
  </si>
  <si>
    <t>6438</t>
  </si>
  <si>
    <t>6438 - AÇÕES DE DIFUSÃO CULTURAL DO THEATRO MUNICIPAL - PROGRAMAÇÃO ARTÍSTICA</t>
  </si>
  <si>
    <t xml:space="preserve">Mesmo com a pandemia, que manteve os espaços públicos fechados em 3/4 do ano, foram realizadas apresentações presenciais e on-line que totalizaram: 20 apresentações presenciais, onde 4.201 pessoas assistiram às apresentações da OSM, 6.295 pessoas assistiram às apresentações do Balé da Cidade, 2.029 pessoas assistiram às apresentações do Coral Paulistano, 2.327 pessoas assistiram às apresentações da OER e foram realizadas 192 produções remotas por meio de plataformas on-line, que atingiram mais de 475 mil espectadores no ano de 2020.  </t>
  </si>
  <si>
    <t>Repasse à OSC, conforme previsto no  Termo de Colaboração 01/FTMSP/2017 e Termo de Colaboração Emergencial 01/FTMSP/2020, para custos destinados à Programação Artística.</t>
  </si>
  <si>
    <t>6439</t>
  </si>
  <si>
    <t>6439 - AÇÕES DE DIFUSÃO CULTURAL DO THEATRO MUNICIPAL - ADMINISTRATIVOS</t>
  </si>
  <si>
    <t>As despesas administrativas do Complexo Theatro Municipal (Theatro Muncipal, Praça das Artes e Central Técnica) foram mantidas sob gestão de Organizações da Sociedade Civil por meio do Termo de Colaboração 01/FTMSP/2017 e Termo de Colaboração Emergencial 01/FTMSP/2020, onde se incluem postos de limpeza, postos de bombeiro civil, postos de segurança, equipe de manutenção geral, assessoria administrativa, contabil, equipe de orientação de público, locação de equipamentos como impressoras, radios comunicadores, sistema de PABX, alem de despesas com água, esgoto, luz, telefonia e gás.</t>
  </si>
  <si>
    <t>Repasse à OSC, conforme previsto no  Termo de Colaboração 01/FTMSP/2017 e Termo de Colaboração Emergencial 01/FTMSP/2020,  para custos destinados aos Contratos Administrativos.</t>
  </si>
  <si>
    <t>6490</t>
  </si>
  <si>
    <t>6490 - AÇÕES DE DIFUSÃO CULTURAL DO THEATRO MUNICIPAL - GRUPOS ARTÍSTICOS, TÉCNICOS E ADMINISTRATIVOS</t>
  </si>
  <si>
    <t xml:space="preserve">A gestão dos corpos artísticos e recursos humanos do Complexo Theatro Municipal foi mantida sob administração de Organizações da Sociedade Civil por meio dos Termo de Colaboração 01/FTMSP/2017 e Termo de Colaboração Emergencial 01/FTMSP/2020, onde foram cumpridas as obrigações trabalhistas com salários, encargos, plano de saúde, seguro de vida (até out/2020), vale refeição, vale alimentação e vale transporte de aproximadamente 80 profissionais administrativos, 275 profissionais dos corpos artisticos, 114 profissionais da equipe de apoio, 10 estágiarios e 22 jovens aprendizes. 
Atendendo ao pedido a Secretaria Municipal de Cultura (SMC), realizado no fim do exercício de 2020, em atendimento a Lei Aldir Blanc (LEI Nº. 14.017/2020), que dispõe sobre ações emergenciais destinadas ao setor cultural a serem adotadas durante o estado de calamidade pública, momento atual que estamos vivendo devido a pandemia do covid-19, foi realizado um crédito adicional suplementar à dotação 25.10.13.392.3001.6.359.33903100.00 (Fomento às Linguagens Artísticas), no valor de R$ 3.000.000,00 (três milhões de reais), que onerou a dotação 85.10.13.392.3001.6.434.33903600.00, formação das Escolas de Música e Dança do Theatro Municipal e da Praça das Artes e 85.10.13.392.3001.6.490.33503900.00, Ações de Difusão Cultural do Theatro Municipal – Grupos Artísticos, Técnicos e Administrativos. Esses valores puderam ser repassados a SMC devido a redução das atividades de programação presencial do Theatro Municipal de São Paulo. </t>
  </si>
  <si>
    <t>Repasse à OSC, conforme previsto no  Termo de Colaboração 01/FTMSP/2017 e Termo de Colaboração Emergencial 01/FTMSP/2020, para custos com Pessoal (salários, benefícios e encargos).</t>
  </si>
  <si>
    <t>6491</t>
  </si>
  <si>
    <t>6491 - AÇÕES DE DIFUSÃO CULTURAL DO THEATRO MUNICIPAL - PATRIMÔNIO</t>
  </si>
  <si>
    <t>Em busca do zelo pelo patrimônio, por meio de benfeitorias e investimentos nos equipamentos públicos,  foram realizadas diversas atividades para manutenção e conservação no Complexo Theatro Municipal, dentre elas a Ampliação do Sistema de SPK do Theatro, atualização do maquinário dos elevadores da ala nobre, tratamento antichamas nas estruturas de Madeira dos Telhados e Proteção para aplicação na Cúpula, troca dos bicos do sistema de Sprinklers, restauro de vitrais, reestruturação do almoxarifado, pintura dos camarins e corredores da ala dos camarins, instalação dos novos tapetes do saguão,  aplicação  de etiquetas em braille nos elevadores da Praça das  Artes, atualização da iluminação do vão e do Salão de Convivência da Praça das Artes, aplicação de produto para controle de vetores na Central Técnica, Continuidade de ações de descarte e organização dos galpões da Central Técnica, Sistema de detecção de incêndio e central de alarme de incêndio da Central Técnica e em benefício de todo o complexo a Implementação de software de acompanhamento e abertura de chamados de Manutenção "Leankeep", dentre outras atividades.</t>
  </si>
  <si>
    <t>Repasse à OSC, conforme previsto no  Termo de Colaboração 01/FTMSP/2017 e Termo de Colaboração Emergencial 01/FTMSP/2020, para manutenção do Patrimônio (Theatro Muncipal, Praça das Artes e Central Técnica).</t>
  </si>
  <si>
    <t>2171 -MANUTENÇÃO E OPERAÇÃO DE SISTEMAS DE INFORMAÇÃO E COMUNICAÇÃO</t>
  </si>
  <si>
    <t>FUNDAÇÃO THEATRO MUNICIPAL DE SÃO PAULO</t>
  </si>
  <si>
    <t>85 - FTMSP</t>
  </si>
  <si>
    <t>85</t>
  </si>
  <si>
    <t>FUNDO MUNICIPAL DE ESPORTES E LAZER</t>
  </si>
  <si>
    <t>89 - FMESP</t>
  </si>
  <si>
    <t>89</t>
  </si>
  <si>
    <t>3512</t>
  </si>
  <si>
    <t>3512 - AMPLIAÇÃO, REFORMA E REQUALIFICAÇÃO DE EQUIPAMENTOS ESPORTIVOS</t>
  </si>
  <si>
    <t>adequação e revitalização - obras</t>
  </si>
  <si>
    <t>FUNDO ESPECIAL DO MEIO AMBIENTE E DESENVOLVIMENTO SUSTENTÁVEL</t>
  </si>
  <si>
    <t>94 - FEMA</t>
  </si>
  <si>
    <t>94</t>
  </si>
  <si>
    <t>1702</t>
  </si>
  <si>
    <t>1702 - CONSTRUÇÃO E IMPLANTAÇÃO DE PARQUES E UNIDADES DE CONSERVAÇÃO - PROGRAMA DE METAS 30.O</t>
  </si>
  <si>
    <t>Etapas de implantação de parque concluídas</t>
  </si>
  <si>
    <t>Todas as ações de implantação de parques foram financiadas pelo FMSAI.</t>
  </si>
  <si>
    <t>1703</t>
  </si>
  <si>
    <t>1703 - AMPLIAÇÃO, REFORMA E REQUALIFICAÇÃO DE PARQUES E UNIDADES DE CONSERVAÇÃO - PROGRAMA DE METAS 5.D</t>
  </si>
  <si>
    <t>Nº de requalifica- ções realizadas</t>
  </si>
  <si>
    <t>Parque revitalizado.</t>
  </si>
  <si>
    <t>Revitalização do Parque Leopoldina, com recursos oriundos de acordo com o MP. 1ª Fase de obras da Ampliação do Parque Independência.</t>
  </si>
  <si>
    <t>1709</t>
  </si>
  <si>
    <t>1709 - AMPLIAÇÃO, REFORMA E REQUALIFICAÇÃO DOS PLANETÁRIOS MUNICIPAIS</t>
  </si>
  <si>
    <t>Não houve nenhuma ação.</t>
  </si>
  <si>
    <t>1710</t>
  </si>
  <si>
    <t>1710 - AMPLIAÇÃO, REFORMA E REQUALIFICAÇÃO DA UMAPAZ</t>
  </si>
  <si>
    <t>Edificações reformadas / ampliadas</t>
  </si>
  <si>
    <t>1711</t>
  </si>
  <si>
    <t>1711 - AMPLIAÇÃO, REFORMA E REQUALIFICAÇÃO DOS SERVIÇOS DE ATENDIMENTO E MANEJO DA FAUNA SILVESTRE</t>
  </si>
  <si>
    <t>Todas as ações foram financiadas com recursos do tesouro.</t>
  </si>
  <si>
    <t>2703</t>
  </si>
  <si>
    <t>2703 - MANUTENÇÃO E OPERAÇÃO DE PARQUES E UNIDADES DE CONSERVAÇÃO</t>
  </si>
  <si>
    <t>Nº de parques em operação</t>
  </si>
  <si>
    <t>5681</t>
  </si>
  <si>
    <t>5681 - AMPLIAÇÃO, REFORMA E REQUALIFICAÇÃO DO HERBÁRIO MUNICIPAL</t>
  </si>
  <si>
    <t>Nº de requalificações realizadas</t>
  </si>
  <si>
    <t>6659</t>
  </si>
  <si>
    <t>6659 - PAGAMENTOS DE SERVIÇOS AMBIENTAIS</t>
  </si>
  <si>
    <t>Nº de proprietários contemplados</t>
  </si>
  <si>
    <t>O Decreto de regulamentação não foi publicado, inviabilizando a execução dos Editais.</t>
  </si>
  <si>
    <t>7117</t>
  </si>
  <si>
    <t>7117 - RECUPERAÇÃO DE ÁREAS DEGRADADAS E/OU CONTAMINADAS</t>
  </si>
  <si>
    <t>Nº de Áreas investigadas</t>
  </si>
  <si>
    <t>7127</t>
  </si>
  <si>
    <t>7127 - ESTUDOS, PLANOS E PROJETOS AMBIENTAIS</t>
  </si>
  <si>
    <t>Estudos, Planos e Projetos Ambientais realizados</t>
  </si>
  <si>
    <t>Planos e Projetos ambientais realizados.</t>
  </si>
  <si>
    <t>Plano de Manejo realizado. Manejo das seafortias do Trianon realizado.</t>
  </si>
  <si>
    <t>7129</t>
  </si>
  <si>
    <t>7129 - AMPLIAÇÃO, REFORMA E REQUALIFICAÇÃO DE VIVEIROS</t>
  </si>
  <si>
    <t>7130</t>
  </si>
  <si>
    <t>7130 - PLANTIO DE ÁRVORES - PROGRAMA DE METAS 30.H</t>
  </si>
  <si>
    <t>Árvores plantadas</t>
  </si>
  <si>
    <t>FUNDO DE DESENVOLVIMENTO URBANO</t>
  </si>
  <si>
    <t>98 - FUNDURB</t>
  </si>
  <si>
    <t>98</t>
  </si>
  <si>
    <t>1095</t>
  </si>
  <si>
    <t>1095 - CONSTRUÇÃO DE TERMINAIS DE ÔNIBUS</t>
  </si>
  <si>
    <t>Construção Terminais de ônibus</t>
  </si>
  <si>
    <t>Em preparação para licitação de projeto executivo. Parte do objeto foi transferido para SMT.</t>
  </si>
  <si>
    <t>1096</t>
  </si>
  <si>
    <t>Acessibilidade, Ampliação, Reforma e Requalificação de Terminais de Ônibus</t>
  </si>
  <si>
    <t>Corredores implantados ou requalificados</t>
  </si>
  <si>
    <t>1097</t>
  </si>
  <si>
    <t>1097 - CONSTRUÇÃO DE CICLOVIAS, CICLOFAIXAS E CICLORROTAS - PROGRAMA DE METAS 12.A</t>
  </si>
  <si>
    <t>Construção Ciclovias, ciclofaixas e ciclorrotas</t>
  </si>
  <si>
    <t>Ciclofaixas implantadas</t>
  </si>
  <si>
    <t>1099</t>
  </si>
  <si>
    <t>1099 - CONSTRUÇÃO DE CORREDORES DE ÔNIBUS</t>
  </si>
  <si>
    <t>Corredores de ônibus</t>
  </si>
  <si>
    <t>1100</t>
  </si>
  <si>
    <t>Ampliação, Reforma e Requalificação de Corredores de Ônibus</t>
  </si>
  <si>
    <t>Etapa de implantação de parque</t>
  </si>
  <si>
    <t>3350</t>
  </si>
  <si>
    <t>3350 - REFORMA E REQUALIFICAÇÃO DE ÁREAS PÚBLICAS</t>
  </si>
  <si>
    <t>Requalificação/Reformas</t>
  </si>
  <si>
    <t>Intervenção que teve início em 2019 e sua conclusão em 2020</t>
  </si>
  <si>
    <t>3354</t>
  </si>
  <si>
    <t>3354 - CONSTRUÇÃO DE UNIDADES HABITACIONAIS</t>
  </si>
  <si>
    <t>Unidades Habitacionais construídas ou reformadas</t>
  </si>
  <si>
    <t xml:space="preserve"> unidades habitacionais</t>
  </si>
  <si>
    <t>As entregas físicas correspondem aos indicadores e números de entrega de uh atingidos no PdM para o ano de 2020. Os valores executados em 2020 não necessariamente correspondem a uma obra que foi concluída em 2020.  Número de Unidades Habitacionais entregues realizadas com a combinação das fontes dos órgãos 14, 86, 98, 37. Com a repactuação do Programa de Metas todos os recursos orçamentários para a Meta de produção de uh foram direcionados para os proj/atividades 5403 - Casa da Família. Os empreendimentos para os quais houve empenho do FUNDURB em 2020 estão na prestação de contas disponível em:  https://www.prefeitura.sp.gov.br/cidade/secretarias/upload/urbanismo/SEHAB_5__Prestacao_Mai21b.pdf</t>
  </si>
  <si>
    <t>3356</t>
  </si>
  <si>
    <t>Regularização Fundiária</t>
  </si>
  <si>
    <t>Famílias beneficiadas</t>
  </si>
  <si>
    <t>ação realizada com outras fontes de recurso</t>
  </si>
  <si>
    <t>3357</t>
  </si>
  <si>
    <t>3357 - URBANIZAÇÃO DE FAVELAS</t>
  </si>
  <si>
    <t>Aquisições</t>
  </si>
  <si>
    <t xml:space="preserve">famílias beneficiadas com obras de urbanização </t>
  </si>
  <si>
    <t>As entregas físicas correspondem aos indicadores e números de entregas atingidos no PdM para o ano de 2020. Os valores executados em 2020 não necessariamente correspondem a uma obra que foi concluída em 2020. Número de famílias beneficiadas com obras de urbanização de assentamentos precários em andamento. Obras realizadas com combinação das fontes 14, 86, 98. Com a repactuação do Programa de Metas todos os recursos orçamentários para a Meta de urbanização foram direcionados para os proj/atividades 5405 Urbanização de Assentamentos Precários - Programa de Metas 20.a; As obras para as quais houve empenho do FUNDURB em 2020 estão na prestação de contas disponível em:  https://www.prefeitura.sp.gov.br/cidade/secretarias/upload/urbanismo/SEHAB_5__Prestacao_Mai21b.pdf</t>
  </si>
  <si>
    <t>5013</t>
  </si>
  <si>
    <t xml:space="preserve">5013 - INTERVENÇÕES NO SISTEMA DE DRENAGEM </t>
  </si>
  <si>
    <t>projetos drenagem</t>
  </si>
  <si>
    <t>Projetos Executivos</t>
  </si>
  <si>
    <t>Projetos Executivos com recursos do FUNDURB e FMSAI.</t>
  </si>
  <si>
    <t>5088</t>
  </si>
  <si>
    <t>5088 - CONSTRUÇÃO E IMPLANTAÇÃO DE EQUIPAMENTOS PÚBLICOS</t>
  </si>
  <si>
    <t>Equipamentos Construídos</t>
  </si>
  <si>
    <t>Equipamento contruído</t>
  </si>
  <si>
    <t>Complemento para construção do Hospital Brasilândia.</t>
  </si>
  <si>
    <t>5089</t>
  </si>
  <si>
    <t>Ampliação, Reforma e Requalificação de Equipamentos Públicos</t>
  </si>
  <si>
    <t>Equipamento reformado</t>
  </si>
  <si>
    <t>5100</t>
  </si>
  <si>
    <t>5100 - INTERVENÇÕES NO SISTEMA VIÁRIO</t>
  </si>
  <si>
    <t>Obras Sistema Viário</t>
  </si>
  <si>
    <t>faixas exclusivas de ônibus requalificadas (SMT) / Obras no sistema Viário (SIURB)</t>
  </si>
  <si>
    <t>5187</t>
  </si>
  <si>
    <t>5187 - RECUPERAÇÃO E REFORÇO DE OBRAS DE ARTE ESPECIAIS - OAE - PROGRAMA DE METAS 3.C</t>
  </si>
  <si>
    <t>obras realizadas</t>
  </si>
  <si>
    <t>Obras realizadas em OAE's</t>
  </si>
  <si>
    <t>5957</t>
  </si>
  <si>
    <t>Preservação do Patrimônio</t>
  </si>
  <si>
    <t>Contratação de serviços de engenharia</t>
  </si>
  <si>
    <t>Foi considerado a reforma do Sampaio Moreira e gerenciamento, visto que o valor total se refere a soma dos dois objetos.</t>
  </si>
  <si>
    <t>5959</t>
  </si>
  <si>
    <t>Equipamento construído, ampliado ou revitalizado</t>
  </si>
  <si>
    <t>As reformas e ampliações previstas no projeto/atividade 5959 foram realizadas nos projetos/atividades 5960 e 5957, tendo em vista a disponibilidade orçamentária conferida pela LOA 2020. Não houve construção de novo equipamento cultural em 2020.</t>
  </si>
  <si>
    <t>5960</t>
  </si>
  <si>
    <t xml:space="preserve">É importante considerar que em 2020, em decorrência da pandemia do Covid-19, foi decretada a desvinculação dos recursos de fundos municipais pelo Decreto nº 59.373/2020, o que levou ao congelamento de R$ 25.137.500,00 do orçamento no FUNDURB da SMC. Com isso, a SMC passou a contar com o valor de R$ 3.180.000,00 (Resolução 03/2020 FUNDURB). Com a atualização do plano de aplicação, a SMC conseguiu encaixar somente o contrato da segunda fase da obra de restauro do Edifício Sampaio Moreira, o contrato do gerenciamento da obra, o aditamento do contrato de serviços corretivos para obtenção de Auto de Vistoria do Corpo de Bombeiros (AVCB) do Centro Cultural Vila Formosa (Biblioteca Paulo Setúbal e Teatro Zanoni Ferrite) e a contratação de obra de manutenção predial da Biblioteca Nuto Sant’anna. Este último item não foi executado devido aos desafios para finalizar o caderno técnico a tempo de licitar em 2020, considerando os outros projetos em elaboração, obras em andamento e demais demandas do Núcleo de Engenharia e Arquitetura da SMC.
</t>
  </si>
  <si>
    <t>Foi considerado os serviços corretivos para obtenção de Auto de Vistoria do Corpo de Bombeiros (AVCB) do Centro Cultural Vila Formosa</t>
  </si>
  <si>
    <t>9201</t>
  </si>
  <si>
    <t>9201 - INTERVENÇÕES NA ÁREA DE MOBILIDADE URBANA</t>
  </si>
  <si>
    <t>Requalificações efetuadas</t>
  </si>
  <si>
    <t xml:space="preserve">AMPLIAÇÃO REFORMA E REQUALIFICAÇÃO NAS ÁREAS DE PARADAS E PLATAFORMAS DE EMBARQUE DE FAIXA EXCLUSIVAS DE ÔNIBUS </t>
  </si>
  <si>
    <t>Paradas com pavimento rígido.</t>
  </si>
  <si>
    <t>Previsão de mais 60 paradas em 2021.</t>
  </si>
  <si>
    <t>Ações de REFORMA E REQUALIFICAÇÃO DE ÁREAS PÚBLICAS:
Implantação de Praça Rua Igarapé Água Azul
Adequação de área pública na Rua Cachoeira Morena X Rua Regresso Feliz
Implantação de Galeria de Águas Pluviais na Trav. Monsenhor João Pheeney Camargo e Silva
Construção de Praça na Rua Dr. Wilson Issamo Minada - Vila Curuçá
Implantação de vestiários, centro de convivência e cobertura da quadra na CDM Cruzeirinho – Rua Joaquim Pereira Lima, alt. nº 60 – Parque São Domingos
Requalificação de área verde incluindo iluminação, instalação de playground e ATIs e passeio público na Av. Dr. Antonio Maria de Laet entre Rua Purus e Rua São Nestor
Requalificação de espaço urbano na Praça José Luis de Mello Malheiros
Requalificação de espaço urbano na Rua Rocha com Rua Una</t>
  </si>
  <si>
    <t>Calçadas Reformadas: Rua da Consolação - LADO PAR trecho entre Rua Maceió e Rua Piauí
Rua da Consolação - LADO ÍMPAR trecho entre Rua Matias Aires e Rua Visconde de Ouro Preto
Rua Araújo - LADO PAR trecho entre Praça da República e Rua da Consolação
Rua Araújo - LADO ÍMPAR trecho entre Praça da República e Rua da Consolação
Rua Aureliano Coutinho trecho entre Rua Martinico Prado e Rua Marquês de Itu
Rua Sabará trecho entre Rua Marquês de Itu e Rua General Jardim
Rua da Consolação - LADO ÍMPAR trecho entre Rua Martins Fontes e Praça Franklin Roosevelt
Rua da Consolação - LADO ÍMPAR trecho entre Rua João Guimarães Rosa (exceto postos de gasolina: esquina com Rua Marquês de Paranaguá, esquina com Rua Caio Prado) e Rua Visconde de Ouro Preto (exceto postos de gasolina: esquina com Rua Marquês de Paranaguá, esquina com Rua Caio Prado)
Rua da Consolação - LADO PAR trecho entre Rua Piaui e Rua Rego Freitas
Rua da Consolação - LADO PAR trecho entre Avenida Ipiranga e Avenida São Luis
Rua General Jardim trecho entre Rua Araújo e Rua Sabará
Rua Doutor Diogo de Faria - LADO PAR trecho entre Rua Domingos de Morais e Rua Napoleão de Barros
Rua Doutor Diogo de Faria - LADO PAR trecho entre Rua Napoleão de Barros e Avenida Rubem Berta
Rua Doutor Diogo de Faria - LADO ÍMPAR trecho entre Rua Domingos de Morais e Rua Coronel Lisboa
Rua Doutor Diogo de Faria - LADO ÍMPAR trecho entre Rua Coronel Lisboa e Rua Botucatu
Rua Doutor Diogo de Faria - LADO ÍMPAR trecho entre Rua Botucatu e Rua Napoleão de Barros
Rua Doutor Diogo de Faria - LADO ÍMPAR trecho entre Rua Napoleão de Barros e Rua Leandro Dupre
Rua Doutor Diogo de Faria - LADO ÍMPAR trecho entre Rua Leandro Dupre e Rua José Magalhães
Rua Doutor Diogo de Faria - LADO ÍMPAR trecho entre Rua José Magalhães e Avenida Rubem Berta
Rua Vergueiro - LADO ÍMPAR trecho entre Rua do Paraiso e Rua Dona Inácia Uchoa
Rua Vergueiro - LADO PAR trecho entre Rua Correia Dias e Rua Carlos Petit
Rua Hipódromo trecho entre Rua Visconde de Parnaíba e Avenida Alcantara Machado
Rua Hipódromo trecho entre Avenida Alcantara Machado e Rua dos Trilhos
Rua Ipanema - LADO ÍMPAR trecho entre Rua Conselheiro Lafaiette e Rua Hipódromo
Rua Ipanema - LADO PAR trecho entre Rua Conselheiro Lafaiette e Rua Hipódromo
Rua Bresser - LADO ÍMPAR trecho entre Rua Ipanema e Rua Pires do Rio (Abaixo do Viaduto Bresser)
Rua Bresser - LADO PAR trecho entre Rua Ipanema e Avenida Alcantara Machado
Rua Conselheiro Lafaiette trecho entre Rua Ipanema e Avenida Alcantara Machado
Rua Ipanema trecho entre Rua Hipodromo e Rua Bresser
Avenida Vautier - LADO PAR trecho entre Rua João Teodoro e Rua Itaqui
Avenida Vautier - LADO ÍMPAR trecho entre Rua Hannemann e Rua Itaqui
Rua Casimiro de Abreu - LADO PAR trecho entre Rua Silva Teles e Rua Paraiba
Rua Casimiro de Abreu - LADO ÍMPAR trecho entre Rua Manoel Sobral e Rua Paraiba
Rua do Oriente trecho entre Rua Monsenhor Andrade e Rua Xavantes
Rua João Teodoro trecho entre Rua Barão de Ladário e Rua Maria Marcolina
Rua Maria Joaquina trecho entre Rua Xavantes e Rua Bresser
Rua Maria Marcolina trecho entre Rua João Teodoro e Rua Paraíba
Rua Mendes Gonçalves trecho entre Avenida Carlos de Campos e Rua Silva Teles
Rua Paraiba trecho entre Rua Maria Marcolina e Rua Mendes Junior
Rua Silva Teles - LADO ÍMPAR trecho entre Rua Bresser e Rua João Teodoro
Rua Silva Teles - LADO PAR trecho entre Rua Mendes Gonçalves e Rua Maria Marcolina
Praça Silvio Romero trecho entre Entorno da praça (exceto quadra F094, entre Rua Padre Adelino e Rua Serra de Bragança) e Entorno da praça (exceto quadra F094, entre Rua Padre Adelino e Rua Serra de Bragança)
Rua Coelho Lisboa trecho entre Rua Padre Adelino e Rua Serra de Bragança
Rua Serra de Bragança - LADO PAR trecho entre Rua Serra de Juréa e Rua Monte Serrat
Rua Tijuco Preto - LADO PAR trecho entre Rua Coelho Lisboa e Rua Monte Serrat (exceto F087, entre Rua Serra de Jurea e Rua Serra de Japi)
Rua Tijuco Preto - LADO ÍMPAR trecho entre Av. Azevedo e Rua Monte Serrat
Praça Cel. Sandoval de Figueiredo trecho entre Rua Cel. Joaquim Antonio Dias e Rua Cel. Luis Americano
Rua Apucarana - LADO PAR trecho entre Rua Platina e Rua Tijuco Preto
Rua Apucarana - LADO ÍMPAR trecho entre Rua Melo Freire e Rua Tijuco Preto
Rua Cel. Joaquim Antonio Dias - LADO PAR Entorno da praça
Rua Cel. Luis Americano - LADO ÍMPAR Entorno da praça
Rua Monte Serrat - LADO ÍMPAR trecho entre Rua Melo Freire e Rua Platina
Rua Monte Serrat - LADO ÍMPAR trecho entre Rua Itaca e Rua Tijuco Preto
Rua Monte Serrat - LADO PAR trecho entre Rua Melo Freire e Rua Tijuco Preto
Rua Platina trecho entre Rua Tuiuti e Rua Cel. Joaquim Antonio Dias
Rua Serra de Botucatu trecho entre Rua Apucarana e Rua Monte Serrat
Rua Tuiuti - LADO PAR trecho entre Rua Pde. Avelino e Rua Melo Freire
Avenida Nordestina trecho entre Rua Amadeu Gamberine e Rua Pascoal Daniel
Rua Doutor Guilherme Eiras trecho entre Entre Avenida Nordestina e entorno da Área Municipal (Quadra F839)
Praça Craveiro do Campo trecho entre Rua Cirilo Alves da Silva e Avenida Kumaki Aoki
Avenida Kumaki Aoki trecho entre Praça Craveiro do Campo e Rua Cirilo Alves da Silva
Rua Cirilo Alves da Silva trecho entre Avenida Kumaki Aoki e Praça Craveiro do Campo
Avenida Kumaki Aoki - LADO PAR trecho entre Praça Craveiro do Campo e Rua Cirilo Alves da Silva
Rua Boicuaiba trecho entre Rua Santa Rosa da Serra e Rua Tujumirim
Rua Santa Rosa da Serra trecho entre Entre a Avenida Kumaki Aoki e Rua Boicuaiba
Avenida José Martins Lisboa trecho entre Rua Salvador Fernandes Cardia e Rua Tujumirim
Rua Santa Rosa da Serra trecho entre Rua Boicuaiba e Avenida José Marins Lisboa
Rua Salvador Fernandes Cardia trecho entre Avenida José Marins Lisboa e Rua Doutor José de Porciuncula
Rua Salvador Fernandes Cardia trecho entre Rua Doutor José de Porciuncula e Avenida Oliveira Freire
Avenida Marechal Tito - LADO PAR trecho entre Estrada Dom João Nery e Praça Silva Teles
Rua Iuguiri trecho entre Avenida Marechal Tito e Rua Doutor Oscar Egídio de Araújo
Rua Oscar de Araújo trecho entre Rua Iuquiri e final da Rua
Avenida Marechal Tito - LADO ÍMPAR trecho entre Rua Francisco Vaz Moniz e Rua Alarico Cavalcanti
Avenida Barão de Alagoas trecho entre Lote 0054 e Rua Pascoal de Miranda
Avenida Marechal Tito - LADO PAR trecho entre Lote 0054 e Praça Silva Teles
Rua Manoel de Castilho - LADO ÍMPAR trecho entre Rua Pascoal de Miranda e Rua Ribeiro Escobar
Rua Pascoal de Miranda - LADO PAR trecho entre Avenida Barão de Alagoas e Rua Manoel de Castilho
Rua Ribeiro Escobar - LADO ÍMPAR trecho entre Rua Manoel de Castilho e Avenida Marechal Tito
Avenida Barão de Alagoas - LADO PAR trecho entre Rua Pascoal de Miranda e Praça Bernardo Ravasco
Rua Manoel de Castilho - LADO ÍMPAR trecho entre Rua Pascoal de Miranda e Praça Bernardo Ravasco
Rua Pascoal de Miranda - LADO ÍMPAR trecho entre Avenida Barão de Alagoas e Rua Manoel de Castilho
Avenida Marechal Tito trecho entre Rua Clemente Martins de Matos e Avenida Itaim
Rua Butantã - LADO ÍMPAR trecho entre Avenida Eusébio Matoso e Rua Paes Leme
Rua Butantã - LADO PAR trecho entre nº 490 da Rua Butantã e Rua Paes Leme
Rua Cardeal Arcoverde trecho entre Avenida Eusébio Matoso e Rua Paes Leme
Rua Teodoro Sampaio trecho entre Avenida Doutor Arnaldo e Rua Capote Valente
Rua Teodoro Sampaio trecho entre Rua Capote Valente e Rua Henrique Schaumann
Rua Cardeal Arcoverde - LADO ÍMPAR trecho entre Rua Fradique Coutinho e Rua Henrique Schaumann
Rua Cardeal Arcoverde - LADO PAR trecho entre Rua Fradique Coutinho e Rua Horácio Lane
Rua Costa Lobo trecho entre Rua Filinto de Almeida e Rua Jerico
Rua Filinto de Almeida trecho entre Rua Original e Rua Costa Lobo
Rua Fradique Coutinho trecho entre Rua Wisard e Rua Cardeal Arcoverde
Rua Inacio Pereira da Rocha trecho entre Rua Fradique Coutinho e Rua Mourato Coelho
Rua Jerico trecho entre Rua Original e Rua Rodesia
Rua Mourato Coelho trecho entre Rua Purpurina e Rua Teodoro Sampaio
Rua Simão Álvares - LADO ÍMPAR trecho entre Rua Inácio Pereira da Rocha e Rua Teodoro Sampaio
Rua Simão Álvares - LADO PAR trecho entre Rua Inácio Pereira da Rocha e Rua Teodoro Sampaio
Rua José Barros Magaldi - LADO ÍMPAR trecho entre Avenida M'Boi Mirim e Avenida Luiz Gushiken
Rua José Barros Magaldi - LADO PAR trecho entre Avenida M'Boi Mirim e Rua Jean de Brienne
Avenida Carlos Caldeira Filho - LADO ÍMPAR trecho entre Rua Adalgisa de Abreu Ramalho e Rua Thereza Maia Pinto
Avenida Carlos Caldeira Filho - LADO ÍMPAR trecho entre Rua Thereza Maia Pinto e Rua Nossa Senhora do Bom Conselho
Avenida Carlos Caldeira Filho - LADO ÍMPAR trecho entre Rua Nossa Senhora do Bom Conselho e Estrada do Campo Limpo
Estrada do Campo Limpo - LADO PAR trecho entre Avenida Carlos Caldeira Filho e Rua Nossa Senhora do Bom Conselho
Estrada do Campo Limpo - LADO PAR trecho entre Rua Nossa Senhora do Bom Conselho e Rua Dr. Osvaldo Mellone
Estrada de Itapecerica - LADO PAR trecho entre Rua Antônio Carneiro e Rua Baldomero Carqueja
Avenida Carlos Caldeira Filho - LADO ÍMPAR trecho entre Avenida das Belezas e Rua Amadeu Simei
Avenida das Belezas - LADO ÍMPAR trecho entre Rua Isabel Ribeiro da Silva e Avenida Carlos Caldeira Filho
Estrada de Itapecerica - LADO PAR trecho entre Rua Baldomero Carqueja e Estrada de Itapecerica, nº 1572
Estrada de Itapecerica - LADO PAR trecho entre Rua Zulmira Cavalheiro Faustino e Avenida das Belezas
Rua Antonio Ramos Rosa - LADO ÍMPAR trecho entre Rua Quarteto do Imperador e Rua Canuto Luiz do Nascimento
Rua Antonio Ramos Rosa - LADO PAR trecho entre Rua João Fernandes C. Nova Junior e Rua Luis Antonio Verney
Rua Antonio Ramos Rosa - LADO PAR trecho entre Rua Antonio de Sena e Rua José Manoel Camisa Nova
Estrada da Colonia Mario Reimberg Christe - LADO PAR trecho entre Rua José Paulo Candido e Rua Bonifácio Asioli
Estrada da Colonia Mario Reimberg Christe - LADO ÍMPAR trecho entre Rua José Paulo Candido e Travessa do número 1189 (Rua dos Pássaros)
Estrada da Colonia Mario Reimberg Christe - LADO ÍMPAR trecho entre Rua Bernardo Calvo e Rua Carlos Rasquinho
Estrada da Colonia Mario Reimberg Christe - LADO PAR trecho entre Rua Bernardo Calvo e Rua Dama da Noite
Estrada da Colonia Mario Reimberg Christe - LADO PAR trecho entre Av. Jatobás e Rua Carlos Rasquinho
Rua Colonia Alemã - LADO ÍMPAR trecho entre Rua José Rasquinho e Rua Carlos Rasquinho
Rua Colonia Alemã - LADO PAR trecho entre Rua José Rasquinho e Rua Maria Roschel Rasquinho
Avenida Cruzeiro do Sul trecho entre Rua Leite de Morais e Rua Darzan
Rua Darzan trecho entre Avenida Cruzeiro do Sul e Rua Ezequiel Freire
Rua Ezequiel Freire trecho entre Rua Leite de Morais e Rua Gabriel Piza
Avenida Roland Garros trecho entre Praça Comandante Eduardo de Oliveira e Rua Rei Alberto
(continua nos comentários)</t>
  </si>
  <si>
    <t>Avenida Edu Chaves - LADO ÍMPAR trecho entre Rua Rei Alberto e Avenida Sanatório
Avenida Edu Chaves - LADO ÍMPAR trecho entre Avenida Sanatório e Rua Alto Paraguai
Avenida Edu Chaves - LADO PAR trecho entre Travessa Antonio Balzano e Rua Alto Paraguai
Rua Alto Paraguai - LADO PAR trecho entre Avenida Edu Chaves e Avenida Mendes da Rocha
Rua Alto Paraguai - LADO ÍMPAR trecho entre Avenida Edu Chaves e Avenida Mendes da Rocha
Avenida Alvaro Machado Pedrosa - LADO ÍMPAR trecho entre Avenida Tucuruvi e Avenida Alvaro Machado Pedrosa, alt. nº 611
Avenida Alvaro Machado Pedrosa - LADO PAR trecho entre Avenida Tucuruvi e Avenida José de Albuquerque
Avenida Luiz Dummont Villares trecho entre Avenida Tucuruvi e Rua do Tramway
Avenida Nova Cantareira - LADO PAR trecho entre Praça Efro Guimarães e Avenida Tucuruvi
Avenida Nova Cantareira - LADO ÍMPAR trecho entre Avenida Nova Cantareira, alt. nº 1.697 e Rua Domingos Calheiros
Avenida Nova Cantareira - LADO ÍMPAR trecho entre Rua Barra Mansa e Avenida Nova Cantareira, alt. nº 1.937
Avenida Tucuruvi trecho entre Avenida General Ataliba Leonel e Avenida Nova Cantareira
Rua Domingos Calheiros trecho entre Rua Juncal e Avenida Tucuruvi
Rua dos Ferroviarios - LADO ÍMPAR trecho entre Rua Paulo de Faria e Rua Guapira
Rua Paulo de Faria trecho entre Avenida Tucuruvi e Altura da Quadra F0189
Avenida Cruzeiro do Sul trecho entre Rua Alferes Magalhães e Rua Conselheiro Saraiva (Exceto F045)
Rua Alfredo Pujol trecho entre Avenida Cruzeiro do Sul e Rua Frei Vicente do Salvador/Rua Perina
Rua Conselheiro Saraiva trecho entre Rua Doutor Zuquim e Rua Voluntarios da Patria
Rua Darzan trecho entre Rua Voluntarios da Patria e Rua Doutor Zuquim (Exceto F046,045)
Rua Doutor Gabriel Piza trecho entre Avenida Cruzeiro do Sul e Rua Doutor Zuquim
Rua Doutor Olavo Egídio trecho entre Avenida Cruzeiro do Sul e Rua Voluntarios da Patria
Rua Doutor Zuquim trecho entre Rua Alferes Magalhães e Rua Duarte de Azevedo (Exceto F058)
Rua Duarte de Azevedo trecho entre Rua Voluntarios da Patria e Rua Doutor Zuquim
Rua Ezequiel Freire trecho entre Rua Alferes Magalhães e Rua Duarte de Azevedo (Exceto F044,052)
Rua Leite de Morais trecho entre Rua Ezequiel Freire e Rua Doutor Zuquim
Rua Salete trecho entre Rua Doutor Cesar e Rua Alfredo Pujol
Rua Voluntarios da Patria trecho entre Rua Alferes Magalhães e Rua Darzan
Rua Voluntarios da Patria trecho entre Rua Alfredo Pujol e Rua Nunes Garcia
Avenida dos Metalúrgicos - LADO ÍMPAR trecho entre Rua Santo Rizzo e Rua Aquitânia
Rua Santo Rizzo trecho entre Rua Jorge Riguetti e Avenida dos Metalúrgicos
Avenida Mateo Bei trecho entre Praça Felisberto Fernandes da Silva e Rua Francisco Cordelli
Avenida Mateo Bei trecho entre Rua Francisco Cordelli e Rua Tita Ruffo
Avenida Mateo Bei trecho entre Rua Tita Ruffo e Rua Doutor Maria Cursi
Avenida Mateo Bei trecho entre Rua Doutor Maria Cursi e Rua Carlos Vivaldi
Rua Santo Rizzo trecho entre Rua dos Téxteis e Avenida dos Metalúrgicos
Avenida Naylor de Oliveira trecho entre Rua dos Téxteis e Rua Sara Kubitscheck
Avenida Ragueb Chohfi - LADO ÍMPAR trecho entre Rua Maria Aparecida Custodio e Rua Forte de Macaé
Avenida Ragueb Chohfi - LADO ÍMPAR trecho entre Rua Padre Lorenzo Rossi e Rua Baltazar dos Reis
Avenida Ragueb Chohfi - LADO PAR trecho entre Rua Maria Aparecida Custódio e Rua Forte de Macaé
Avenida Ragueb Chohfi trecho entre Rua Forte de Macaé e Avenida Jacu Pêssego
Avenida Souza Ramos trecho entre Rua Marcio Beck Machado e Avenida Naylor de Oliveira
Avenida Mateo Bei trecho entre Rua Carlos Vivaldi e Avenida Rio das Pedras
Avenida Mateo Bei - LADO PAR trecho entre Praça Felisberto Fernandes da Silva e Avenida Claudio Augusto Fernandes
Avenida dos Têxteis - LADO ÍMPAR trecho entre Avenida Naylor de Oliveira e Rua Santo Rizzo
Avenida dos Têxteis - LADO PAR trecho entre Rua Ernesto Cerreti e Rua Santo Rizzo
Av. Sara Kubistcheck - LADO ÍMPAR trecho entre Av. Naylor de Oliveira e Tv. Dez Mil Dias
Av. Sara Kubistcheck - LADO PAR trecho entre Av. Naylor de Oliveira e Rua Conto de Areia
Avenida João Marcelino Branco trecho entre Avenida Dep. Emílio Carlos e Avenida Imirim
Avenida Ministro Petrônio Portella trecho entre Rua Doutor Otávio Lobo e Praça Antônia Espinosa Picerni
Avenida Ministro Petrônio Portella - LADO PAR trecho entre Rua Doutor Otavio Lobo e Rua Doutor Jorge Severiano Ribeiro
Avenida Ministro Petrônio Portella - LADO ÍMPAR trecho entre Rua Fernando Marchesini e Rua João Cordeiro
Avenida Deputado Emílio Carlos - LADO PAR trecho entre Avenida João Marcelino Branco e Rua Maresias
Avenida Deputado Emílio Carlos - LADO PAR trecho entre Avenida Imirim e Rua Maresias
Avenida Itaberaba - LADO PAR trecho entre Avenida Dep. Emílio Carlos e Lote F037
Avenida Deputado Emílio Carlos - LADO ÍMPAR trecho entre Avenida João Marcelino Branco e Avenida Itaberaba
Avenida Parada Pinto - LADO ÍMPAR trecho entre Rua Julião Ferreira da Silva (exceto nº 1233, Posto de Gasolina) e Rua Vinte e Dois de Agosto (exceto nº 1233, Posto de Gasolina)
Avenida Parada Pinto - LADO PAR trecho entre Rua Nove de Novembro e Largo do Japonês
Avenida Sapopemba trecho entre Rua Soldado Candido da Luz Paiva e Rua Alfonso Este
Avenida Sapopemba trecho entre Rua Benjamin de Tudela e Rua Eduardo Antonio de Paulo
Avenida Sapopemba - LADO ÍMPAR trecho entre Avenida Arquiteto Vilanova Artigas e Rua Manoel Quirino de Matos
Avenida Arquiteto Vilanova Artigas - LADO ÍMPAR trecho entre Rua Manoel Quirino de Matos e Rua Esquível Navarro
Avenida Arquiteto Vilanova Artigas - LADO PAR trecho entre Rua José Ferrer e Rua Giovanni Nasco
Avenida Sapopemba - LADO PAR trecho entre Rua Luís Juliani e Avenida Doutor Frederico Martins da Costa Carvalho
Avenida Sapopemba - LADO ÍMPAR trecho entre Divisa de São Mateus e Rua João das Neves
Avenida Sapopemba trecho entre Rua Alfonso Este e Rua Benjamin de Tudela
Avenida Sapopemba - LADO ÍMPAR trecho entre Rua Euclides Coelho e Rua Antonio Pereira Pegas
Avenida Francisco Morato trecho entre Rua M.M.D.C. e Rua Vital Brasil
Rua Pirajussara trecho entre Rua Vital Brasil e Rua M.M.D.C.
Rua. M.M.D.C. toda a extensão
Rua Aroldo de Azevedo trecho entre Rua Louis Boulanger e Rua Luicínio Rodrigues
Rua Conrado de Deo trecho entre Rua João Batista de Reimão e Rua Lupicínio Rodrigues
Rua João Batista de Remião trecho entre Rua Lupicínio Rodrigues e Rua José Viriato de Castro
Rua José Viriato de Castro entorno da praça
Rua Joviniano Pacheco de Aguirre trecho entre Rua Louis Boulanger e Estrada Kizaemon Takeuti
Rua Louis Boulanger trecho entre Rua Vittório Emanuelle Rossi e Rua Doutor Joviniano Pacheco de Aguirre
Rua Lupicinio Rodrigues trecho entre Rua Aroldo de Azevedo e Rua Professor Conrado de Deo
Estrada de Itapecerica trecho entre Rua da Moenda e Avenida Andorinha dos Beirais
Avenida Santa Catarina - LADO PAR trecho entre Rua Rodes e Rua Viçosa do Ceará
Avenida Santa Catarina - LADO ÍMPAR trecho entre Avenida Doutor Lino de Moraes Leme e Avenida Damasceno Vieira
Avenida Engenheiro Armando de Arruda Pereira trecho entre Avenida Arapuã e Rua das Carnaubeiras
Avenida Santa Catarina - LADO PAR trecho entre Rua Viçosa do Ceará e Avenida Mascote
Avenida Santa Catarina - LADO PAR trecho entre Avenida Mascote e Rua Alba
Avenida Santa Catarina - LADO ÍMPAR trecho entre Rua Alba e Avenida Damasceno Vieira
Avenida Engenheiro Armando de Arruda Pereira trecho entre Rua Guatapará e Avenida do Café
Rua Guatapará - LADO PAR trecho entre Avenida Engenheiro Armando de Arruda Pereira e Avenida do Café
Avenida do Café - LADO ÍMPAR trecho entre Rua Guatapará e Avenida Engenheiro Armando de Arruda Pereira
Avenida Engenheiro Armando Arruda Pereira - LADO PAR trecho entre Praça Seicho-No-Lê e Avenida General Valdomiro de Lima
Avenida Engenheiro George Corbisier - LADO ÍMPAR trecho entre Praça Seicho-No-Lê e Avenida General Valdomiro de Lima
Avenida Engenheiro George Corbisier - LADO PAR trecho entre Praça Seicho-No-Lê e Rua Sargento Antenor Teixeira
Avenida General Valdomiro de Lima trecho entre Avenida Armando A. Pereira e Avenida George Corbisier
Avenida Armando A. Pereira - LADO ÍMPAR trecho entre Rua Mucuri e Rua Nelson Fernandes
Avenida Armando A. Pereira - LADO PAR trecho entre Rua Farjalla Koraicho e Avenida General Valdomiro de Lima
Avenida Diederichsen - LADO PAR trecho entre Avenida do Café e Avenida Leonardo da Vinci
Avenida Francisco de Paula Ribeiro - AMBOS OS LADOS trecho entre Rua dos Jequitibás e Rua Cruz das Almas
Avenida Leonardo da Vinci - LADO ÍMPAR trecho entre Rua Lussanvira e Praça Nova América
Avenida Leonardo da Vinci - LADO PAR trecho entre Avenida Diederichsen e Rua Bicudo de Brito
Praça Dacio Pires Correia trecho entre Rua dos Comerciários e Rua Nelson Fernandes
Praça Nova América Entorno da Praça
Rua Bicudo de Brito - LADO PAR trecho entre Avenida Leonardo da Vinci e Rua Lussanvira
Rua Bicudo de Brito - LADO ÍMPAR trecho entre Rua Inatajuba e Rua Ouricana
Rua Charruas - LADO PAR trecho entre Rua Pampa e Avenida Getúlio Vargas Filho
Rua dos Comerciários - LADO ÍMPAR trecho entre Rua dos Comerciários - LADO ÍMPAR (estacionamento, SQL: 310.092.0029-9) e Praça Dacio Pires Correia
Rua dos Jequitibas - LADO ÍMPAR trecho entre Av. Francisco de Paula Q. Ribeiro e Avenida George Corbisier
Rua dos Jequitibas - LADO PAR trecho entre Rua dos Buritis e Av. Eng. Armando de Arruda Pereira
Rua Inatajuba - LADO PAR trecho entre Praça Nova América e Rua Bicudo de Brito
Rua Lussanvira - LADO PAR trecho entre Rua Bicudo de Brito e Av Leonardo da Vinci
Rua Ouricana - LADO ÍMPAR trecho entre Rua Bicudo de Brito e Rua Ocarina
Rua Ouricana - LADO PAR trecho entre Rua Ocarina e Rua Pampa
Rua Faustolo trecho entre Rua Jeroaquara e Rua Nossa Senhora da Lapa
Rua Roma trecho entre Rua Aurélia e Rua Trajano
Rua Roma - LADO ÍMPAR trecho entre Rua Jeroaquara e Rua Monteiro de Melo
Rua Faustolo - LADO PAR trecho entre Rua Catão e Rua Jeroaquara
Rua Monteiro de Melo trecho entre Rua Faustolo e Rua Roma
Rua Faustolo - LADO ÍMPAR trecho entre Rua Jeroaquara e Rua Catão
Rua Jeroaquara - LADO ÍMPAR trecho entre Rua Clélia e Rua Faustolo
Rua Catão - LADO PAR trecho entre Rua Roma e Rua Clélia
Rua Clélia - LADO PAR trecho entre Rua Catão e Rua Jeroaquara
Avenida Marq. de São Vicente - LADO ÍMPAR trecho entre Avenida Doutor Abraao Ribeiro e Rua Quirino dos Santos
Avenida Marq. de São Vicente - LADO PAR trecho entre Avenida Doutor Abraao Ribeiro e Rua José Gomes Falcão
Rua Jornalista Alysio Biondi - LADO ÍMPAR trecho entre Avenida Thomas Edson e Avenida Antartica
Rua Quirino dos Santos - LADO ÍMPAR trecho entre Rua do Bosque e Avenida Thomas Edson
Rua Quirino dos Santos - LADO PAR trecho entre Avenida Marquês de São Vicente e Avenida Thomas Edson
Rua Engenheiro Fox - LADO ÍMPAR trecho entre Rua William Speers e Rua Engenheiro Aubertin
Rua Engenheiro Fox - LADO PAR trecho entre Rua William Speers (a partir do nº 10; SQL: 099.035.0039-4) e Rua Engenheiro Aubertin (exceto: nº 10, 32, 40 e 44; SQL: 099.035.0039-4 / 0032-7 / 0031-9 / 0030-0)
Rua William Speers - LADO ÍMPAR trecho entre Rua Engenheiro Aubertin e Rua Engenheiro Fox
Rua Afonso Sardinha trecho entre Rua Nossa Senhora Da Lapa e Rua Doze de Outubro
Rua Catão - LADO PAR trecho entre Rua Guaicurus e Rua Joaquim Machado
Rua Cipião trecho entre Rua Guaicurus e Rua Roma
Rua Clemente Alvares - LADO ÍMPAR trecho entre Rua Doze de Outubro e Rua Nossa Senhora Da Lapa
Rua Clemente Alvares - LADO PAR trecho entre Rua Martim Tenório e Rua Nossa Senhora Da Lapa
Rua Doutor Cincinato Pamponet - LADO ÍMPAR trecho entre Rua Doze de Outubro e Rua Hebart
Rua Doutor Cincinato Pamponet - LADO PAR trecho entre Rua Martim Tenorio e Rua Hebart
Rua Doze de Outubro - LADO ÍMPAR trecho entre Rua Dr. Cincinato Pamponet e Rua Clemente Alvares
Rua Doze de Outubro - LADO ÍMPAR trecho entre Rua Afonso Sardinha e Rua Br. de Jundiaí
Rua Dronsfield trecho entre Rua Doze de Outubro e Rua Martim Tenorio
Rua Guaicurus - LADO PAR trecho entre Rua Catão e Rua Caio Graco
Rua John Harrison - LADO PAR trecho entre Rua Doze de Outubro e Rua Conrado Moreschi
Rua Martim Tenorio - LADO ÍMPAR trecho entre Rua Doutor Cincinato Pamponet e Rua Clemente Alvares
Rua Roma - ÍMPAR trecho entre Rua Monteiro de Melo e Rua Trajano
Rua Faustolo trecho entre Rua Aurélia e Rua Cipão
Rua Aurélia trecho entre Rua Guaicurus e Rua Coriolano
Rua Cipião trecho entre Rua Roma e Rua Clélia
Rua Faustolo trecho entre Rua Catão e Rua Cipião
Rua Faustolo trecho entre Rua Aurélia e Rua Vespasiano
Rua Roma - LADO ÍMPAR trecho entre Rua Catão e Rua Aurélia
Rua Vespasiano - LADO ÍMPAR trecho entre Rua Faustolo e Rua Clélia
Estrada Lageado Velho trecho entre TrAvenida Domingo na Praça e Rua Capitão Pucci
Rua Capitão Pucci trecho entre Estrada Lageado Velho e Rua Professor Cosme Deodato Tadeu
Rua Belmiro Valverde -LADO PAR trecho entre Rua Gaspar Aranha e Rua Getulina
Rua Belmiro Valverde -LADO ÍMPAR trecho entre Rua Gaspar Aranha e Rua Getulina
Rua Getulina trecho entre Rua Belmiro Valverde e Viaduto Antônio Silvio Cunha Bueno
Rua Belmiro Valverde trecho entre Rua Getulina e Rua Antonio Caria
Rua Getulina trecho entre Rua Belmiro Valverde e Rua Serra dos Cristais
Rua Belmiro Valverde - LADO PAR trecho entre Rua Getulina e Rua Copenhague
Rua Copenhage trecho entre Rua Belmira Valverde e Rua Capitão Pucci
Rua Getulina - LADO ÍMPAR trecho entre Rua Belmiro Valverde e Rua Capitão Pucci
Rua Gal. Americano Freire - LADO ÍMPAR trecho entre Rua Cap. Pucci e Rua Paracuru
Rua Gal. Americano Freire - LADO PAR trecho entre Rua Cap. Pucci e Rua Andes
Rua Getulina - LADO PAR trecho entre Rua Belmiro Valverde e Rua Serra Dos Cristais
Avenida Nordestina - LADO PAR trecho entre Rua Nicolau de Lemos Garcia e Rua João Bondi
Estrada do Lageado Velho - LADO ÍMPAR trecho entre Rua Dom. João Nery e Rua Andes
Estrada do Lageado Velho - LADO PAR trecho entre Rua Henrique Beck e Rua Antônio Thadeo
Estrada do Lageado Velho - LADO PAR trecho entre Rua Tingoassuiba e Rua Dom José Antonio do Couto
Rua Copenhague - LADO PAR trecho entre Rua Belmiro Valverde e Rua Bom Jesus Da Penha
Avenida Nordestina - LADO ÍMPAR trecho entre Rua Inês de Castro e Rua Comendador Antônio Manzi
Rua Victório Santim trecho entre Rua Américo Salvador Novelli e Rua Fontoura Xavier
Rua Victório Santim - LADO ÍMPAR trecho entre Rua Flores do Piaui e Rua Fontoura
Rua Victório Santim - LADO ÍMPAR trecho entre Rua Toritama e Rua Colonial das Missões
Rua Victório Santim - LADO PAR trecho entre Rua Andiratuba e Rua Taques
Avenida Harry Dannermberg - LADO ÍMPAR trecho entre Rua Itapitanga e Rua S. João das Duas Barras
Rua Victório Santim trecho entre Rua Fontoura Xavier e Rua Toritama
Avenida Maria Luiza Americano - LADO ÍMPAR trecho entre Rua Baltazar Vidal e Rua Henrique Barcelos
Avenida Maria Luiza Americano - LADO ÍMPAR trecho entre Rua Baltazar Vidal e Rua Henrique Barcelos
Avenida Maria Luiza Americano - LADO PAR trecho entre Avenida Afonso de Sampaio e Souza e Rua Povuacu
Rua Coronel Albert de Rochas D'Aiglum - LADO PAR trecho entre Avenida Maria Luiza Americano e Rua Gustavo Geley
Rua Estevão Dias Vergara trecho entre Avenida Maria Luiza Americano e Rua Peixoto Viegas
Rua Gustavo Geley - LADO PAR trecho entre Rua Bagio Marini e Rua Aquino Fonseca
Avenida Roland Garros trecho entre Avenida Jardim Japão e Rua Odília de Medeiros
Avenida Roland Garros - LADO PAR trecho entre Avenida Jardim Japão e Rua Edgar Ruzant
Avenida Roland Garros trecho entre Rua Edgar Ruzant e Avenida Mendes da Rocha
Avenida Roland Garros - LADO ÍMPAR trecho entre Avenida Mendes da Rocha e Avenida Edu Chaves
Avenida Roland Garros - LADO PAR trecho entre Avenida Mendes da Rocha e Avenida Edu Chaves
Avenida Edu Chaves - LADO PAR trecho entre Travessa Antonio Balzano e Avenida Roland Garros
Avenida Roland Garros - LADO ÍMPAR trecho entre Avenida Jardim Japão e Rua Edgar Ruzant
Avenida Guilherme - LADO ÍMPAR trecho entre Rua João Veloso Filho e Rua Chico Pontes
Avenida Guilherme - LADO PAR trecho entre Rua S. Quirino e Rua Chico Pontes
Rua Curuça - LADO ÍMPAR trecho entre Avenida Nadir Dias de Figueiredo e Rua Itauna
Rua Curuça - LADO PAR trecho entre Rua Itauna e Rua Burarama
Avenida Antenor Navarro trecho entre Av. Ramiz Galvão e Avenida Jardim Japão
Avenida Jardim Japão trecho entre Tv. Gil Borges e Avenida João Simão de Castro
Avenida João Simão de Castro trecho entre Avenida Jardim Japão e Rua Jaci Toledo
Avenida Milton da Rocha - LADO ÍMPAR trecho entre Avenida João Simão de Castro e Praça Angelo Conti
Avenida Milton da Rocha - LADO PAR trecho entre Avenida João Simão de Castro e Rua Francisco Franco Machado
Praça Angelo Conti - LADO ÍMPAR trecho entre Avenida Milton da Rocha e Avenida Gustavo Adolfo
Praça Angelo Conti - LADO PAR trecho entre Avenida Gustavo Adolfo e Avenida Prof Castro Junior
Praça Angelo Conti - LADO PAR trecho entre Rua Anibal Martins e Rua Francisco Franco Machado
Rua Anibal Martins trecho entre Avenida Mali Argolo e Rua Jaci Toledo
Rua Canapolis - LADO ÍMPAR trecho entre Avenida Jardim Japão e Rua Rodrigues de Barros
Rua Francisco Franco Machado trecho entre Praça Angelo Conti e Rua Jaci Toledo
Rua Jaci Toledo trecho entre Avenida João Simão de Castro e Rua Francisco Franco Machado
Avenida Guilherme Cotching - LADO PAR trecho entre Rua Izidoro Matheus e Praça Sto. Eduardo
Avenida Guilherme Cotching - LADO ÍMPAR trecho entre Rua Dom Luis Felipe de Orleans e Av. Nadir Dias de Figueiredo
Avenida Milene Elias trecho entre Avenida Paranaguá e Avenida Botussuru
Avenida Paranaguá trecho entre Rua Shobee Kumagai e Rua Rui Pirozzelli
Rua Dona Maria Jovita da Conceição trecho entre Praça 1º de Maio e Rua Ver. José de Azevedo Guerra
Rua Fioravante Lopes Garcia trecho entre Avenida Paranaguá e Rua Isaac Gonçalves
Avenida Waldemar Carlos Pereira trecho entre Rua Dona Matilde e Avenida Pauster
Rua Dona Matilde trecho entre Rua Joaquim Marra e Rua Hercilia
Avenida Cangaiba trecho entre Rua Bartolomeu Quadros (Exceto Praça Barra do Ouro - Igreja Católica Bom Jesus, Nossa Senhora de Cangaiba) e Rua Antonio de Arzão (Exceto Praça Barra do Ouro - Igreja Católica Bom Jesus, Nossa Senhora de Cangaiba)
Rua Miguel Garcia trecho entre Avenida Cangaiba e Travessa Américo Martins Peixoto
Avenida Milene Elias - LADO ÍMPAR trecho entre Rua Domingos Scarpel e Travessa Friso Fernandes de Oliveira
Rua Domingos Scarpel - LADO PAR trecho entre Rua Dona Maria Jovita da Conceição e Avenida Milene Dias
Avenida Milene Elias trecho entre Rua Domingos Scarpel e Rua Alto Pacajá
Avenida Milene Elias - LADO ÍMPAR trecho entre Travessa Friso Fernandes de Oliveira e Rua João Ribeiro Pereira
Avenida Milene Elias - LADO ÍMPAR trecho entre Rua João Ribeiro e Avenida Paranaguá
Avenida Milene Elias - LADO PAR trecho entre Rua Alto do Pacajá e Avenida Paranaguá
Avenida Amador Bueno Da Veiga - LADO ÍMPAR trecho entre Avenida São Miguel (Exceto nº 3073 - Loja Narguile - SQL: 059.046.0156-5) e Rua Vera (Exceto nº 3073 - Loja Narguile - SQL: 059.046.0156-5)
Avenida Amador Bueno Da Veiga - LADO PAR trecho entre Rua Coremu (Exceto nº 2774 - Posto da Polícia - SQL: 059.077.0009-2) e Rua Olivia de Oliveira (Exceto nº 2774 - Posto da Polícia - SQL: 059.077.0009-2)
Avenida Paranaguá - LADO PAR trecho entre Avenida Milene Elias e Rua Dona Maria Jovita da Conceição
Avenida São Miguel - LADO ÍMPAR trecho entre Rua Olavo Egidio de Souza Aranha e Rua Rosa Mendes
Rua Caiçara do Rio do Vento trecho entre Rua Olavo Egidio de Souza Aranha e Rua Barra de Santa Rosa
Rua Dona Maria Jovita da Conceição - LADO ÍMPAR trecho entre Avenida Milene Elias e Rua Carmem Magnani
Rua Dona Maria Jovita da Conceição - LADO PAR trecho entre Travessa Friso Fernandes de Oliveira e Rua Carmem Magnani
Rua Gambarra trecho entre Rua Dona Maria Jovita da Conceição e Rua Hilária
Rua Gambarra trecho entre Rua Hilária e Rua Dona Maria Jovita da Conceição
Rua Miguel Rachid - LADO ÍMPAR trecho entre Rua Shobbe Kumagai e Rua Victoria Simionato
Rua Miguel Rachid - LADO PAR trecho entre Rua Shobbe Kumagai e Rua Francisco Antonio Miranda
Rua Olavo Egidio de Souza Aranha - LADO ÍMPAR trecho entre Rua Nova Palmeira e Rua Rosa Mendes
Rua Olavo Egidio de Souza Aranha - LADO PAR trecho entre Avenida Wenceslay Guimarães e Avenida São Miguel
Rua Rosa Mendes - LADO PAR trecho entre Rua Olavo Egidio de Souza Aranha e Avenida São Miguel
Rua Shobee Kumagai - LADO ÍMPAR trecho entre Rua Alto Pacaja e Rua João Ribeiro Pereira
Rua Shobee Kumagai - LADO PAR trecho entre Rua Antonio Freitas Toledo e Rua Miguel Rachid
Avenida Dona Belmira Marin - LADO ÍMPAR trecho entre Rua Clarissa e Travessa Viela A
Avenida Interlagos - LADO PAR trecho entre Praça Batista Botelho e Rua Mahatman Gandhi
Avenida Dona Belmira Marin - LADO PAR trecho entre nº 6000 da Avenida Dona Belmira Marin e Avenida Carlos Barbosa Santos
Avenida Dona Belmira Marin - LADO PAR trecho entre Avenida Carlos Barbosa Santos e Praça Irara Branca
Avenida do Jangadeiro trecho entre Avenida Interlagos e Avenida Senador Teotonio Vilela
Avenida Interlagos - LADO ÍMPAR trecho entre Avenida do Jangadeiro e Rua Pedras Talhadas
Avenida Interlagos - LADO PAR trecho entre Praça Enzo Ferrari e Avenida do Rio Bonito
Avenida Interlagos - LADO PAR trecho entre Rua Trasybulo Pinheiro de Albuquerque e Rua Pedras Talhadas
Avenida Interlagos - LADO ÍMPAR trecho entre Rua São Guilherme e Rua Leonor Alvim
Avenida Interlagos - LADO ÍMPAR trecho entre Rua São Guilherme e Rua Leonor Alvim
Avenida Senador Teotonio Vilela trecho entre Avenida Interlagos e Avenida do Jangadeiro
Avenida Doutor Eduardo Cotching trecho entre Praça Comendador Tadashi Nishi e Rua Saigon
Praça Canárias entorno da praça
Avenida Doutor Eduardo Cotching trecho entre Praça Sampaio Vidal e Praça Skal
Praça Sampaio Vidal entorno da praça
Rua São Ticiano trecho entre Rua Argonautas e Praça Skal
Avenida Eduardo Cotching - LADO ÍMPAR trecho entre Rua Joaquim Figueira e Rua Pretoria
Rua Arace - LADO ÍMPAR trecho entre Rua Pretoria e Praça Inspetor Pedro Gomes
Rua Arace - LADO PAR trecho entre Avenida Eduardo Cotching e Rua Diogo Marinho Silva
Rua Arapoca - LADO ÍMPAR trecho entre Rua Diogo Marinho Silva e Avenida Eduardo Cotching
Rua Arapoca - LADO PAR trecho entre Praça Inspetor Pedro Gomes e Avenida Eduardo Cotching
Avenida Doutor Eduardo Cotching - LADO PAR trecho entre Rua Asfaltite e Praça Canárias
Avenida Doutor Eduardo Cotching - LADO PAR trecho entre Rua Tauande e Rua Arapacu
Praça Nossa Senhora das Vitórias - LADO PAR trecho entre Rua Asfaltite e Lote 0058
Avenida Doutor Eduardo Cotching - LADO PAR trecho entre Rua Tauande e Rua Arapacu
Rua Granjão - LADO PAR trecho entre Rua Arapacu e Lote 0075
Avenida Sapopemba - LADO ÍMPAR trecho entre Rua Dr. Artur de Santi e Rua Gomes
Avenida Sapopemba - LADO ÍMPAR trecho entre Rua Maestro Pedro Baccarelli e Avenida da Barreira Grande
Avenida Sapopemba - LADO PAR trecho entre Rua Antonio Gomes e Avenida da Barreira Grande
Avenida do Oratório trecho entre Rua São José das Espinharas e Rua Atalaia do Norte
Avenida do Oratório trecho entre Rua Mocoim e Rua João Bastista Fernandes
Avenida Morais Costa trecho entre Avenida Oratório e Rua Dois Irmãos
Estrada das Lágrimas - LADO PAR trecho entre Rua Salvador Pires de Lima e Rua Protocolo
Estrada das Lágrimas - LADO ÍMPAR trecho entre Rua Artistas de Heliópolis e Rua Protocolo
Avenida do Oratório - LADO ÍMPAR trecho entre Rua Nova Timboteua e Rua José Antônio Fontes
Avenida do Oratório LADO PAR trecho entre Rua João Batista Fernandes e Avenida Casa Grande
Avenida do Oratório - LADO ÍMPAR trecho entre Rua João Manoel de Matos e Rua Santana de Mangueira
Avenida do Oratório - LADO PAR trecho entre Rua Ingarana e Rua Itambaraca
Av. Nazaré - LADO ÍMPAR trecho entre Rua Dr. Elísio de Castro e Rua dos Patriotas
Av. Nazaré - LADO PAR trecho entre Rua Dr. Elísio de Castro e Rua Pouso Alegre
Avenida Francisco Falconi - LADO ÍMPAR trecho entre Avenida Professor Luiz Inácio Anhaia Melo e Rua José Jeraissati
Avenida Francisco Falconi - LADO PAR trecho entre Rua Mario Augusto do Carmo e Rua José Jeraissati
Avenida Jacinto Menezes Palhares trecho entre Rua José Jeraissati e Avenida Professor Luiz Inácio Anhaia Melo
Avenida Professor Luiz Inácio Anhaia Melo trecho entre Avenida Francisco Falconi e Avenida Alberto Ramos
Rua José Jeraissati trecho entre Avenida Francisco Falconi e Avenida Brumado de Minas
Rua Pinheiro Guimarães - LADO ÍMPAR trecho entre Avenida Prof Luiz Ignacio Anhaia Melo e Avenida Zelina
Rua Pinheiro Guimarães - LADO PAR trecho entre Avenida Prof Luiz Ignacio Anhaia Melo e Rua Byron
Avenida Ângelo Cristianini trecho entre Avenida Cupecê e Avenida Garcia de Ávila
Avenida Cupecê trecho entre Avenida Brás de Abre - 1b. Avenida Assembléia / e 1a. Avenida Senador Vitorino Freire - 1b. Rua Adão Aranha
Avenida Mario Lopes Leão trecho entre Rua Barão do Rio Branco e Rua Paulo Eiró
Ladeira Aurora trecho entre Barão do Rio Branco e Rua Paulo Eiró
Rua Amador Bueno trecho entre Rua Paulo Eiró e Travessa Jurci Soares Sebastião
Rua Barão do Rio Branco trecho entre Avenida Mario Lopes Leão e Ladeira Aurora
Rua Paulo Eiró trecho entre Ladeira Aurora e Avenida Maio Lopes Leão
Rua Amador Bueno - LADO ÍMPAR trecho entre Tv Jurci Soares Sebastião e Rua Barão do Rio Branco
Rua Amador Bueno - LADO ÍMPAR trecho entre Rua Antonio de Saavedra e Tv Jurci Soares Sebastião
Rua Amador Bueno - LADO PAR trecho entre Rua Manuel Elói do Nascimento e Rua Engenheiro Francisco Pitta Brito
Avenida Interlagos - LADO PAR trecho entre Rua Assur e Avenida Nossa Senhora do Sabará
Avenida Nossa Senhora do Sabará - LADO ÍMPAR trecho entre Avenida Interlagos e Rua Tomas Aquino de Macedo
Avenida Nossa Senhora do Sabará - LADO PAR trecho entre Avenida Interlagos e Rua Norma</t>
  </si>
  <si>
    <t>SECRETARIA MUNICIPAL DE SEGURANÇA URBANA</t>
  </si>
  <si>
    <t>38 - SMSU</t>
  </si>
  <si>
    <t>38</t>
  </si>
  <si>
    <t>1054</t>
  </si>
  <si>
    <t>Construção de Novas Instalações para a Guarda Civil Metropolitana</t>
  </si>
  <si>
    <t>1055</t>
  </si>
  <si>
    <t>1055 - AMPLIAÇÃO, REFORMA E REQUALIFICAÇÃO DAS INSTALAÇÕES PARA A GUARDA CIVIL METROPOLITANA</t>
  </si>
  <si>
    <t>Instal. Aparelhos  Ginásticas</t>
  </si>
  <si>
    <t>Cumprido parcial</t>
  </si>
  <si>
    <t>1056</t>
  </si>
  <si>
    <t>Construção e Implantação da Central de Videomonitoramento Integrado</t>
  </si>
  <si>
    <t>1057</t>
  </si>
  <si>
    <t>Ampliação, Reforma e Requalificação da Central de Videomonitoramento Integrado</t>
  </si>
  <si>
    <t>1212</t>
  </si>
  <si>
    <t>Ampliação e Modernização das Ações de Defesa Civil</t>
  </si>
  <si>
    <t>2055</t>
  </si>
  <si>
    <t>2055 - MANUTENÇÃO DAS INSTALAÇÕES DA GUARDA CIVIL METROPOLITANA</t>
  </si>
  <si>
    <t>Manut. Instalações GCM</t>
  </si>
  <si>
    <t>2057</t>
  </si>
  <si>
    <t>Manutenção e Operação da Central de Videomonitoramento Integrado</t>
  </si>
  <si>
    <t>Adm. Unidade</t>
  </si>
  <si>
    <t>2112</t>
  </si>
  <si>
    <t>2112 - MANUTENÇÃO E OPERAÇÃO DA DEFESA CIVIL</t>
  </si>
  <si>
    <t>Manut. COMDEC</t>
  </si>
  <si>
    <t>Ação de manutenção de sistemas de informação e comunicação.</t>
  </si>
  <si>
    <t>2192</t>
  </si>
  <si>
    <t>2192 - OPERAÇÃO E MANUTENÇÃO DA GUARDA CIVIL METROPOLITANA</t>
  </si>
  <si>
    <t>Manut. GCM</t>
  </si>
  <si>
    <t>2369</t>
  </si>
  <si>
    <t>2369 - MANUTENÇÃO E OPERAÇÃO DA SUPERVISÃO GERAL DAS JUNTAS DO SERVIÇO MILITAR</t>
  </si>
  <si>
    <t>Manut CJSM</t>
  </si>
  <si>
    <t>serviços de informação</t>
  </si>
  <si>
    <t>4326</t>
  </si>
  <si>
    <t xml:space="preserve">Manutenção e Operação de Casa de Mediação </t>
  </si>
  <si>
    <t>8020</t>
  </si>
  <si>
    <t>8020 - AÇÕES INTEGRADAS DE SEGURANÇA PÚBLICA - OPERAÇÃO DELEGADA - CONVÊNIO SSP SO</t>
  </si>
  <si>
    <t>Operação Delegada</t>
  </si>
  <si>
    <t>Comentários da Secretaria da Fazenda</t>
  </si>
  <si>
    <t>CÂMARA MUNICIPAL DE SÃO PAULO</t>
  </si>
  <si>
    <t>09 - CMSP</t>
  </si>
  <si>
    <t>09</t>
  </si>
  <si>
    <t>1000</t>
  </si>
  <si>
    <t>1000 - CONSTRUÇÃO DE EDIFICAÇÕES DA CÂMARA MUNICIPAL DE SÃO PAULO</t>
  </si>
  <si>
    <t>Em virtude da pandemia de COVID-19, a Câmara Municipal optou por postegar obras e reformas previstas para serem realizadas em 2020 e possibilitar que os recursos fossem direcionados pelo Executivo para ações voltadas ao combate à pandemia.</t>
  </si>
  <si>
    <t>1001</t>
  </si>
  <si>
    <t>1001 - AMPLIAÇÃO, REFORMA E REQUALIFICAÇÃO DE EDIFICAÇÃO DA CÂMARA MUNICIPAL DE SÃO PAULO</t>
  </si>
  <si>
    <t>Edificações e entorno reformados / ampliados</t>
  </si>
  <si>
    <t>A obra referente à laje do térreio do Palácio Anchieta (lado da Rua Santo Amaro) está paralisada e é alvo de ação judicial Nº 1023225-25.2017.8.26.0053 da 12ª Vara da Fazenda Pública; que discute rescisão contratual, pagamentos e demais itens pertinentes, com manifestações das duas partes, RECOMA (empresa contratada) e a PGM – Procuradoria Geral do Município de São Paulo. Outras obras, como a Modernização da fachada do Palácio Anchieta foram adiados em função de redirecionamento de valores do orçamento em decorrência da Pandemia de COVID-19 com vistas à aplicação de recursos para o Fundo Municipal de Assistência Social e Fundo Municipal de Saúde. Os recursos foram direcionados através do Decreto nº 59.382, de 28 de abril de 2020, publicado no DOC fl. 79 de 28 de abril de 2020, e do Decreto nº 59.702, de 20 de agosto de 2020, publicado no DOC fl. 59 de 21 de agosto de 2020, que anularam parcialmente os recursos originalmente destinados para a atividade 1001 - Ampliação, Reforma e Requalificação de Edificação da Câmara Municipal de São Paulo.</t>
  </si>
  <si>
    <t>Sistema de informação desenvolvido</t>
  </si>
  <si>
    <t>A principal despesa prevista no projeto era a execução de “Solução Integrada de Gestão de RH (Licença de uso, transferência de tecnologia e implantação)” a ser realizada pela Secretaria de Recursos Humanos e pela Equipe de Aplicações e Sistemas Terceirizados do Centro de Tecnologia da Informação (CTI) da Casa. O setor informou que o projeto sofreu atrasos devido à pandemia de COVID-19, mas está em andamento. Por conta disso, os empenhos e pagamentos foram protelados e as despesas relacionadas a suporte, manutenção e treinamento da Solução Integrada de Gestão de RH, orçadas em R$ 460 mil, não foram executadas.</t>
  </si>
  <si>
    <t>2001</t>
  </si>
  <si>
    <t>2001 - MANUTENÇÃO E OPERAÇÃO DE EDIFICAÇÃO DA CÂMARA MUNICIPAL DE SÃO PAULO</t>
  </si>
  <si>
    <t>Edificações e entorno em condições adequadas</t>
  </si>
  <si>
    <t>Manutenção realizada</t>
  </si>
  <si>
    <t xml:space="preserve">Apesar da realização de manutenção na edificação, conforme o previsto no PPA, cabe ressaltar que o serviço de substituição de vidros blindados – PREGÃO 13/2019, previsto para ser executado em 2020, foi suspenso por conta da Pandemia de COVID-19. Enquanto que a intalação da climatização do Palácio Anchieta pro meio de VRF também foi adiada.
 </t>
  </si>
  <si>
    <t>2003</t>
  </si>
  <si>
    <t>2003 - CÂMARA MUNICIPAL - COMUNICAÇÃO</t>
  </si>
  <si>
    <t xml:space="preserve">Serviços de comunicação mantidos </t>
  </si>
  <si>
    <t>A diferença entre o valor previsto e o valor efetivamente liquidado se deve  à diferença entre os valores do antigo contrato celebrado com a Fundação Padre Anchieta (TC 80/2017) e do novo contrato celebrado com a mesma fundação (TC 80/2019). A reserva foi efetuada tendo como base os patamares anteriores. Porém, a licitação resultou em valores menores.</t>
  </si>
  <si>
    <t>Administração da unidade</t>
  </si>
  <si>
    <t>Em virtude da natureza da atividade parlamentar, há necessidade de previsão, por prudência, de toda uma estrutura, mas sua utilização não parte de uma decisão centralizada. A especificidade do mandato parlamentar, sensível à conjuntura política, social, econômica e fiscal, afeta a execução das despesas, como a de pessoal (cargos em comissão) e de estagiários e, consequentemente, dos auxílios, de reformas dos gabinetes, do auxílio “encargos gerais de gabinete”, de serviços de correios e aluguel de veículos, das relacionadas com a quantidade de sessões plenárias, CPIs, reuniões das comissões ordinárias ou extraordinárias, projetos de lei em discussão, audiências públicas, eventos, homenagens, etc.  O ano de 2020, em especial, ficará marcado pelo deflagramento da pandemia de COVID-19, que alterou diretrizes e prioridades de todas as esferas de governo em nível mundial. De forma geral, é possível constatar que, por conta da pandemia, boa parte das despesas previstas e não executadas  tiveram suas execuções anuladas ou postegardas por decisão da Mesa Diretora da Câmara.</t>
  </si>
  <si>
    <t xml:space="preserve">Considerando a realização da maior parte das despesas previstas para esta dotação, vale destacar que a despesa “Serviço de Sistema de Segurança Integrada”, orçado em R$ 4,448 milhões – não foi homologada por decisão da Mesa, sendo postegarda para o futuro. Uma nova licitação para este serviço ocorreu em 08 de janeiro de 2021. </t>
  </si>
  <si>
    <t>Infraestrutura disponibiliza- da</t>
  </si>
  <si>
    <t>Aquisição de materiais, equipamentos e serviços</t>
  </si>
  <si>
    <t xml:space="preserve">A aquisição de materiais, equipamentos e serviços foi realizada, como previsto. Entretanto, algumas despesas, como a compra de equipamentos para o Projeto Wifi 100% e a reestruturação da rede de dados no Palácio Anchieta, orçado em R$ 670 mil, previsto para ser executado nesta dotação, não teve sua despesa autorizada pela Mesa Diretora da Casa. Por conta disso, a “Aquisição de Placas Wifi para PCs”, orçada R$ 250 mil, também não foi executada. </t>
  </si>
  <si>
    <t>19 - SEME</t>
  </si>
  <si>
    <t>19</t>
  </si>
  <si>
    <t>x</t>
  </si>
  <si>
    <t>2896 - MANUTENÇÃO E OPERAÇÃO DE CLUBE DA COMUNIDADE (CDC)</t>
  </si>
  <si>
    <t>Manutenção e Operação de Clube da Comunidade</t>
  </si>
  <si>
    <t>2897 - REALIZAÇÃO DE EVENTOS DE ESPORTE, LAZER E RECREAÇÃO</t>
  </si>
  <si>
    <t>Diante do cenário de situação emergencial no Município de São Paulo onde define e estabelece medidas para o enfrentamento da Pandemia decorrente do Coronavirus, a Secretaria Municipal de Esportes – SEME em 20/05/2020 criou a Comissão para a Retomada das Atividades de Esporte e Lazer, sendo elaborado e instaurado o Protocolo de Sanitarismo seguindo as orientações dos órgãos de competência máxima.</t>
  </si>
  <si>
    <t>Obras e Revitalizações. Previsto 6 conforme PPA, realizados 4 entregas além de mais 18 obras em outros locais</t>
  </si>
  <si>
    <t>4502 - MANUTENÇÃO E OPERAÇÃO DE EQUIPAMENTOS ESPORTIVOS</t>
  </si>
  <si>
    <t>4503 - INCENTIVO À PRÁTICA DE ESPORTES</t>
  </si>
  <si>
    <t>Programas DGPE: Copa SP de Futebol Jr. e insumos para campeonatos SEME / Programas COTP: insumos para campeonatos COTP</t>
  </si>
  <si>
    <t xml:space="preserve">Informamos que as atividades se fizeram regular no periodo de janeiro a março de 2020, respeitando o Decreto de nº 59.290 DE 19 DE MARÇO DE 2020, onde diminui o fluxo e aglomeração de pessoas nos locais de atendimento segundo as autoridades de saúde e sanitária, sobretudo respeitando as prorrogações e condições determinadas pelo Plano São Paulo, dimunuindo a quantidade de alunos em atividade regular no ano. </t>
  </si>
  <si>
    <t>9522</t>
  </si>
  <si>
    <t>E028 - Adequação do Centro Esportivo de Pirituba, para construção do Centro Olímpico de Treinamento, Pesquisa e Formação de Atletas, voltado a qualificação esportiva, a promoção da saúde, e ao esporte de alto rendimento</t>
  </si>
  <si>
    <t>9523</t>
  </si>
  <si>
    <t>E028 -  Realização de Eventos de Esporte, Lazer e Recreação  nas regiões de Perus, Jaraguá, Pirituba, Lapa, Freguesia do Ó, Brasilândia</t>
  </si>
  <si>
    <t>Realização de Eventos de Esportes Lazer Recreação</t>
  </si>
  <si>
    <t>9524</t>
  </si>
  <si>
    <t>E028 - Reformas de Centros desportivos da Comunidade, Implantação de Áreas de Esportes, Manutenção e Operação de Clube da Comunidade,  Ampliação, Reforma e Requalifcação de Equipamentos Esportivos (CDC)</t>
  </si>
  <si>
    <t>9572</t>
  </si>
  <si>
    <t>E094 - CONSTRUÇÃO DE CENTRO ESPORTIVO NA AVENIDA JACU PÊSSEGO ESQUINA COM RUA DAS BOAS NOITES - SUBPREFEITURA DE ITAQUERA.</t>
  </si>
  <si>
    <t>Aquisição e Construção de Equipamentos Esportivos</t>
  </si>
  <si>
    <t>SECRETARIA MUNICIPAL DE ESPORTES E LAZER</t>
  </si>
  <si>
    <t>2397</t>
  </si>
  <si>
    <t>Programa com eventos/etapas multimodalidades, com práticas de atividades esportivas e de lazer de forma uniforme para as quatro regiões (divididas em Lotes) do município de São Paulo - forma de execução semi-presencial.</t>
  </si>
  <si>
    <t xml:space="preserve">Esta ação foi devidamente adequada para realização de acordo com o plano São Paulo estabelecido em virtude do combate a COVID-19. </t>
  </si>
  <si>
    <t>5414</t>
  </si>
  <si>
    <t>5414 - AMPLIAÇÃO, REFORMA E REQUALIFICAÇÃO DE EQUIPAMENTOS ESPORTIVOS - PROGRAMA DE METAS 22.E</t>
  </si>
  <si>
    <t>Reforma e revitalização de 37 equipamentos esportivos em diversas regiões.</t>
  </si>
  <si>
    <t>SECRETARIA MUNICIPAL DE INOVAÇÃO E TECNOLOGIA</t>
  </si>
  <si>
    <t>23 - SMIT</t>
  </si>
  <si>
    <t>23</t>
  </si>
  <si>
    <t>Sistemas desenvolvidos e aperfeiçoados</t>
  </si>
  <si>
    <t>Não houve uso de recurso para realização de novas iniciativas. Todo o valor gasto foi para pagamento de DEAs</t>
  </si>
  <si>
    <t>1358</t>
  </si>
  <si>
    <t>1358 - CONSTRUÇÃO E IMPLANTAÇÃO DO DESCOMPLICA SP - PROGRAMA DE METAS 33.B</t>
  </si>
  <si>
    <t xml:space="preserve">Realizamos obras em 8 unidades, que se encontram em operação. Até 2020 também realizamos projeto para as futuras unidades Cidade Tiradentes, Ipiranga, Lapa e Freguesia do Ó/Brasilândia, que estão em processo de contratação de obra e posteriormente implantação. </t>
  </si>
  <si>
    <t>evento</t>
  </si>
  <si>
    <t xml:space="preserve">Sustentação de todos os serviços de TIC da Secretaria de Inovação e Tecnologia. </t>
  </si>
  <si>
    <t>Ações de formação</t>
  </si>
  <si>
    <t>Por meio do contrato  34/SMIT/2020, realizamos a contratação de instituição especializada em ensino e capacitação, para realização de cursos sobre Introdução, Conceitos e Ferramentas aplicadas à Análise de Dados e assuntos correlatos, a serem ministrados, em modalidade de Educação à Distância, para integrantes das carreiras dos Analistas de Tecnologia da Informação e Comunicação – TIC (APDO-TIC), dos órgãos setoriais do Sistema Municipal de TIC, e dos Analistas de Políticas Públicas e Gestão Governamental (APPGG). Além disso por meio do contrato 68/SMIT/2020, realizamos a contratação do Instituto Brasileiro De Educação Em Gestão Pública (IBEGESP) para treinamento e capacitação de pessoas para o desenvolvimento de conteúdo e a realização de 2 (dois) cursos em modalidade de ensino à distância alinhados ao plano de capacitações da política municipal de atendimento ao cidadão para os servidores e agentes públicos envolvidos no atendimento ao cidadão.</t>
  </si>
  <si>
    <t>Aquisição de bens de informática</t>
  </si>
  <si>
    <t xml:space="preserve">Da parte de SMIT/CGTIC foram realizadas as seguintes contratações: 7 (sete) licenças de uso do software Microsoft Project 2019; subscrição de software Adobe Creative Cloud; Contratação de assinatura do serviço eletrônico Coleção ABNT; Contratação de solução de Business Intelligence (BI); Contratação de 85 (oitenta e cinco) licenças de acesso aos cursos realização de cursos online na área de Tecnologia da Informação e Comunicação; Aquisição de 119 (cento e dezenove) microcomputadores (notebooks), além da adesão à Ata de Registro de Preço nº 13.12/18 - PRODAM, para atendimento da prestação de serviços de outsourcing de impressão departamental.
SMIT/SISA realizou a aquisição de extensão paralela; Filtro de linha; Reatores e 20 (vinte) unidades de fones de ouvido.
SMIT/CAP realizou a aquisição de 320 (trezentos e vinte) unidades de pad mouse com apoio para pulso; 04 (quatro) NOBREAKS; Monitores do tipo Touch Screen; 632 unidades de Mouse Óptico USB e 450 unidades de Teclado USB.
SMIT/CID realizou a aquisição de microcomputadores desktops, para utilização em Telecentros Comunitários e Laboratórios de Fabricação Digital da rede FAB LAB LIVRE SP; 57 (cinquenta e sete) unidades de Tripés Multiuso; 285 (duzentos e oitenta e cinco) Webcams e 57 (cinquenta e sete) unidades de Televisor, tipo Smart TV.
</t>
  </si>
  <si>
    <t>4300</t>
  </si>
  <si>
    <t>4300 - MANUTENÇÃO E OPERAÇÃO DA CENTRAL DE ATENDIMENTO TELEFÔNICO -  156 - PROGRAMA DE METAS 33.C</t>
  </si>
  <si>
    <t>Canal virtual interativo publicado</t>
  </si>
  <si>
    <t>Canal Virtual Interativo</t>
  </si>
  <si>
    <t>Desde 2017, o sistema que dá sustentação aos canais SP156 foi modernizado, 12 centrais telefônicas foram incorporadas à estrutura do telefone SP156 e mais de 190 serviços foram digitalizados, contribuindo para a melhoria contínua do atendimento ao cidadão do município.</t>
  </si>
  <si>
    <t>4305</t>
  </si>
  <si>
    <t>4305 - MANUTENÇÃO E OPERAÇÃO DAS PRAÇAS DIGITAIS</t>
  </si>
  <si>
    <t>Acessibilida- de digital</t>
  </si>
  <si>
    <t>Acessibilidade digital</t>
  </si>
  <si>
    <t>4307</t>
  </si>
  <si>
    <t>4307 - PROCONECTA - PROMOÇÃO DA CONECTIVIDADE E INCLUSÃO DIGITAL</t>
  </si>
  <si>
    <t>Infraestrutura disponibilizada</t>
  </si>
  <si>
    <t>4410</t>
  </si>
  <si>
    <t>4410 - AÇÕES DE DESBUROCRATIZAÇÃO PARA ABERTURA E FORMALIZAÇÃO DE EMPRESAS DE BAIXO RISCO</t>
  </si>
  <si>
    <t>4411</t>
  </si>
  <si>
    <t>4411 - AÇÕES ESTRATÉGICAS PARA MODERNIZAÇÃO DE PROCESSOS</t>
  </si>
  <si>
    <t>4412</t>
  </si>
  <si>
    <t>4412 - AÇÕES DE INOVAÇÃO E MELHORIA NO ATENDIMENTO AO CIDADÃO</t>
  </si>
  <si>
    <t>4413</t>
  </si>
  <si>
    <t>4413 - AÇÕES E PROTÓTIPOS PARA INICIATIVAS INOVADORAS</t>
  </si>
  <si>
    <t>Ações mapeamento de investimentos internacionais</t>
  </si>
  <si>
    <t>Mapeamento de possíveis doações e financiamentos internacionais.</t>
  </si>
  <si>
    <t xml:space="preserve">Em 2020, o (011).lab seguiu explorando as oportunidades de trazer recursos, experiências e visibilidade internacional como forma de potencializar as ações e políticas lideradas pelo laboratório e pela Secretaria. Em 2020 executamos duas parcerias mapeadas em 2019: a parceria internacional com Montreal (Canadá) e Montevideu (Uruguay), como parte do projeto financiado pelo Metropolis (Associação Global de Grandes Cidades e Regiões Metropolitanas), que aportou 26 mil euros; e a cooperação com o Banco de Desenvolvimento da América Latina (CAF), que foi firmada e por meio dela houve a disponibilização de US$ 100.000 para projetos de inovação e governo digital da secretaria. Além disso, a prospecção iniciada em 2019 para cooperação com a renomada States of Change, a fim de promover atividades que fortaleçam a capacidade institucional do (011).lab está em elaboração e deve ser firmada em 2021. Por fim, em 2020 tivemos três aportes internacionais para ações de ciências comportameitais do laboratório. O primeiro com o Banco Interamericano de Desenvolvimento (BID), o segundo com Vital Strategies, ambos para estimular o comportamentos preventivos à COVID19 por meio de insigths comportamentais . O terceiro com o IDEAS 42 para melhoria da responsividade no atendimento ao cidadão. Ressaltamos que em nenhum dos financiamentos recebidos houve contrapartida financeira da PMSP. </t>
  </si>
  <si>
    <t>4414</t>
  </si>
  <si>
    <t>4414 - PROSPECÇÃO DE PROBLEMAS PÚBLICOS E IDEAÇÃO DE ALTERNATIVAS PARA INOVAÇÃO</t>
  </si>
  <si>
    <t>Áreas com Mapeamento Atualizado</t>
  </si>
  <si>
    <t>Mapeamento e redesenho de processos de serviços para melhoria da gestão e da entrega de serviços públicos a cidadãos e cidadãs</t>
  </si>
  <si>
    <t>O (011),lab atuou em projetos de desenho e melhoria dos serviços e políticas públicas por meio da identificação de problemas, mapeamento e redesenho de processos e desenvolvimento de soluções a partir de experimentação e prototipação, sempre testando as soluções desenvolvidas com os públicos-alvo dos serviços. Em 2020 foram realizados o mapeamento de 39 serviços e políticas públicas; 29 deles junto a então Coordenadoria de Atendimento ao Cidadão e Melhoria de Serviços Públicos. E os outros 10 foram de Programas do próprio laboratório, sendo 5 mapeamentos de processos/serviços do Programa Linguagem Simples, e 5 do Programa de Ciências Comportamentais. Além disso, 4 políticas públicas foram mapeadas e redesenhadas a partir da experimentação e prototipação de soluções. Sendo eles: emissão de notas para MEI, absenteísmos no Descomplica, utilização de insights comportamentais para estimular comportamentos preventivos à COVID19 e estruturação da Política Municipal de Teletrabalho.
Totalizando, 43 serviços e políticas públicas mapeados e/ou melhorados.</t>
  </si>
  <si>
    <t>4415</t>
  </si>
  <si>
    <t>4415 - DIFUSÃO, FOMENTO E PESQUISAS APLICADAS À GESTÃO DE TECNOLOGIA, INOVAÇÃO E ATENDIMENTO AO CIDADÃO</t>
  </si>
  <si>
    <t>Ações de difusão de capacidades para inovar no setor público</t>
  </si>
  <si>
    <t>Através do Acordo de Cooperação Técnica com a UNESCO foi possível realizar projetos, eventos, publicações e capacitações para potencializar as ações de difusão de capacidades para inovar no setor público desenvolvidas pelo (011).lab. Dentre as ações, destacam-se: a construção de um curso de ensino a distância com a temática de linguagem simples no setor público; a execução, em parceria com a Secretaria de Saude e de Comunicação, do envio de mensagens de texto com mensagens de conscientização sobre medidas de segurança contra o Coronavírus; apoio no desenvolvimento da Política Municipal de Teletrabalho, com ações de engajamento, capacitação e apoio à servidores na implementação do modelo inovador de trabalho na Prefeitura. E de publicações destacam-se a "Inovação pública para transdormar o governo com as pessoas" e as traduções para espanhol e inglês da publicação "Ciclo de vida de laboratórios de inovação pública".</t>
  </si>
  <si>
    <t>7200</t>
  </si>
  <si>
    <t>7200 - AUMENTO DE CAPITAL DA EMPRESA DE TECNOLOGIA DA INFORMAÇÃO E COMUNICAÇÃO - PRODAM</t>
  </si>
  <si>
    <t>Capital investido</t>
  </si>
  <si>
    <t>7201</t>
  </si>
  <si>
    <t>7201 - IMPLANTAÇÃO DE LABORATÓRIO PARA DESENVOLVIMENTO DE AÇÕES E PROTÓTIPOS PARA INICIATIVAS INOVADORAS</t>
  </si>
  <si>
    <t>7202</t>
  </si>
  <si>
    <t>7202 - IMPLANTAÇÃO DE LABORATÓRIO PARA PROSPECÇÃO DE PROBLEMAS PÚBLICOS E IDEAÇÃO DE ALTERNATIVAS PARA INOVAÇÃO</t>
  </si>
  <si>
    <t>Publicações lançadas</t>
  </si>
  <si>
    <t>8404</t>
  </si>
  <si>
    <t>8404 - MANUTENÇÃO E OPERAÇÃO DE TELECENTROS</t>
  </si>
  <si>
    <t>SECRETARIA MUNICIPAL DO VERDE E DO MEIO AMBIENTE</t>
  </si>
  <si>
    <t>27 - SVMA</t>
  </si>
  <si>
    <t>27</t>
  </si>
  <si>
    <t>Valor simbólico. Previsão inicial destinada apenas a manter ativa a Ação Orçamentária, tendo em vista possibilidade de movimentação orçamentária futura.</t>
  </si>
  <si>
    <t>As etapas de implatação foram concluídas com recursos oriundos do FMSAI</t>
  </si>
  <si>
    <t>Reforma parcial do parque Chácara do Jockey</t>
  </si>
  <si>
    <t>Administação da sede e demais unidades vinculadas</t>
  </si>
  <si>
    <t>Atendimento das necessidades e das despesas gerais da SVMA, como manutenção da sede, do Gabinete, da Assessoria de Comunicação, e das demais unidades.</t>
  </si>
  <si>
    <t>Serviços de tecnologia da Informação e manutenção de sistemas informatizados</t>
  </si>
  <si>
    <t>Parques urbanos, parques lienares e unidades de conservação geridos</t>
  </si>
  <si>
    <t>2704</t>
  </si>
  <si>
    <t>2704 - MANUTENÇÃO E OPERAÇÃO DOS PLANETÁRIOS MUNICIPAIS</t>
  </si>
  <si>
    <t>Ações de educação ambiental</t>
  </si>
  <si>
    <t xml:space="preserve">A previsão era de 600 ações de educação ambiental na Escola Municipal de Astrofísico e nos planetários do Carmo e do Ibirapuera em 2020. Mas em função da pandemia e dos protocolos sanitários, as sessões do planetário foram suspensas e a equipe previsou adaptar os processos formativos para o ambiental virtual, investindo bastante tempo na construção de novos materiais e métodos. </t>
  </si>
  <si>
    <t xml:space="preserve">Dados parciais dos Planetários. Estamos atualizando a informação. </t>
  </si>
  <si>
    <t>09 Processos de aquisição (Ferramentas, Licenças AutoCAD, Computador Dell Desktop 7070, Storage, Chaveador KVM/Switch, Cartuchos HP, Trava de Segurança com Segredo e Serviços de Infraestrutura</t>
  </si>
  <si>
    <t>6651</t>
  </si>
  <si>
    <t>6651 - MANUTENÇÃO E OPERAÇÃO DOS SERVIÇOS DE ATENDIMENTO E MANEJO DA FAUNA SILVESTRE</t>
  </si>
  <si>
    <t>Animais silvestres atendidos</t>
  </si>
  <si>
    <t>6660</t>
  </si>
  <si>
    <t>6660 - FISCALIZAÇÃO, MONITORAMENTO E CONTROLE AMBIENTAL</t>
  </si>
  <si>
    <t>6669</t>
  </si>
  <si>
    <t>6669 - EDUCAÇÃO AMBIENTAL</t>
  </si>
  <si>
    <t xml:space="preserve">A previsão era de 525 atividades de educação ambiental realizadas pelas divisões da UMAPAZ/SVMA (excluindo aquelas da Divisão dos Planetários Municipais, computadas em item próprio). Esse quantitativo não foi atingido porque, em função da pandemia, as equipes precisaram adaptar seus materiais didáticos e metodologias para o ambiente digital. ?Ainda assim, apesar de a quantidade de ações ter sido menor do que o inicialmente previsto, o público atingido foi significativo: 29.043 pessoas. </t>
  </si>
  <si>
    <t>Dados parciais. UMAPAZ atualizando a informação.</t>
  </si>
  <si>
    <t>6681</t>
  </si>
  <si>
    <t>6681 - MANUTENÇÃO E OPERAÇÃO DO HERBÁRIO MUNICIPAL</t>
  </si>
  <si>
    <t>Amostras incluídas em acervo</t>
  </si>
  <si>
    <t>No início de 2020, havia no acervo do Herbário Municipal 20.610 amostras, sendo que 482 amostras foram incluídas no decorrer daquele ano.</t>
  </si>
  <si>
    <t>6682</t>
  </si>
  <si>
    <t>6682 - MANUTENÇÃO E OPERAÇÃO DE VIVEIROS</t>
  </si>
  <si>
    <t>Mudas de espécies herbáceas, arbustivas e arbóreas produzidas</t>
  </si>
  <si>
    <t>Foram consideradas, nesse caso, apenas as mudas produzidas e fornecidas a munícipes e órgãos municipais pelos 3 viveiros, em 2020. Os dados foram retirados do relatório de Gestão Ambiental da SVMA.</t>
  </si>
  <si>
    <t>Plano Ação Climática de São Paulo; Plano Muncipal de Arborização Urbana</t>
  </si>
  <si>
    <t>Nº de Árvores plantadas</t>
  </si>
  <si>
    <t>Nº de árvores plantadas</t>
  </si>
  <si>
    <t>Em decorrência da pandemia de Covid-19, o contrato teve de ser suspendido em diversas ocasiões.</t>
  </si>
  <si>
    <t xml:space="preserve">E020 - Recuperação/ desassoreamento do Parque do Laguinho – Jacques Custeau </t>
  </si>
  <si>
    <t>Obra Drenagem</t>
  </si>
  <si>
    <t>Ação de outra Secretaria - SIURB</t>
  </si>
  <si>
    <t xml:space="preserve">E065 - CONSTRUÇÃO DE UM MINI PISCINÃO NA AVENIDA CAITITU AO LADO DA AVENIDA JACÚ PESSEGO. </t>
  </si>
  <si>
    <t xml:space="preserve">E074 - PROLONGAMENTO DA REDE DE ÁGUAS PLUVIAIS DA RUA TENENTE CORONEL LUIZ GRANT NO PARQUE GUARANI EM ITAQUERA. </t>
  </si>
  <si>
    <t>E077 - CONSTRUÇÃO DE UM PISCINÃO EM ITAQUERA A FIM DE SANAR OS PROBLEMAS COM AS ENCHENTES DO CÓRREGO RIO VERDE - JACU.</t>
  </si>
  <si>
    <t>E078 - CONSTRUÇÃO DE UM PISCINÃO EM ITAQUERA A FIM DE SANAR OS PROBLEMAS COM AS ENCHENTES CÓRREGO  CÓRREGO JACU PÊSSEGO.</t>
  </si>
  <si>
    <t xml:space="preserve">E101 - CANALIZAÇÃO DOS TRECHOS REMANESCENTES DO CÓRREGO CHÁ DOS JESUÍTAS - SUBPREFEITURA DE SÃO MIGUEL PAULISTA. </t>
  </si>
  <si>
    <t xml:space="preserve">E104 - CANALIZAÇÃO DO CÓRREGO JACUPERVAL - PREFEITURA REGIONAL DE ITAQUERA </t>
  </si>
  <si>
    <t>E110 - CANALIZAÇÃO DO CÓRREGO PINTADINHO, LOCALIZADO NA RUA BONI, TRAVESSA DA RUA VICTÓRIO SANTIM, VILA CARMOSINA, SÃO PAULO - SP, 08290-000.</t>
  </si>
  <si>
    <t>E117 - OBRA DA CANALIZAÇÃO DO CÓRREGO DA COMUNIDADE DO BOQUEIRÃO. LOCALIZADA NA RUA DOM PEDRO EGGERARTH BAIRRO DA SAÚDE.</t>
  </si>
  <si>
    <t>E121 - CONSTRUÇÃO DE ECO-PONTO AVENIDA ANDRÉ CAVALCANTI COM A RUA BELEZA PURA</t>
  </si>
  <si>
    <t>Ecoponto implantado</t>
  </si>
  <si>
    <t>E132 - CANALIZAÇÃO DO RIO JUNQUEIRA EM VILA PROGRESSO, LOCALIZADO NA RUA JUNQUEIRA COM A RUA MODELO EM SÃO MIGUEL PAULISTA.</t>
  </si>
  <si>
    <t>E135 - IMPLANTAÇÃO DE BOCA DE LOBO, NAS RUAS NASCER DO SOL, SALVIA, PAU FORMIGA, ESTRELIZIA, PAU JACARÉ E HELICÔNIA EM CIDADE TIRADENTES.</t>
  </si>
  <si>
    <t>E142 - CANALIZAÇÃO DO TRECHO FINAL DO CORREGO LOCALIZADO NA RUA ANDRE CAVALCANTI.</t>
  </si>
  <si>
    <t>E151 - Obras de contenção de enchentes no Córrego 3 pontes, no trecho da Rua Desembargador Fausto Whitaker Machado Alvim até a Avenida Marechal Tito, Cidade Kemel</t>
  </si>
  <si>
    <t>E152 - Contratação de empresas especializadas para execução de estudos, projetos e obras de drenagem do Piscinão Lajeado - Prefeitura Regional de Guaianases</t>
  </si>
  <si>
    <t>E184 - Canalização do Córrego dos Machados - São Mateus</t>
  </si>
  <si>
    <t>Córrego Canalizado</t>
  </si>
  <si>
    <t>E200 - Complementação da Canalização do Córrego Ponte Rasa</t>
  </si>
  <si>
    <t>E201 - Canalização do Córrego afluente do Rio Aricanduva no trecho da Rua do Tatuapé altura do nº 463.</t>
  </si>
  <si>
    <t>E205 - Canalização do córrego Mirassol</t>
  </si>
  <si>
    <t>canalização concluída</t>
  </si>
  <si>
    <t>E206 - Reforma das laterais do Riacho do Ipiranga</t>
  </si>
  <si>
    <t>reforma concluída</t>
  </si>
  <si>
    <t>CONTROLADORIA GERAL DO MUNICÍPIO</t>
  </si>
  <si>
    <t>32 - CGM</t>
  </si>
  <si>
    <t>32</t>
  </si>
  <si>
    <t>Aprimoramen- to dos portais de Transparência</t>
  </si>
  <si>
    <t>REFORMULAÇÃO DO PORTAL DA TRANSPARÊNCIA</t>
  </si>
  <si>
    <t>MANUTENÇÃO DAS ATIVIDADES DA PASTA</t>
  </si>
  <si>
    <t>MANUTENÇÃO DOS SISTEMAS DA PASTA</t>
  </si>
  <si>
    <t xml:space="preserve">Aquisição Anual </t>
  </si>
  <si>
    <t>AQUISIÇÃO DE SOFTWARES E INSUMOS TI</t>
  </si>
  <si>
    <t>8262</t>
  </si>
  <si>
    <t>8262 - PROMOÇÃO DA TRANSPARÊNCIA, DO ACESSO À INFORMAÇÃO E DO CONTROLE SOCIAL</t>
  </si>
  <si>
    <t>MANUTENÇÃO DAS ATIVIDADES DE CONTROLE (PORTAL FOI REFORMULADO - PROJETO)</t>
  </si>
  <si>
    <t>9526</t>
  </si>
  <si>
    <t>E030 - Hack in Sampa</t>
  </si>
  <si>
    <t>Maratonas de Desenvolvimento</t>
  </si>
  <si>
    <t>OFICINAS VIA PLATAFORMA TEAMS</t>
  </si>
  <si>
    <t>2404</t>
  </si>
  <si>
    <t>2404 - AÇÕES DO PROGRAMA AGENTES DE GOVERNO ABERTO - PROGRAMA DE METAS 34.B</t>
  </si>
  <si>
    <t>Realização de oficinas</t>
  </si>
  <si>
    <t>valor transferido e gerido por SGM.</t>
  </si>
  <si>
    <t>SUBPREFEITURA PIRITUBA/JARAGUÁ</t>
  </si>
  <si>
    <t>42 - SUB-PJ</t>
  </si>
  <si>
    <t>42</t>
  </si>
  <si>
    <t>Acessibilida- de/equipamen- tos</t>
  </si>
  <si>
    <t>Serviços passaram a ser de competência da SMSUB.</t>
  </si>
  <si>
    <t>Diversas Obras - Melhorias de bairros</t>
  </si>
  <si>
    <t>Recursos insuficientes para contratação de segurança patrimonial para CPO, UTI e U.Armazenamento.</t>
  </si>
  <si>
    <t>Serviços de tapa-buracos passaram a ser de coompetência da SMSUB.</t>
  </si>
  <si>
    <t>Ações de prevenção</t>
  </si>
  <si>
    <t xml:space="preserve">Recursos insuficientes para manutenção por 12 meses de contratos de Zeladoria e prorrogação do prazo contratual dos serviços de limpeza mecanizada através de caminhão combinado com hidrojato/sugador/reciclador. </t>
  </si>
  <si>
    <t>Recursos insuficientes para prorrogação do prazo contratual dos serviços com 2 equipes de manejo arbóreo.</t>
  </si>
  <si>
    <t>Em razão da Pandemia por coronavírus não ocorreram o uso presencial dos espaços físicos.</t>
  </si>
  <si>
    <t>Informática mantida</t>
  </si>
  <si>
    <t>Recursos congelados.</t>
  </si>
  <si>
    <t>No entanto, sofreram reformas os espaços destinados a CPDU e CT Pirituba utilizando recursos da dotação 1170.</t>
  </si>
  <si>
    <t>Obra em andamento, com entrega prevista para 28/08/2021.</t>
  </si>
  <si>
    <t>Há probabilidade de prorrogação de prazo por mais 60 dias para a conclusão da obra.</t>
  </si>
  <si>
    <t>Evento</t>
  </si>
  <si>
    <t>Observância ao protocolo de segurança de não aglomeração com o fito de conter o avanço da Pandemia por Coronavírus.</t>
  </si>
  <si>
    <t>Manutenção de Vias e Logradouros</t>
  </si>
  <si>
    <t>Toneladas aplicadas de concreto asfáltico e emulsão da pintura de ligação.</t>
  </si>
  <si>
    <t>Contratos com quantitativos mensais insuficientes para suprir a demanda existente por tapa-buracos.</t>
  </si>
  <si>
    <t>SUBPREFEITURA JAÇANÃ/TREMEMBÉ</t>
  </si>
  <si>
    <t>46 - SUB-JT</t>
  </si>
  <si>
    <t>46</t>
  </si>
  <si>
    <t>Não houveram solicitações para esta dotação</t>
  </si>
  <si>
    <t>Plano de Obras das Subprefeituras</t>
  </si>
  <si>
    <t>Revitalização de áreas públicas, praças, reforma de quadra, instalação de ATI, playground, petplay etc.</t>
  </si>
  <si>
    <t>Despesas com remuneração de pessoal, manutenção dos contratos administrativos, aquisição de materiais e equipamentos, despesas com concessionárias, etc.</t>
  </si>
  <si>
    <t>Conservação de Tapa Buracos e Logradouros</t>
  </si>
  <si>
    <t>Manutenção de vias e áreas pública, aquisição de insumos como concreto usinado, areia, pedra, madeira, etc.</t>
  </si>
  <si>
    <t>Limpeza Manual de Córrego</t>
  </si>
  <si>
    <t>Execução de serviços de manutenção e drenagem de córregos</t>
  </si>
  <si>
    <t>Poda e Remoção de Arvores</t>
  </si>
  <si>
    <t>Execução de serviços de poda, remoção de árvores e conservação de áreas verdes</t>
  </si>
  <si>
    <t>Manutenção e Operação do Espaço Participativo</t>
  </si>
  <si>
    <t>Manutenções e Reparos da Prefeitura Regional</t>
  </si>
  <si>
    <t>Locação de impressoras e aquisição de insumos diversos (manutenção predial e TIC)</t>
  </si>
  <si>
    <t>Execução de Serviços de manutenção de vias e logradouros públicos</t>
  </si>
  <si>
    <t>Execução de serviços de conservação de pavimentos viários (tapa-buraco)</t>
  </si>
  <si>
    <t>O contrato passou a ser de responsabilidade de SMSUB a partir de novembro de 2020</t>
  </si>
  <si>
    <t>SUBPREFEITURA BUTANTÃ</t>
  </si>
  <si>
    <t>50 - SUB-BT</t>
  </si>
  <si>
    <t>50</t>
  </si>
  <si>
    <t>Passeios públicos requalificados</t>
  </si>
  <si>
    <t>falta de recursos</t>
  </si>
  <si>
    <t>Revitalização de Praças, Instalação de Playground, Construção de Pista de Skate, iluminação de Campo de Futebol, Execução de Galeriais, etc</t>
  </si>
  <si>
    <t>Concessionária (ENEL, SABESP, TELEFONICA), contratos: Locação de Veículos, Vigilância/Segurança,Telefonia, limpeza/ conservação, limpeza de caixa d'água, Correio, PABX, Auxílio Refeição/Alimentação, Auxílio Transporte,  aquição de material de consumo e materual permante.</t>
  </si>
  <si>
    <t>Manutenção de vias públicas</t>
  </si>
  <si>
    <t xml:space="preserve">Contratos de logradouros, Locação de Caminhão, Rolo Compactados, Máquinas pesadas, aquisição de consumo </t>
  </si>
  <si>
    <t>sistema de drenagem mantido</t>
  </si>
  <si>
    <t xml:space="preserve">Contratos de limpeza do piscinão, Locação de escavadeira hidráulica, limpeza de galerias e córregos,  manutenção e conservação de galerias e manutenção prevetiva da bomba do piscinão. </t>
  </si>
  <si>
    <t xml:space="preserve">Contratos de conservação de áreas ajardinadas e de manjeo arbóreo </t>
  </si>
  <si>
    <t>Contrato de locação de scanner e impressoras</t>
  </si>
  <si>
    <t>Manutenção e operação de serviços de guia e sarjetas</t>
  </si>
  <si>
    <t>Contrato de manutenção de vias, logradouros Publicos</t>
  </si>
  <si>
    <t>Tapa Buraco</t>
  </si>
  <si>
    <t>Conservação de Pavimentos Viários - Tapa Buracos</t>
  </si>
  <si>
    <t>2403</t>
  </si>
  <si>
    <t>2403 - MANUTENÇÃO E OPERAÇÃO DO DESCOMPLICA SP - PROGRAMA DE METAS 33.B</t>
  </si>
  <si>
    <t>Manutenção do Descomplica</t>
  </si>
  <si>
    <t xml:space="preserve">Concessionária (ENEL e SABESP) - Contratos:  Vigilância/Segurança e Limpeza Predial  </t>
  </si>
  <si>
    <t>SUBPREFEITURA SANTO AMARO</t>
  </si>
  <si>
    <t>54 - SUB-SA</t>
  </si>
  <si>
    <t>54</t>
  </si>
  <si>
    <t>Dotação congelada orçada em R$ 1.000,00.
Intervenções em passeios feitas com equipes de conservação de logradouros.</t>
  </si>
  <si>
    <t>Revitalização de praças, reforma de próprios municipais e execução de drenagem em locais com alagamento</t>
  </si>
  <si>
    <t>Folha de Pagamento e auxílios para os  servidores.
Aquisição de materiais de escritório, água mineral, gas, café, açucar, copos, ferramentas, materiais elétricos e hidraulicos.
Serviços de transportes, vigilância, limpeza predial, desinsetização, descupinização, desratização, limpeza de caixa d´água, manutenção elevadores, serviços postais, serviços de consultoria jurídica, locação de PABX, DPVAT e despesas com  água e esgoto, telefonia fixa e móvel e energia elétrica.</t>
  </si>
  <si>
    <t>Sistema de drenagem mantido</t>
  </si>
  <si>
    <t>Serviços de zeladoria: manutenção, conservação, limpeza manual e mecanizada de galerias, córregos e demais sistemas de drenagem</t>
  </si>
  <si>
    <t>Serviços de zeladoria: conservação e manutenção de áreas verdes e manejo arbóreo</t>
  </si>
  <si>
    <t>Sem demanda</t>
  </si>
  <si>
    <t>Mat. Equip. Informação e Comunicação</t>
  </si>
  <si>
    <t>Aquisição de filtros de linha, mouse pad, disco rígido, cartões de memória, gravador externo, conectores, webcam e headset, certificados digitais, locação de computadores e serviços de impressão e reprografia corporativa</t>
  </si>
  <si>
    <t>Reforma do Centro de Tradições de Santo Amaro (CETRASA), Unidade de Transportes Internos (UTI) e Unidade Técnica de Manutenção (UTM) Prédios I e II</t>
  </si>
  <si>
    <t xml:space="preserve">Área Alvenaria = 645 m
Área de passeio = 6.218 m
Ext. de Guias/Sarj.= 3832.50 m
Ext. de Sarjetão = 707 m </t>
  </si>
  <si>
    <t>unidade de medida = tonelada</t>
  </si>
  <si>
    <t>unidade de medida = metros</t>
  </si>
  <si>
    <t>SUBPREFEITURA M'BOI MIRIM</t>
  </si>
  <si>
    <t>58 - SUB-MB</t>
  </si>
  <si>
    <t>58</t>
  </si>
  <si>
    <t>Vias Públicas Mantidas</t>
  </si>
  <si>
    <t>Melhorias de Bairros Mantidas</t>
  </si>
  <si>
    <t>Administração da Unidade Mantida</t>
  </si>
  <si>
    <t>Sistemas de Drenagem Mantidos</t>
  </si>
  <si>
    <t>Conservar áreas verdes</t>
  </si>
  <si>
    <t>Áreas Verdes Mantidas</t>
  </si>
  <si>
    <t>Informática Mantida</t>
  </si>
  <si>
    <t>Atividades culturais</t>
  </si>
  <si>
    <t>SUBPREFEITURA ARICANDUVA/FORMOSA/CARRÃO</t>
  </si>
  <si>
    <t>66 - SUB-AF</t>
  </si>
  <si>
    <t>66</t>
  </si>
  <si>
    <t>Não houve demanda</t>
  </si>
  <si>
    <t>Obras diversas na região</t>
  </si>
  <si>
    <t xml:space="preserve">Administração da Subprefeitura - contratos e consumo/Vencimentos/Auxilios </t>
  </si>
  <si>
    <t>manutenção de vias e áreas públicas da região</t>
  </si>
  <si>
    <t>manutenção dos sistemas de drenagem da região</t>
  </si>
  <si>
    <t>conservação das áreas verdes da região</t>
  </si>
  <si>
    <t>manutenção dos contratos de informatica</t>
  </si>
  <si>
    <t>manutenção de prédios administrativos</t>
  </si>
  <si>
    <t>9641</t>
  </si>
  <si>
    <t>E180 - Revitalização e implementação de paisagismo no canteiro central da Rua Taubate - V.Carrão.</t>
  </si>
  <si>
    <t>Projeto Realizado</t>
  </si>
  <si>
    <t>Manutenção nos serviços de guias e sarjetas na Região</t>
  </si>
  <si>
    <t>Serviços de Tapa Buracos na Região</t>
  </si>
  <si>
    <t>70 - SUB-SM</t>
  </si>
  <si>
    <t>70</t>
  </si>
  <si>
    <t>guias,sarjetas,passeios e outros</t>
  </si>
  <si>
    <t>Realizado dentro do disponivel liberado</t>
  </si>
  <si>
    <t>buracos tapados</t>
  </si>
  <si>
    <t>atendimento ao publico</t>
  </si>
  <si>
    <t>paralisação Pandemia</t>
  </si>
  <si>
    <t>realizado parcial devido a paralisação</t>
  </si>
  <si>
    <t>SUBPREFEITURA SÃO MATEUS</t>
  </si>
  <si>
    <t>a dotação veio com recurso simbólico de R$ 1.000,00</t>
  </si>
  <si>
    <t>Melhorias de Bairros - Praças, ATIs CDCs</t>
  </si>
  <si>
    <t>Praças, ATI's e CDC's</t>
  </si>
  <si>
    <t>Administra ção da Unidade</t>
  </si>
  <si>
    <t>Manutenção dos Contratos Continuados</t>
  </si>
  <si>
    <t>Conservação de áreas verdes; Poda e remoção de árvores</t>
  </si>
  <si>
    <t>nenhuma solicitação viável por parte do Conselho Municipal Participativo.</t>
  </si>
  <si>
    <t>Dificuldades em se elaborar um Edital</t>
  </si>
  <si>
    <t>Não houve um planejamento.</t>
  </si>
  <si>
    <t>nenhuma solicitação viável por parte da Supervisão de Cultura.</t>
  </si>
  <si>
    <t>9588</t>
  </si>
  <si>
    <t>E111 - RECAPEAMENTO DO TRECHO COMPREENDIDO ENTRE OS NÚMEROS 300 E 1046 DA TRAVESSA SOMOS TODOS IGUAIS, JARDIM DA CONQUISTA (ZONA LESTE), SÃO PAULO - SP - CEP 08343-000</t>
  </si>
  <si>
    <t>Pavimentação e recapeamento de vias</t>
  </si>
  <si>
    <t>Não houve solicitação.</t>
  </si>
  <si>
    <t>9622</t>
  </si>
  <si>
    <t>E147 - REFORMA DA PRAÇA COM SUBSTITUIÇÃO DOS BRINQUEDOS LOCALIZADA NA TRAVESSA SABOR DE MIM, 24 COM A TRAVESSA CHALANA E TRAVESSA DEUSA DO ASFALTO</t>
  </si>
  <si>
    <t>FUNDO ESPECIAL DE DESPESAS DA CÂMARA MUNICIPAL DE SÃO PAULO</t>
  </si>
  <si>
    <t>76 - FECAM</t>
  </si>
  <si>
    <t>76</t>
  </si>
  <si>
    <t>2008</t>
  </si>
  <si>
    <t>2008 - EXPANSÃO E APERFEIÇOAMENTO DAS ATIVIDADES DA CMSP</t>
  </si>
  <si>
    <t>Atividades expandidas/ aperfeiçoa- das</t>
  </si>
  <si>
    <t>Atividades para o aperfeiçoamento das atividades da Casa</t>
  </si>
  <si>
    <t>As atividades necessárias ao desenvolvimento da Casa foram realizadas. Além disso, é importante destacar a realização de uma ação extraordinária e, portanto, não prevista no orçamento inicial da atividade. A Câmara Municipal de São Paulo contribuiu com o
combate à pandemia do Covid-19, no município de São Paulo, através de transferência financeira de recursos próprios do 
FECAM, no montante de R$ 38.619.038,73, ao Tesouro do Munícipio, conforme Lei nº 17.338 de 14/04/2020 e Ato da Mesa da CMSP nº 1.468, de 
29/04/2020.</t>
  </si>
  <si>
    <t>2011</t>
  </si>
  <si>
    <t>2011 - ESCOLA DO PARLAMENTO</t>
  </si>
  <si>
    <t>curso de pós-graduação, cursos livres, seminários e publicações.</t>
  </si>
  <si>
    <t>Inicialmente, havia uma previsão para abertura de 3 novos cursos de pós-graduação, estimados em cerca de R$ 700 mil. Por conta pandemia, a alta administração da Casa decidiu postergar essa oferta. Entre março e junho de 2020, houve um replanejamento interno para reposicionar a Escola no contexto digital e só depois de um parecer da Procuradoria da Casa, a Escola pode iniciar a remuneração remota dos profissionais contratados.  Estes fatos justificam a baixa execução orçamentária no ano de 2020. As quantidade dos produtos entregues foram as seguintes: 1 curso de pós-graduação; 12 cursos livres e/ou seminários; e 12 artigos/publicações.</t>
  </si>
  <si>
    <t>A aquisição de Tape Library, Software de Backup e Fitas de Backup não foi executada, pois a partir de pesquisas junto a diversos fabricantes, foi verificado que haviam outras soluções que melhor se adequavam a necessidade da Câmara Municipal de São Paulo. Outras despesas previstas nesta rubrica foram adiados por decisão da Mesa da Câmara.</t>
  </si>
  <si>
    <t>COMPANHIA METROPOLITANA DE HABITAÇÃO DE SÃO PAULO</t>
  </si>
  <si>
    <t>83 - COHAB</t>
  </si>
  <si>
    <t>83</t>
  </si>
  <si>
    <t>2611</t>
  </si>
  <si>
    <t>2611 - ADMINISTRAÇÃO DA CARTEIRA IMOBILIÁRIA</t>
  </si>
  <si>
    <t>3353</t>
  </si>
  <si>
    <t>3353 - AMPLIAÇÃO, REFORMA E REQUALIFICAÇÃO DE UNIDADES HABITACIONAIS</t>
  </si>
  <si>
    <t>Unidades Habitacionais Reformadas</t>
  </si>
  <si>
    <t>Estudos de viabilidade, avaliações preliminares e projetos</t>
  </si>
  <si>
    <t>Cumprimento parcial, considerando as fases de construção de UH</t>
  </si>
  <si>
    <t>3356 - REGULARIZAÇÃO FUNDIÁRIA</t>
  </si>
  <si>
    <t>Dificuldades no avanço da regularização referente ao andamento junto aos cartórios e atrasos nas contratações das obras de obtenção de AVCB em razão da pandemia</t>
  </si>
  <si>
    <t>4353</t>
  </si>
  <si>
    <t>4353 - MANUTENÇÃO DE UNIDADES HABITACIONAIS</t>
  </si>
  <si>
    <t>FUNDO MUNICIPAL DE HABITAÇÃO</t>
  </si>
  <si>
    <t>91 - FMH</t>
  </si>
  <si>
    <t>91</t>
  </si>
  <si>
    <t>1276</t>
  </si>
  <si>
    <t>1276 - PROJETOS E AÇÕES DE APOIO HABITACIONAL</t>
  </si>
  <si>
    <t>Nenhum</t>
  </si>
  <si>
    <t>Não houve liberação orçamentária para este projeto</t>
  </si>
  <si>
    <t>Com a repactuação do Programa de Metas todos os recursos orçamentários foram direcionados para os proj/atividades 5403 - Casa da Família e 5408 - Regularização Fundiária</t>
  </si>
  <si>
    <t>Administração da Carteira</t>
  </si>
  <si>
    <t>3358</t>
  </si>
  <si>
    <t>3358 - LOCAÇÃO SOCIAL</t>
  </si>
  <si>
    <t>Manutenção das Unidades e Entorno</t>
  </si>
  <si>
    <t>5403</t>
  </si>
  <si>
    <t>5403 - CASA DA FAMÍLIA - PROGRAMA DE METAS 19.A</t>
  </si>
  <si>
    <t>As entregas físicas correspondem aos indicadores e números de entrega atingidos no PdM para o ano de 2020. Os valores executados em 2020 não necessariamente correspondem a uma obra que foi concluída em 2020.  Número de Unidades Habitacionais entregues realizadas com a combinação das fontes dos órgãos 14, 86, 98, 37. Com a repactuação do Programa de Metas todos os recursos orçamentários para a Meta de produção de uh foram direcionados para os proj/atividades 5403 - Casa da Família</t>
  </si>
  <si>
    <t>5408</t>
  </si>
  <si>
    <t>5408 - REGULARIZAÇÃO FUNDIÁRIA - PROGRAMA DE METAS 18.A</t>
  </si>
  <si>
    <t>famílias beneficiadas por procedimentos de regularização fundiária</t>
  </si>
  <si>
    <t xml:space="preserve">As entregas físicas correspondem aos indicadores e números de entregas atingidos no PdM para o ano de 2020. Número de famílias beneficiadas com procedimentos de regularização fundiária. Entrega realizada com a combinação das fontes dos órgãos 14, 86. Com a repactuação do Programa de Metas todos os recursos orçamentários para a Meta de regularização foram direcionados para os proj/atividades 5408 - Regularização Fundiária; </t>
  </si>
  <si>
    <t>FUNDO MUNICIPAL DE TURISMO</t>
  </si>
  <si>
    <t>96 - FUTUR</t>
  </si>
  <si>
    <t>96</t>
  </si>
  <si>
    <t>1021</t>
  </si>
  <si>
    <t>1021 - PROJETOS DE FOMENTO AO TURISMO</t>
  </si>
  <si>
    <t>SERVIÇO FUNERÁRIO DO MUNICÍPIO DE SÃO PAULO</t>
  </si>
  <si>
    <t>04 - SFMSP</t>
  </si>
  <si>
    <t>04</t>
  </si>
  <si>
    <t>Não houve necessidade dos recursos</t>
  </si>
  <si>
    <t>PREST.SERVS.</t>
  </si>
  <si>
    <t>Serv. Informação e Comunicação</t>
  </si>
  <si>
    <t>Materiais de informação e comunicação</t>
  </si>
  <si>
    <t>7502</t>
  </si>
  <si>
    <t>Construção de Cemitérios</t>
  </si>
  <si>
    <t>Obras</t>
  </si>
  <si>
    <t>7503</t>
  </si>
  <si>
    <t>Ampliação, Reforma e Requalificação de Cemitérios</t>
  </si>
  <si>
    <t>Ampliação, Reforma e Requalifica- ção</t>
  </si>
  <si>
    <t>7855</t>
  </si>
  <si>
    <t>Construção de Espaço para Crematório</t>
  </si>
  <si>
    <t>7856</t>
  </si>
  <si>
    <t>Ampliação, Reforma e Requalificação de Espaço para Crematório</t>
  </si>
  <si>
    <t>7857</t>
  </si>
  <si>
    <t>Construção de Espaço para Velório</t>
  </si>
  <si>
    <t>7858</t>
  </si>
  <si>
    <t>Ampliação, Reforma e Requalificação de Espaço para Velório</t>
  </si>
  <si>
    <t>8503</t>
  </si>
  <si>
    <t>8503 - MANUTENÇÃO E OPERAÇÃO DE CEMITÉRIO</t>
  </si>
  <si>
    <t>TEMOS 22 CEMITÉRIOS</t>
  </si>
  <si>
    <t>8852</t>
  </si>
  <si>
    <t>8852 - COMERCIALIZAÇÃO DE ARTIGOS DO SERVIÇO FUNERÁRIO</t>
  </si>
  <si>
    <t>Artigos comercializa- dos</t>
  </si>
  <si>
    <t xml:space="preserve">Materiais de revenda - Contratação de Funeral </t>
  </si>
  <si>
    <t>aumento devido a COVID-19/parte dos materiais foram adquiridos com FONTE 00</t>
  </si>
  <si>
    <t>8853</t>
  </si>
  <si>
    <t>8853 - TRANSPORTES FÚNEBRES</t>
  </si>
  <si>
    <t>Contratação empresa de serviço de transporte</t>
  </si>
  <si>
    <t>8856</t>
  </si>
  <si>
    <t>8856 - MANUTENÇÃO E OPERAÇÃO DE CREMATÓRIO</t>
  </si>
  <si>
    <t>8858</t>
  </si>
  <si>
    <t>8858 - MANUTENÇÃO E OPERAÇÃO DE VELÓRIO</t>
  </si>
  <si>
    <t>8859</t>
  </si>
  <si>
    <t>8859 - AÇÕES SOCIOCULTURAIS EM ESPAÇOS CEMITERIAIS</t>
  </si>
  <si>
    <t>eventos culturais</t>
  </si>
  <si>
    <t>EVENTO - FINADOS</t>
  </si>
  <si>
    <t>Eventos não realizados em virtude da COVID-19</t>
  </si>
  <si>
    <t>Ampliação, Reforma e Requalificação</t>
  </si>
  <si>
    <t>Operação do TCMSP</t>
  </si>
  <si>
    <t>A unidade manteve o nível operacional em 2020.</t>
  </si>
  <si>
    <t>As demandas por publicações de editais e outras publicações legais foram atendidas em 2020.</t>
  </si>
  <si>
    <t>Sistema de Informação e Comunicação</t>
  </si>
  <si>
    <t>Os  Sistemas de Informação e Comunicação foram mantidos em estado operacional em 2020.</t>
  </si>
  <si>
    <t>TRIBUNAL DE CONTAS DO MUNICÍPIO DE SÃO PAULO</t>
  </si>
  <si>
    <t>10 - TCMSP</t>
  </si>
  <si>
    <t>10</t>
  </si>
  <si>
    <t>TCMSP em operação</t>
  </si>
  <si>
    <t>SECRETARIA MUNICIPAL DE HABITAÇÃO</t>
  </si>
  <si>
    <t>14 - SEHAB</t>
  </si>
  <si>
    <t>14</t>
  </si>
  <si>
    <t>Serviços de custeio executados</t>
  </si>
  <si>
    <t>Serviços de manutenção de sistemas de informática executados</t>
  </si>
  <si>
    <t>2402</t>
  </si>
  <si>
    <t xml:space="preserve">2402 - E090 - RECURSO ADICIONAL PARA O PROGRAMA LOCAÇÃO SOCIAL MANTIDO PELA SECRETARIA DE HABITAÇÃO DESTINADA À POPULAÇÃO EM SITUAÇÃO DE RUA. </t>
  </si>
  <si>
    <t>Recursos não liberados</t>
  </si>
  <si>
    <t>2407 - E164 - Pagamento de aluguel social para moradores do entorno do Córrego dos Freitas</t>
  </si>
  <si>
    <t>Aluguel social</t>
  </si>
  <si>
    <t>2635</t>
  </si>
  <si>
    <t>2635 - SERVIÇO DE MORADIA TRANSITÓRIA</t>
  </si>
  <si>
    <t xml:space="preserve"> Famílias atendidas</t>
  </si>
  <si>
    <t xml:space="preserve"> Unidades habitacionais</t>
  </si>
  <si>
    <t>3355</t>
  </si>
  <si>
    <t>3355 - EXECUÇÃO DO PROGRAMA DE MANANCIAIS</t>
  </si>
  <si>
    <t xml:space="preserve">Famílias beneficiadas com obras de urbanização </t>
  </si>
  <si>
    <t xml:space="preserve">As entregas físicas correspondem aos indicadores e números de entregas atingidos no PdM para o ano de 2020. Os valores executados em 2020 não necessariamente correspondem a uma obra que foi concluída em 2020. Número de famílias beneficiadas com obras de urbanização de assentamentos precários em andamento, em área de manancial. Número de Combinação das fontes 14, 86 e 98. Com a repactuação do Programa de Metas todos os recursos orçamentários para a Meta de urbanização foram direcionados para os proj/atividades 5405 Urbanização de Assentamentos Precários - Programa de Metas 20.a; </t>
  </si>
  <si>
    <t>Famílias beneficiadas por procedimentos de regularização fundiária</t>
  </si>
  <si>
    <t xml:space="preserve">As entregas físicas correspondem aos indicadores e números de entregas atingidos no PdM para o ano de 2020. Os valores executados em 2020 não necessariamente correspondem a uma obra que foi concluída em 2020. Número de famílias beneficiadas com obras de urbanização de assentamentos precários em andamento. Obras realizadas com combinação das fontes 14, 86, 98. Com a repactuação do Programa de Metas todos os recursos orçamentários para a Meta de urbanização foram direcionados para os proj/atividades 5405 Urbanização de Assentamentos Precários - Programa de Metas 20.a; </t>
  </si>
  <si>
    <t>9507</t>
  </si>
  <si>
    <t xml:space="preserve">E013 - CONSTRUÇÃO DE 12.000 CASAS OU APARTAMENTOS - UNIDADES HABITACIONAIS DE INTERESSE SOCIAL NAS REGIÕES DE PERUS, JARAGUÁ, PIRITUBA, LAPA, FREGUESIA DO Ó E BRASILÂNDIA.  </t>
  </si>
  <si>
    <t>9508</t>
  </si>
  <si>
    <t xml:space="preserve">E014 - REGULARIZAÇÃO FUNDIÁRIA DE LOTEAMENTOS DESTINADOS A HABITAÇÃO DE INTERESSE SOCIAL NOS BAIRROS DE PIRITUBA, JARAGUÁ, PERUS, LAPA, BRASILÂNDIA, FREGUESIA DO Ó. </t>
  </si>
  <si>
    <t>9521</t>
  </si>
  <si>
    <t>E027 - Estabilização de Solos dos bairros: Ilha do Bororé, Chácara Santo Amaro, Jardim Gaivotas, Jardim Santa Fé, Nova América, Pq. Floresta, Marsilac, Embura e Barragem</t>
  </si>
  <si>
    <t>Áreas de risco - intervenções atendidas</t>
  </si>
  <si>
    <t>9566</t>
  </si>
  <si>
    <t xml:space="preserve">E086 - RECURSOS ADICIONAIS AO PROGRAMA DE ATENDIMENTO HABITACIONAL DEFINITIVO MANTIDO PELA SECRETARIA MUNICIPAL DE HABITAÇÃO PARA A POPULAÇÃO EM SITUAÇÃO DE RUA. </t>
  </si>
  <si>
    <t>9625</t>
  </si>
  <si>
    <t>E150 - DESAPROPRIAÇÃO DA ÁREA ONDE SE ENCONTRA O LOTEAMENTO DENOMINADO PINHEIRINHO II, AVENIDA BENTO GUELF, NA REGIÃO DA PREFEITURA REGIONAL DE SÃO MATEUS.</t>
  </si>
  <si>
    <t>Desapropria- ções</t>
  </si>
  <si>
    <t>9629</t>
  </si>
  <si>
    <t>E154 - Obras de infraestrutura com Regularização Urbana e Fundiária de aproximadamente 8 mil famílias do Jardim Vitoria - Prefeitura Regional da Cidade Tiradentes</t>
  </si>
  <si>
    <t>9631</t>
  </si>
  <si>
    <t>E163 - Canalização do Córrego dos Freitas</t>
  </si>
  <si>
    <t>5405</t>
  </si>
  <si>
    <t>5405 - URBANIZAÇÃO DE ASSENTAMENTOS PRECÁRIOS - PROGRAMA DE METAS 20.A</t>
  </si>
  <si>
    <t>SECRETARIA MUNICIPAL DE MOBILIDADE E TRANSPORTES</t>
  </si>
  <si>
    <t>20 - SMT</t>
  </si>
  <si>
    <t>20</t>
  </si>
  <si>
    <t>Desconsiderar</t>
  </si>
  <si>
    <t>Dotação Criada com Valor simbólico. Previsão inicial destinada apenas a manter ativa a Ação Orçamentária, tendo em vista possibilidade de movimentação orçamentária futura.</t>
  </si>
  <si>
    <t>1096 - ACESSIBILIDADE, AMPLIAÇÃO, REFORMA E REQUALIFICAÇÃO DE TERMINAIS DE ÔNIBUS</t>
  </si>
  <si>
    <t>Recursos não disponibilizados pela PMSP</t>
  </si>
  <si>
    <t>Construção Corredores ônibus</t>
  </si>
  <si>
    <t>Inicio implantação Corredor Leste Itaquera - Revisão Projeto Básico</t>
  </si>
  <si>
    <t>1100 - AMPLIAÇÃO, REFORMA E REQUALIFICAÇÃO DE CORREDORES DE ÔNIBUS</t>
  </si>
  <si>
    <t>requalificação da faixa exclusiva de ônibus da Av Ragueb Chohfi e implantação de faixa exclusiva de ônibus na Av Luís Pires de Minas</t>
  </si>
  <si>
    <t xml:space="preserve">Contrato 106/2019-SMT / processo SEI 6020.2019/0010762-2 </t>
  </si>
  <si>
    <t>1137</t>
  </si>
  <si>
    <t>1137 - PAVIMENTAÇÃO E RECAPEAMENTO DE VIAS - PROGRAMA DE METAS 3.A</t>
  </si>
  <si>
    <t>Pavimentação e recapea- mento de vias</t>
  </si>
  <si>
    <t>1240</t>
  </si>
  <si>
    <t>1240 - MODERNIZAÇÃO SEMAFÓRICA</t>
  </si>
  <si>
    <t>Modernização Semafórica</t>
  </si>
  <si>
    <t>2096</t>
  </si>
  <si>
    <t>2096 - MANUTENÇÃO E OPERAÇÃO DE TERMINAIS DE ÔNIBUS</t>
  </si>
  <si>
    <t>Manutenção e Operação Terminais de Ônibus</t>
  </si>
  <si>
    <t>Gerenciamento e manut. dos terminais</t>
  </si>
  <si>
    <t>2099</t>
  </si>
  <si>
    <t>2099 - MANUTENÇÃO DE CORREDORES DE ÔNIBUS</t>
  </si>
  <si>
    <t>ADMINISTRAÇÃO DA UNIDADE REALIZADA</t>
  </si>
  <si>
    <t>MANUTENÇÃO DOS CONTRATOS LIGADOS AOS SERVIÇOS DE INFORMÁTICA</t>
  </si>
  <si>
    <t>SERVIÇO PRESTADO NECESSARIO A ADMINISTRAÇÃO DA SMT</t>
  </si>
  <si>
    <t>3704</t>
  </si>
  <si>
    <t>3704 - AÇÕES PARA MODERNIZAÇÃO DO SISTEMA DE TRANSPORTES</t>
  </si>
  <si>
    <t>3745</t>
  </si>
  <si>
    <t>3745 - AUMENTO DE CAPITAL DA SPTRANS</t>
  </si>
  <si>
    <t>Encargos Financeiros e Amortizações pagos</t>
  </si>
  <si>
    <t>Recursos não disponibilizados pela PMSP para pagamento da parcela do DMLP em outubro.</t>
  </si>
  <si>
    <t xml:space="preserve">O recurso PMSP utilizado foi para pagamento da parcela de abril/2020 do DMLP e parcela de outubro/2020 paga com recursos próprios da empresa. Os investimentos efetuados com recursos próprios. </t>
  </si>
  <si>
    <t>3746</t>
  </si>
  <si>
    <t>3746 - AUMENTO DE CAPITAL DA CET</t>
  </si>
  <si>
    <t>4651</t>
  </si>
  <si>
    <t>4651 - APOSENTADORIA COMPLEMENTAR AOS SERVIDORES DA SÃO PAULO TRANSPORTE S/A</t>
  </si>
  <si>
    <t>Aposentados Beneficiários.</t>
  </si>
  <si>
    <t>Redução na quantidade de beneficiários</t>
  </si>
  <si>
    <t>4700</t>
  </si>
  <si>
    <t>4700 - MANUTENÇÃO E OPERAÇÃO DO SISTEMA MUNICIPAL DE TRANSPORTE COLETIVO</t>
  </si>
  <si>
    <t>Gerenciamento da Sptrans efetuado</t>
  </si>
  <si>
    <t>Está sendo considerado o valor de R$ 36.100.126,00 referente à Sentenças Judiciais (com pagamentos efetuados) e R$ 322.317.184,07 referente à Outros Serviços de Terceiros</t>
  </si>
  <si>
    <t>Os recursos disponibilizados para Outros Serviços de Terceiros corresponde ao Contrato de Prestação de Serviços entre a SMT e SPTrans. O valor utilizado foi suficiente para cumprimento das obrigações, dada a redução de despesas por conta da Covid-19 e a não aplicação de reajuste salarial (data-base maio/2020).</t>
  </si>
  <si>
    <t>4701</t>
  </si>
  <si>
    <t>4701 - COMPENSAÇÕES TARIFÁRIAS DO SISTEMA DE ÔNIBUS</t>
  </si>
  <si>
    <t>Passageiros beneficiados</t>
  </si>
  <si>
    <t>Efeito pandemia COVID</t>
  </si>
  <si>
    <t>4702</t>
  </si>
  <si>
    <t>4702 - SERVIÇOS DE ENGENHARIA DE TRÁFEGO</t>
  </si>
  <si>
    <t>Serviço de Engª Tráfego</t>
  </si>
  <si>
    <t>4705</t>
  </si>
  <si>
    <t>4705 - TRANSPORTE DE PESSOAS COM DEFICIÊNCIA OU MOBILIDADE REDUZIDA - ATENDE</t>
  </si>
  <si>
    <t>Pessoas transportados</t>
  </si>
  <si>
    <t>Valor pendente de liquidação referente a DEA dez/2020 - R$ 5.008.697,78.</t>
  </si>
  <si>
    <t>5100 - Intervenções no Sistema Viário</t>
  </si>
  <si>
    <t>Intervenções na Àrea de Mobilidade</t>
  </si>
  <si>
    <t>Prestação de serviços de conservação e manutenção da rede cicloviária. Contrato 108/2019</t>
  </si>
  <si>
    <t>E002 - Acessibilidade, Ampliação, Reforma e Requalificação de Terminais de Ônibus acessíveis à Primeira Infância</t>
  </si>
  <si>
    <t>Ampliação, Reforma e Requalificação de Terminal de Ônibus</t>
  </si>
  <si>
    <t>E016 - CONSTRUÇÃO PONTE DE PIRITUBA NA RAIMUNDO PEREIRA DE MAGALHÃES</t>
  </si>
  <si>
    <t>Ponte Raimundo P Magalhães obra</t>
  </si>
  <si>
    <t>E019 - Ligação viária entre o Jardim Cocaia e o Jardim Castro Alves sobre o canal da Represa de Guarapiranga</t>
  </si>
  <si>
    <t xml:space="preserve">E021 - Duplicação da ponte sobre a linha da CPTM na Praça João Beiçola  </t>
  </si>
  <si>
    <t>E024 - Duplicação da Ponte Jurubatuba Irmã Agostina</t>
  </si>
  <si>
    <t>E025 - Duplicação da Avenida Senador Teotônio Vilela entre o nº 8.500 e a Estrada do Jaceguava</t>
  </si>
  <si>
    <t>E039 - Programa Bike SP – Lei nº 16.547, de 21 de Setembro de 2016</t>
  </si>
  <si>
    <t>Fomento ao deslocamento de Bicicleta</t>
  </si>
  <si>
    <t>E051 - Projeto de Implantação do Sistema de Transporte Público Hidroviário - STPHSP, Lei Municipal n° 16.010/2014</t>
  </si>
  <si>
    <t>Sistema de Transporte Público Hidroviário implantado</t>
  </si>
  <si>
    <t>E063 - CONSTRUÇÃO DA PONTE CAITITU PARA TRÁFEGO DE VEÍCULOS E PEDESTRES NO LOCAL QUE LIGA A RUA TERRA BRASILEIRA A RUA CINTRA</t>
  </si>
  <si>
    <t xml:space="preserve">E064 - CONSTRUÇÃO DA PONTE EM TRAVESSA DA A RUA LUÍS MATEUS, PONTE QUE LIGARÁ VILACOSMOPOLITA AO JARDIM SÃO CARLOS.
</t>
  </si>
  <si>
    <t>E079 - CONCLUSÃO DO BINÁRIO INTERLIGANDO RUA TOMAZZO FERRARA ATÉ AVENIDA ARICANDUVA PROJETO APROVADO JUNTO A PMSP</t>
  </si>
  <si>
    <t>E098 - CONSTRUÇÃO DE UMA PONTE SOBRE A LINHA FÉRREA INTERLIGANDO O JARDIM KERALUX COM ERMELINO MATARAZZO, SAINDO DA ALTURA DO NÚMERO 6000 DA AVENIDA DOUTOR ASSIS RIBEIRO - ERMELINO MATARAZZO SÃO PAULO - SP, CEP 03827-000.</t>
  </si>
  <si>
    <t>E109 - CONSTRUÇÃO DE UM RETORNO, ANTES DA ALTURA DA AVENIDA DO IMPERADOR, NA AVENIDA MUSGO-DE-FLOR, PARQUE GUARANI, SÃO PAULO - SP - CEP 08235-210.</t>
  </si>
  <si>
    <t>E113 - CONSTRUÇÃO DA PONTE PIRITUBA LIGANDO A AVENIDA RAIMUNDO PEREIRA DE MAGALHÃES SOBRE A MARGINAL TIETÊ.</t>
  </si>
  <si>
    <t>E119 - CONSTRUÇÃO DE UM TERMINAL DE ÔNIBUS NO CENTRO DE ITAQUERA PARA AS LINHAS FIXAS 4310 - 3024 E 3003 PARA EMBARQUE E DESEMBARQUE EM FRENTE À LAGOA SALGADA;</t>
  </si>
  <si>
    <t xml:space="preserve">E133 - ABERTURA DE VIA PÚBLICA LIGANDO A RUA  AGRIMENSOR SUGAYA A RUA CRISTOVÃO DE SALAMANCA EM ITAQUERA. </t>
  </si>
  <si>
    <t>E136 - CONSTRUÇÃO DA PONTE LIGANDO A RUA INACIO MONTEIRO A LUIZ RUBINO E ASFALTAMENTO DA RUA LUIZ RUBINO NO BAIRRO INÁCIO MONTEIRO EM CIDADE TIRADENTES.</t>
  </si>
  <si>
    <t>E148 - PONTE LIGANDO A AVENIDA BOSSANO DEL GRAPPA COM A TRAVESSA AGUA CORRENTE EM SÃO MATEUS.</t>
  </si>
  <si>
    <t>E149 - SINALIZAÇÃO DE CHÃO E INSTALAÇÃO DE REDUTOR DE VELOCIDADE NA TRAVESSA SOMOS TODOS IGUAIS X TRAVESSA SINHA MOÇA EM SÃO MATEUS.</t>
  </si>
  <si>
    <t>Manutenção e Op da Sinal do Sist Viário</t>
  </si>
  <si>
    <t>E153 - Obras de construção de Ponte para ligação entre da Travessa dos Seringais com a Rua Mte. Valentim, Vila Solange - Prefeitura Regional de Guaianases</t>
  </si>
  <si>
    <t>E171 - Abertura da Rua Jose Martinho de Moura Batista, com extensão aproximada de 150 mts e largura variável de 15 a 50 mts, localizada entre a Av.Dr Orencio Vidigal e Rua Vera Cruz, no bairro da Penha - Lei 13.212 de 20/11/2001</t>
  </si>
  <si>
    <t>E174 - Instalação de semáforo no cruzamento da Rua Serra de Botucatu com Rua Serra de Japi - Tatuapé</t>
  </si>
  <si>
    <t>Intervenções Sistema Viário</t>
  </si>
  <si>
    <t>E175 - Revitalização da Av.Celso Garcia em toda sua extensão</t>
  </si>
  <si>
    <t>E176 - Construção de Viaduto ligando a Estrada de Itaquera com Av.Aricanduva</t>
  </si>
  <si>
    <t>E179 - Construção de Viaduto na Avenida Celso Garcia  sobre a Avenida Salim Farah Maluf.</t>
  </si>
  <si>
    <t>Viaduto Construído</t>
  </si>
  <si>
    <t>E183 - Construção de rampa de acesso viário no Viaduto Guadalajara - Belem, sobre a Av.Alcantara Machado (Radial Leste)</t>
  </si>
  <si>
    <t>Rampa Construída</t>
  </si>
  <si>
    <t>E185 - Duplicação do Viaduto Engenheiro Alberto Badra (Elevado Aricanduva)</t>
  </si>
  <si>
    <t>E186 - Reforma do Viaduto Antonio Abdo (interliga a Av.Antonio de Barros e Av.Conselheiro Carrão).</t>
  </si>
  <si>
    <t>2098</t>
  </si>
  <si>
    <t>2098 - MANUTENÇÃO DE CICLOVIAS, CICLOFAIXAS E CICLORROTAS - PROGRAMA DE METAS 12.B</t>
  </si>
  <si>
    <t>Implantação de sinalização nas ciclovias, ciclofaixas e ciclorrotas</t>
  </si>
  <si>
    <t>Contr  nº 01/2020 - SMT.GAB</t>
  </si>
  <si>
    <t>3757</t>
  </si>
  <si>
    <t>3757 - IMPLANTAÇÃO DE PROJETOS DE REDESENHO URBANO EM ÁREAS CALMAS E SEGURANÇA VIÁRIA - PROGRAMA DE METAS 24.A, 24.B E 24F</t>
  </si>
  <si>
    <t>remanejamento de poste em local que haverá obras de segurança viária</t>
  </si>
  <si>
    <t>SECRETARIA MUNICIPAL DE ASSISTÊNCIA E DESENVOLVIMENTO SOCIAL</t>
  </si>
  <si>
    <t>24 - SMADS</t>
  </si>
  <si>
    <t>24</t>
  </si>
  <si>
    <t>Não houve produto entregue</t>
  </si>
  <si>
    <t>Manutenção das atividades da Secretária Municipal de Assistência Social</t>
  </si>
  <si>
    <t>ok</t>
  </si>
  <si>
    <t xml:space="preserve">E091 - RECURSOS ADICIONAIS PARA CAMPANHA DE INFORMAÇÃO SOBRE O PERFIL DA POPULAÇÃO EM SITUAÇÃO DE RUA COM OBJETIVO DE INTEGRA-LA ÀS SUAS REDES FAMILIARES E COMUNITÁRIAS. </t>
  </si>
  <si>
    <t>Emenda parlamentar não executada</t>
  </si>
  <si>
    <t xml:space="preserve">E097 - RECURSOS ADICIONAIS PARA CAMPANHA DE INFORMA- ÇÃO, PREVENÇÃO E COMBATE AO USO DE DROGAS ILÍCITAS E USO ABUSIVO DE DROGAS LÍCITAS. </t>
  </si>
  <si>
    <t>Ações de prevenção contra o uso de drogas e álcool</t>
  </si>
  <si>
    <t>6163</t>
  </si>
  <si>
    <t>6163 - AÇÕES DE VIGILÂNCIA SOCIOASSISTENCIAL</t>
  </si>
  <si>
    <t>As ações no âmbito desta atividade foram contempladas na UO 93.10</t>
  </si>
  <si>
    <t>6166</t>
  </si>
  <si>
    <t>6166 - PROGRAMA DE GARANTIA DE RENDA FAMILIAR MÍNIMA</t>
  </si>
  <si>
    <t>Quantidade de benefícios pagos do Programa de Garantia de Renda Familiar Mínima de Janeiro de 2020 à Dezembro de 2020</t>
  </si>
  <si>
    <t>A quantidade prevista originalmente no PPA se referia ao número de programas de garantia de renda familiar mínima, e não à quantidade de benefícios pagos no periodo</t>
  </si>
  <si>
    <t>9567</t>
  </si>
  <si>
    <t>E087 - CRIAÇÃO DE PROGRAMA DE ATENDIMENTO À POPULAÇÃO EM SITUAÇÃO DE RUA INTEGRADO COM OS BENEFÍCIOS DE ATENDIMENTO HABITACIONAL, EDUCACIONAL, DE CAPACITAÇÃO E DE SAÚDE.</t>
  </si>
  <si>
    <t>9568</t>
  </si>
  <si>
    <t>E088 - RECURSOS ADICIONAIS PARA REORDENAMENTO DOS CENTROS DE ACOLHIDA MANTIDOS PELA SECRETARIA DA ASSISTÊNCIA SOCIAL PARA ATENDIMENTO À POPULAÇÃO EM SITUAÇÃO DE RUA.</t>
  </si>
  <si>
    <t>9576</t>
  </si>
  <si>
    <t xml:space="preserve">E099 - RECURSOS ADICIONAIS PARA A REALIZAÇÃO DA SEMANA MUNICIPAL DE PREVENÇÃO, CONSCIENTIZAÇÃO E COMBATE AO USO DE DROGAS. </t>
  </si>
  <si>
    <t>SECRETARIA MUNICIPAL DE DIREITOS HUMANOS E CIDADANIA</t>
  </si>
  <si>
    <t>34 - SMDHC</t>
  </si>
  <si>
    <t>34</t>
  </si>
  <si>
    <t>1051</t>
  </si>
  <si>
    <t>1051 - AMPLIAÇÃO, REFORMA E REQUALIFICAÇÃO DE EQUIPAMENTOS PÚBLICOS</t>
  </si>
  <si>
    <t>Casa da Mulher brasileira finalizada</t>
  </si>
  <si>
    <t>1052</t>
  </si>
  <si>
    <t>Implantação da Casa da Mulher Brasileira</t>
  </si>
  <si>
    <t>equipamento implantado</t>
  </si>
  <si>
    <t xml:space="preserve">Casa da Mulher Brasileira implantada </t>
  </si>
  <si>
    <t>2051</t>
  </si>
  <si>
    <t>2051 - MANUTENÇÃO E OPERAÇÃO DE EQUIPAMENTOS PÚBLICOS VOLTADOS AO ATENDIMENTO DE IMIGRANTES</t>
  </si>
  <si>
    <t>2053</t>
  </si>
  <si>
    <t>2053 - MANUTENÇÃO E OPERAÇÃO DA CASA DA MULHER BRASILEIRA</t>
  </si>
  <si>
    <t>Casa da Mulher em operação</t>
  </si>
  <si>
    <t>Em 2019, esta dotação deixou de existir na SMDHC, tendo sido transferida para a SMTUR</t>
  </si>
  <si>
    <t>2142</t>
  </si>
  <si>
    <t>2142 - POLÍTICAS, PROGRAMAS E AÇÕES PARA EDUCAÇÃO EM DIREITOS HUMANOS E PROMOÇÃO DO DIREITO À CIDADE</t>
  </si>
  <si>
    <t xml:space="preserve">Pessoas formadas </t>
  </si>
  <si>
    <t xml:space="preserve">Nos anos de 2017 e 2018 não houve  cursos. Em 2019, o curso de formação durou 1 ano. Em 2020, foram realizados 04 cursos, com 154 pessoas formadas mais 02 cursos voltados para os Conselheiros Tutelares, que formou 25 conselheiros. </t>
  </si>
  <si>
    <t>equipes de atendimento qualificadas/capacitadas</t>
  </si>
  <si>
    <t>Equipes capacitadas</t>
  </si>
  <si>
    <t>3406</t>
  </si>
  <si>
    <t>3406 - IMPLEMENTAÇÃO DO SELO MUNICIPAL DE DIREITOS HUMANOS E DIVERSIDADE - PROGRAMA DE METAS 25.L</t>
  </si>
  <si>
    <t xml:space="preserve">Realizada a 3a edição do Selo de Direitos Humanos e Diversidade, com 201 inscrições e 147 iniciativas reconhecidas em 2020. </t>
  </si>
  <si>
    <t>Ações de cooperação internacional</t>
  </si>
  <si>
    <t>4317</t>
  </si>
  <si>
    <t>4317 - POLÍTICAS, PROGRAMAS E AÇÕES PARA A PROMOÇÃO DO DIREITO À MEMÓRIA E À VERDADE</t>
  </si>
  <si>
    <t>Placas instaladas</t>
  </si>
  <si>
    <t xml:space="preserve">Não houve instalações de placas devido à priorização de atividades emergenciais relacionados ao combate à pandemia da COVID 19. </t>
  </si>
  <si>
    <t>4318</t>
  </si>
  <si>
    <t>4318 - POLÍTICAS, PROGRAMAS E AÇÕES PARA JUVENTUDE</t>
  </si>
  <si>
    <t>Ações para infância e juventude</t>
  </si>
  <si>
    <t xml:space="preserve">As políticas de infância e juventude, desde a elaboração do PPA 2018-2021, tiveram suas diretrizes e objetivos revistos e, com isso, seu escopo alterado. Além disso houve superdimensionamento da quantidade de ações projetadas para 2020, pois foram contabilizados as etapas envolvidas na realização das ações. </t>
  </si>
  <si>
    <t xml:space="preserve">É necessário readequar a quantidade projetada às novas diretrizes e objetivos da política. </t>
  </si>
  <si>
    <t>4319</t>
  </si>
  <si>
    <t>4319 - POLÍTICAS, PROGRAMAS E AÇÕES PARA A POPULAÇÃO LGBTI</t>
  </si>
  <si>
    <t>Número de pessoas atendidas</t>
  </si>
  <si>
    <t xml:space="preserve">ok </t>
  </si>
  <si>
    <t>4320</t>
  </si>
  <si>
    <t>4320 - POLÍTICAS, PROGRAMAS E AÇÕES PARA PESSOA IDOSA</t>
  </si>
  <si>
    <t>Ações para Idosos</t>
  </si>
  <si>
    <t>4321</t>
  </si>
  <si>
    <t>4321 - POLÍTICAS, PROGRAMAS E AÇÕES PARA A POPULAÇÃO EM SITUAÇÃO DE RUA</t>
  </si>
  <si>
    <t>Marmitas entregues em 2020</t>
  </si>
  <si>
    <t>Programa Rede Cozinha Cidadã PopRua</t>
  </si>
  <si>
    <t>4329</t>
  </si>
  <si>
    <t>4329 - POLÍTICAS, PROGRAMAS E AÇÕES PARA MULHERES</t>
  </si>
  <si>
    <t>ações para promoção dos direitos das mulheres</t>
  </si>
  <si>
    <t>4330</t>
  </si>
  <si>
    <t>4330 - MANUTENÇÃO E OPERAÇÃO DOS EQUIPAMENTOS PÚBLICOS VOLTADOS PARA PESSOA IDOSA</t>
  </si>
  <si>
    <t>Pessoas atendidas</t>
  </si>
  <si>
    <t>Devido à pandemia do SARS-CoV-19, as atividades passaram a ser realizadas online. O Whatsapp Solidário foi estabelecido para que houvesse interação entre os idosos em atividades realizadas por meio eletrônico.</t>
  </si>
  <si>
    <t>4331</t>
  </si>
  <si>
    <t>4331 - AMPLIAÇÃO E MANUTENÇÃO DO PROGRAMA UNIVERSIDADE ABERTA DA PESSOA IDOSA</t>
  </si>
  <si>
    <t>idosos atendidos pela UAPI</t>
  </si>
  <si>
    <t xml:space="preserve">Na repactuação ocorrida em 2019, este indicador foi eliminado. </t>
  </si>
  <si>
    <t>6178</t>
  </si>
  <si>
    <t>6178 - MANUTENÇÃO E OPERAÇÃO DE EQUIPAMENTOS PÚBLICOS VOLTADOS AO ATENDIMENTO DE MULHERES</t>
  </si>
  <si>
    <t>Número de equipamentos existentes</t>
  </si>
  <si>
    <t xml:space="preserve">O número inclui os atendimentos da Casa da Mulher Brasileira inaugurada em 2019, dado que a CMB realiza o atendimento e o encaminhamento de mulheres em situação de violência. Deve-se, portanto, considerar os atendimentos realizados pela CMB. Apenas para fins de comparação,  desconsiderando a CMB, foram realizado 3.587 atendimentos. </t>
  </si>
  <si>
    <t>8260</t>
  </si>
  <si>
    <t>8260 - MANUTENÇÃO DA OUVIDORIA DE DIREITOS HUMANOS - PROGRAMA DE METAS 33.D</t>
  </si>
  <si>
    <t>8403</t>
  </si>
  <si>
    <t>Políticas, Programas e Ações de Promoção da Participação Social</t>
  </si>
  <si>
    <t>eleição de conselheiros - orgãos colegiados</t>
  </si>
  <si>
    <t>8406</t>
  </si>
  <si>
    <t>8406 - MANUTENÇÃO E OPERAÇÃO DO CENTRO PÚBLICO DE ECONOMIA SOLIDÁRIA E DIREITOS HUMANOS</t>
  </si>
  <si>
    <t xml:space="preserve">Centro Público de Economia Solidária mantido. </t>
  </si>
  <si>
    <t>8411</t>
  </si>
  <si>
    <t>8411 - POLÍTICAS, PROGRAMAS E AÇÕES PARA IMIGRANTES E PROMOÇÃO AO TRABALHO DECENTE</t>
  </si>
  <si>
    <t>Número total de atendidos pelo CRAI ao ano.</t>
  </si>
  <si>
    <t xml:space="preserve">O número de atendimentos foi impactado pela readução de atendimentos devido à pandia do SARS-CoV-2 (COVID-19), reduzindo o número de atendimentos no começo de 2020. . </t>
  </si>
  <si>
    <t>8414</t>
  </si>
  <si>
    <t>8414 - POLÍTICAS, PROGRAMAS E AÇÕES SOBRE ÁLCOOL E DROGAS</t>
  </si>
  <si>
    <t xml:space="preserve">Realizadas ações na região da Cracolândia, especialmente a instalação de pias e a distribuição de água durante o período da pandemia da COVID-19. </t>
  </si>
  <si>
    <t>8415</t>
  </si>
  <si>
    <t>8415 - MANUTENÇÃO E OPERAÇÃO DE EQUIPAMENTOS PÚBLICOS VOLTADOS À PROMOÇÃO DA IGUALDADE RACIAL</t>
  </si>
  <si>
    <t>Ações para promoção da igualdade racial</t>
  </si>
  <si>
    <t>8416</t>
  </si>
  <si>
    <t>8416 - MANUTENÇÃO E OPERAÇÃO DOS EQUIPAMENTOS PÚBLICOS VOLTADOS AO ATENDIMENTO DA POPULAÇÃO LGBTI</t>
  </si>
  <si>
    <t>Centros abertos e mantidos</t>
  </si>
  <si>
    <t>8417</t>
  </si>
  <si>
    <t>8417 - POLÍTICAS,PROGRAMAS E AÇÕES PARA PROMOÇÃO DA IGUALDADE RACIAL</t>
  </si>
  <si>
    <t xml:space="preserve">Realização de campanhas e  desenvolvimento de políticas voltados à promoção da Igualdade Racial, como a Implantação do Comitê de Aferição e a publicação do edital do Selo de Igualdade Racial.  </t>
  </si>
  <si>
    <t>E061 - Criação de 8 novos Conselhos Tutelares</t>
  </si>
  <si>
    <t>novos Conselhos Tutelares criados</t>
  </si>
  <si>
    <t>Emenda parlamentar</t>
  </si>
  <si>
    <t>E095 - IMPLANTAÇÃO DE CENTRO DE ATENDIMENTO AO IDOSO NA RUA SHINZABURO MIZUTANI COM RUA ALBERTO MACHADO - VILA CHUCA - SUBPREFEITURA DE ITAQUERA.</t>
  </si>
  <si>
    <t>E096 - IMPLANTAÇÃO DE CENTRO DE ATENDIMENTO AO ADOLESCENTE NA RUA SHINZABURO COM RUA ALBERTO MACHADO - VILA CHUCA - SUBPREFEITURA DE ITAQUERA.</t>
  </si>
  <si>
    <t>E169 - Implantação do Programa “Tempo de Despertar", criado por meio da Lei 16.736/2017</t>
  </si>
  <si>
    <t>E189 - Implantação de Centro Dia do Idoso nos bairros de Ermelino Matarazzo, Cangaiba e Itaquera</t>
  </si>
  <si>
    <t>E203 - Construção de Centro de Referencia do Idoso no Tatuapé</t>
  </si>
  <si>
    <t>2033</t>
  </si>
  <si>
    <t>2033 - FORMAÇÃO CONTINUADA DOS CONSELHEIROS TUTELARES E DE DIREITOS DA CRIANÇA E AO ADOLESCENTE - PROGRAMA DE METAS 14.C</t>
  </si>
  <si>
    <t>Formações realizadas</t>
  </si>
  <si>
    <t>Formação de conselheiros tutelares: Formação inicial, presencial, em parceria com o SENAC ,em janeiro 
de 2020. Formação continuada, remota, Coletânea de Direitos Humanos, com encontros temáticos 
realizados entre julho e setembro de 2020: SIPIA – Capacitação promovida pela Coordenação Nacional do 
SIPIA, Governo Federal – em novembro de 2020; SMPED – Curso promovido em parceria com a SMPED: 
realizado de 13 a 20/10/2020</t>
  </si>
  <si>
    <t>2157 - ADMINISTRAÇÃO DOS CONSELHOS TUTELARES - PROGRAMA DE METAS 14.P</t>
  </si>
  <si>
    <t>Administração dos conselhos realizada</t>
  </si>
  <si>
    <t>SUBPREFEITURA FREGUESIA/BRASILÂNDIA</t>
  </si>
  <si>
    <t>43 - SUB-FB</t>
  </si>
  <si>
    <t>43</t>
  </si>
  <si>
    <t>NÃO FOI DISPONIBILIZADO RECURSOS</t>
  </si>
  <si>
    <t xml:space="preserve">SERVIÇOS - ADMINISTRAÇÃO /MATERIAIS/FOLHA PAGAMENTO </t>
  </si>
  <si>
    <t>SERVIÇOS - CONTRATO DE ZELADORIA</t>
  </si>
  <si>
    <t xml:space="preserve">SERVIÇOS DE TAPA BURACOS - TRANSFERIDO PARA SMSUB A PARTIR DE 23/09/2020 </t>
  </si>
  <si>
    <t>NÃO HOUVE DEMANDA / NECESSIDADE DE AQUISIÇÕES</t>
  </si>
  <si>
    <t>Aquisição de materiais consumo</t>
  </si>
  <si>
    <t>SERVIÇOS DE IMPRESSÃO DEPARTAMENTAL - ADMINISTRAÇÃO SUB-FB</t>
  </si>
  <si>
    <t>RECURSOS INSUFICIENTES</t>
  </si>
  <si>
    <t>9600</t>
  </si>
  <si>
    <t>E123 - PAVIMENTAÇÃO NA RUA VICENTE LAZZARI NO JARDIM PRINCESA EM TODA SUA EXTENSÃO</t>
  </si>
  <si>
    <t>TONELADAS</t>
  </si>
  <si>
    <t>REDUÇÃO ORÇAMENTÁRIA</t>
  </si>
  <si>
    <t>TENDO EM VISTA A REDUÇÃO ORÇAMENTÁRIA NA DOTAÇÃO ESPECÍFICA PARA A REALIZAÇÃO DOS SERVIÇOS, HOUVE O ENCERRAMENTO CONTRATUAL EM QUE ESTA SUPREFEITURA ERA REPONSÁVEL E SPUA AVOCOU A RESPONSABILIDADE DA EXECUÇÃO DOS SERVIÇOS DE TAPA BURACO QUE ERAM PRESTADOS PELA SUB-FB A PARTIR DE 23/09/2020.</t>
  </si>
  <si>
    <t>SUBPREFEITURA VILA MARIA/VILA GUILHERME</t>
  </si>
  <si>
    <t>47 - SUB-MG</t>
  </si>
  <si>
    <t>47</t>
  </si>
  <si>
    <t>Acessibilidade em passeios públicos</t>
  </si>
  <si>
    <t>Os recursos previstos não foram repassados</t>
  </si>
  <si>
    <t>Pagamento de Folha , auxílios, material de consumo e serviços de terceiros</t>
  </si>
  <si>
    <t>Previsão de aposentadorias</t>
  </si>
  <si>
    <t>Não houve previsão de despesas no LOA</t>
  </si>
  <si>
    <t>Reuniões e eventos com a participação da população</t>
  </si>
  <si>
    <t>Em virtude da pandemia, as reuniões e eventos não foram realizados presencialmente</t>
  </si>
  <si>
    <t>Os recursos disponíveis foram realocados para a dotação 2100.3900</t>
  </si>
  <si>
    <t>Obras de melhorias na sede e unidades externas</t>
  </si>
  <si>
    <t>Não recebemos recursos e nem demandas destinadas às programações culturais</t>
  </si>
  <si>
    <t>m</t>
  </si>
  <si>
    <t xml:space="preserve">O quantitivo apresentado se refere à quantidade de extensão de guias e sarjetas por m </t>
  </si>
  <si>
    <t>toneladas/m²</t>
  </si>
  <si>
    <t>A partir de 07/11/2020 o contrato foi transferido para a SMSUB</t>
  </si>
  <si>
    <t>O quantitivo apresentado se refere à quantidade de toneladas/m²</t>
  </si>
  <si>
    <t>SUBPREFEITURA JABAQUARA</t>
  </si>
  <si>
    <t>55 - SUB-JA</t>
  </si>
  <si>
    <t>55</t>
  </si>
  <si>
    <t>Prefeitura Regional Mantida</t>
  </si>
  <si>
    <t>manutenção administração da subprefeitura</t>
  </si>
  <si>
    <t>Manutenção de Vias Públicas</t>
  </si>
  <si>
    <t>Locação de Equipamentos de Informatica</t>
  </si>
  <si>
    <t>Evento realizado</t>
  </si>
  <si>
    <t>Impedimento por conta da pandemia</t>
  </si>
  <si>
    <t>guias e sarjetas</t>
  </si>
  <si>
    <t>Quantidade em metros lineares</t>
  </si>
  <si>
    <t>quantidade de buracos tapados</t>
  </si>
  <si>
    <t>manutenção  do descomplica</t>
  </si>
  <si>
    <t>SUBPREFEITURA CAPELA DO SOCORRO</t>
  </si>
  <si>
    <t>59 - SUB-CS</t>
  </si>
  <si>
    <t>59</t>
  </si>
  <si>
    <t xml:space="preserve">não </t>
  </si>
  <si>
    <t>sem demanda</t>
  </si>
  <si>
    <t xml:space="preserve">EMENDAS </t>
  </si>
  <si>
    <t>PESSOAL/ ADMIN.</t>
  </si>
  <si>
    <t>TAPA BURACO</t>
  </si>
  <si>
    <t xml:space="preserve">SERVS. GALERIAS </t>
  </si>
  <si>
    <t>PODA/AREAS AJ.</t>
  </si>
  <si>
    <t>Manut. Espaço Participativo</t>
  </si>
  <si>
    <t xml:space="preserve">possui sala </t>
  </si>
  <si>
    <t>Aquisição de equipamentos periféricos</t>
  </si>
  <si>
    <t xml:space="preserve">SERVS.REPROGRAFIA </t>
  </si>
  <si>
    <t>foi utlizado 3002</t>
  </si>
  <si>
    <t xml:space="preserve">REF.PREDIO SEDE </t>
  </si>
  <si>
    <t>servs manut. Vias</t>
  </si>
  <si>
    <t>tapa buraco vias e</t>
  </si>
  <si>
    <t>divs. Serv. Atend.</t>
  </si>
  <si>
    <t>SUBPREFEITURA SÃO MIGUEL PAULISTA</t>
  </si>
  <si>
    <t>63 - SUB-MP</t>
  </si>
  <si>
    <t>63</t>
  </si>
  <si>
    <t>DOTAÇÃO CENTRALIZADA SECRETARIA</t>
  </si>
  <si>
    <t xml:space="preserve">Intervenções </t>
  </si>
  <si>
    <t>Unidade Mantida</t>
  </si>
  <si>
    <t>Manutenções</t>
  </si>
  <si>
    <t xml:space="preserve">m de galerias e Ramais </t>
  </si>
  <si>
    <t>Áreas verdes conservadas</t>
  </si>
  <si>
    <t>m2 de áreas Verdes</t>
  </si>
  <si>
    <t>Informática e Comunicação mantidas</t>
  </si>
  <si>
    <t>Prédios Mantidos</t>
  </si>
  <si>
    <t>9547</t>
  </si>
  <si>
    <t xml:space="preserve">E067 - RECAPEAMENTO DA RUA NO PARQUE GUARANI, TREVO DE SANTA MARIA, NO TRECHO ENTRE A RUA FLOR DE ESPERANÇA ATÉ A AVENIDA IMPERADOR.  </t>
  </si>
  <si>
    <t>9548</t>
  </si>
  <si>
    <t>E068 - RECAPEAMENTO DA RUA FLOR DA ESPERANÇA, NO PARQUE GUARANI AO LONGO DE TODA VIA.</t>
  </si>
  <si>
    <t>9549</t>
  </si>
  <si>
    <t>E069 - RECAPEAMENTO DA RUA PRÍNCIPE DO GRÃO PARÁ, NO PARQUE GUARANI AO LONGO DE TODA A VIA.</t>
  </si>
  <si>
    <t xml:space="preserve">metros de manutenção </t>
  </si>
  <si>
    <t>Manutenção (unidade em ton.)</t>
  </si>
  <si>
    <t>Manutenção e Operação do Programa Descomplica SP</t>
  </si>
  <si>
    <t xml:space="preserve">Manutenção </t>
  </si>
  <si>
    <t>SUBPREFEITURA ITAQUERA</t>
  </si>
  <si>
    <t>67 - SUB-IQ</t>
  </si>
  <si>
    <t>67</t>
  </si>
  <si>
    <t>Plano da SUB-IQ</t>
  </si>
  <si>
    <t>emendas/intervenções</t>
  </si>
  <si>
    <t>Sálarios/Serv./Bens</t>
  </si>
  <si>
    <t>2339-MANUTENÇÃO E OPE. NO SERV. DE GUAIS E SARJETAS-PRG. META 4.a</t>
  </si>
  <si>
    <t>Manutenção  de vias logradouros</t>
  </si>
  <si>
    <t>prestação de serviços 06 eq.</t>
  </si>
  <si>
    <t>2340-OPERAÇÃO TAPABURACO-PROG. DE METAS 4.a</t>
  </si>
  <si>
    <t>área tapada</t>
  </si>
  <si>
    <t>falta de orçamento</t>
  </si>
  <si>
    <t>Locaçao de máquinas pesadas</t>
  </si>
  <si>
    <t>veiculos/máq. Pesadas</t>
  </si>
  <si>
    <t>km córregos limpos</t>
  </si>
  <si>
    <t>corregos limpos</t>
  </si>
  <si>
    <t>Áreas ajardinadas conservadas</t>
  </si>
  <si>
    <t>Poda/remoção/capinação</t>
  </si>
  <si>
    <t>2600 podas + 223 removidas</t>
  </si>
  <si>
    <t>Serviços/Bens (parcialmente entregue)</t>
  </si>
  <si>
    <t>Não cumprido totalmente por falta de Orçamento</t>
  </si>
  <si>
    <t>Atividades culturais implantadas</t>
  </si>
  <si>
    <t>E071 - RECAPEAMENTO DA RUA 99 NO JARDIM VILA NOVA AO LONGO DE TODA VIA.</t>
  </si>
  <si>
    <t>E076 - CONSTRUÇÃO DE SEDE PRÓPRIA DA PREFEITURA REGIONAL NO ANTIGO ENDEREÇO SITUADO NO CENTRO DE ITAQUERA ÁREA PRÓPRIA DE APROXIMADAMENTE 10000 METROS QUADRADOS.</t>
  </si>
  <si>
    <t>E100 - RECAPEAMENTO DA RUA IGNÁCIO ALVES DE MATTOS, EM SUA TOTAL EXTENSÃO - SUBPREFEITURA DE ITAQUERA.</t>
  </si>
  <si>
    <t xml:space="preserve">E102 - ASFALTAMENTO DA TRAVESSA DOS IMIGRANTES E DA RUA 11 GAROTOS - JARDIM VILA NOVA - PREFEITURA REGIONAL DE ITAQUERA </t>
  </si>
  <si>
    <t>E112 - RECAPEAMENTO DA AV. CAITITU, ENTRE AS RUAS CAMUENGO E AV. JACU-PÊSSEGO / NOVA TRABALHADORES - PREFEITURA REGIONAL DE ITAQUERA.</t>
  </si>
  <si>
    <t>E114 - RECAPEAMENTO DAS AVENIDAS DAS ALAMANDAS ENTRE OS TRECHOS DA RUA CAXINGUELE E PRAÇA JADAIRA</t>
  </si>
  <si>
    <t>E120 - REFORMA DA PRAÇA JANDAÍRA COM INSTALAÇÃO DE EQUIPAMENTOS ESPORTIVOS PARA TERCEIRA IDADE E JOVENS MORADORES DA COMUNIDADE</t>
  </si>
  <si>
    <t>E122 - MURO DE ARRIMO NO CAMPO DO TRICOLOR DO PARQUE GUARANI QUE FICA NA AVENIDA ANDRÉ CAVALCANTI COM A RUA MANOEL DOS REIS SOUZA</t>
  </si>
  <si>
    <t>E128 - PAVIMENTAÇÃO NA RUA ZITUO KARASAWA, NA FAZENDA DO CARMO EM TODA SUA EXTENSÃO.</t>
  </si>
  <si>
    <t>E129 - PAVIMENTAÇÃO ASFÁLTICA NA RUA HIROVO KAMINOBO NA FAZENDA DO CARMO.</t>
  </si>
  <si>
    <t>E130 - ASFALTAMENTO NA RUA PARTICULAR TRAVESSA COM A PONTE ZITUO KARASAWA NA FAZENDA DO CARMO.</t>
  </si>
  <si>
    <t>E131 - RECAPEAMENTO DE RUA DE PARALELEPÍPEDO RUA DOUTOR MIGUEL EM ITAQUERA</t>
  </si>
  <si>
    <t>E144 - REFORMA DO CAMPO DE FUTEBOL NA RUA SOVERAL COM INSTALAÇÃO DE GRAMA SINTETICA</t>
  </si>
  <si>
    <t>E146 - RECAPEAMENTO DAS RUAS ADELIA DABLE E RUA JOÃO BIERRENBACH, NA BARROCA EM ITAQUERA</t>
  </si>
  <si>
    <t>SUBPREFEITURA CIDADE TIRADENTES</t>
  </si>
  <si>
    <t>71 - SUB-CT</t>
  </si>
  <si>
    <t>71</t>
  </si>
  <si>
    <t>Obra Passeios</t>
  </si>
  <si>
    <t xml:space="preserve">Não foi oferecido recursos no LOA do exercício. Importante ressaltar que o PPA foi elaborado em 2017, e os erros/ajustes de previsão são esperados, em razão de fatores diversos. </t>
  </si>
  <si>
    <t>Parâmetro/Limite Orçamentária não comportava atender a presente dotação</t>
  </si>
  <si>
    <t xml:space="preserve">Obras </t>
  </si>
  <si>
    <t>Serviços/Materiais</t>
  </si>
  <si>
    <t>Economicidade apresenteada devido ao período pandêmico</t>
  </si>
  <si>
    <t>Contrato de Zeladoria - Manut de áreas públicas</t>
  </si>
  <si>
    <t>Manutenção</t>
  </si>
  <si>
    <t>Contrato de Zeladoria - Manut Sist Drenagem</t>
  </si>
  <si>
    <t>Pressão Orçamentária - Redução de Contrato. Importante ressaltar que o PPA foi elaborado em 2017, e os erros/ajustes de previsão são esperados, em razão de fatores diversos.</t>
  </si>
  <si>
    <t>Contrato de Zeladoria - Áreas Verdes</t>
  </si>
  <si>
    <t>Não foi oferecido recursos no LOA do exercício. Importante ressaltar que o PPA foi elaborado em 2017, e os erros/ajustes de previsão são esperados, em razão de fatores diversos.</t>
  </si>
  <si>
    <t>Serviços/Materiais Informática</t>
  </si>
  <si>
    <t>9593</t>
  </si>
  <si>
    <t>E116 - PAVIMENTAÇÃO COM INFRAESTRUTURA DE GUIAS E SARJETAS DAS RUAS DO JARDIM VITORIA EM CIDADE TIRADENTES.</t>
  </si>
  <si>
    <t>9609</t>
  </si>
  <si>
    <t>E134 - ESCADÃO PARA LIGAÇÃO DAS RUAS: FRUTA PÃO, COM A CEREJA DO RIO GRANDE. NO BAIRRO DA CIDADE TIRADENTES.</t>
  </si>
  <si>
    <t>9612</t>
  </si>
  <si>
    <t>E137 - ASFALTAMENTO DA ESTRADA SANTO HONÓRIO - CIDADE TIRADENTES.</t>
  </si>
  <si>
    <t>9613</t>
  </si>
  <si>
    <t>E138 - ASFALTAMENTO DA ESTRADA CIRCULAR - CIDADE TIRADENTES.</t>
  </si>
  <si>
    <t>Serviços de Tapa Buraco</t>
  </si>
  <si>
    <t>FUNDO ESPECIAL DE DESPESAS DO TRIBUNAL DE CONTAS</t>
  </si>
  <si>
    <t>77 - FTCMSP</t>
  </si>
  <si>
    <t>77</t>
  </si>
  <si>
    <t>2009</t>
  </si>
  <si>
    <t>2009 - EXPANSÃO E APERFEIÇOAMENTO DAS ATIVIDADES DO TCM</t>
  </si>
  <si>
    <t>Expansão e Aperfeiçoamento das Atividades do TCM</t>
  </si>
  <si>
    <t>A previsão de execução da ação para 2020 foi cumprida.</t>
  </si>
  <si>
    <t>FUNDO MUNICIPAL DE SAÚDE</t>
  </si>
  <si>
    <t>84 - FMS_SMS</t>
  </si>
  <si>
    <t>84</t>
  </si>
  <si>
    <t>1500</t>
  </si>
  <si>
    <t>Construção de Hospital Veterinário</t>
  </si>
  <si>
    <t>Inaugurado novo hospital veterinário em Santo Amaro. Não se trata de construção, mas implantação de novo equipamento via convênio. Executado na ação orçamentária 2520.</t>
  </si>
  <si>
    <t>1502</t>
  </si>
  <si>
    <t>1502 - CONSTRUÇÃO DE CENTROS DE ATENÇÃO PSICOSSOCIAL, SRT, SMT E UA</t>
  </si>
  <si>
    <t>Inaugurado um novo CAPS IV. Executado na Ação Orçamentária 2520.</t>
  </si>
  <si>
    <t>1504</t>
  </si>
  <si>
    <t>1504 - CONSTRUÇÃO DE CENTROS ESPECIALIZADOS DE REABILITAÇÃO (CER)</t>
  </si>
  <si>
    <t>equipamento de saúde</t>
  </si>
  <si>
    <t>1505</t>
  </si>
  <si>
    <t>1505 - AMPLIAÇÃO, REFORMA E REQUALIFICAÇÃO DE CENTROS ESPECIALIZADOS DE REABILITAÇÃO (CER)</t>
  </si>
  <si>
    <t>1506 - CONSTRUÇÃO DE HOSPITAIS - PROGRAMA DE METAS 23.B E 23.C</t>
  </si>
  <si>
    <t>Meta já alcançada. Hospital Brasilândia executado na Ação Orçamentária 9204.</t>
  </si>
  <si>
    <t>1508</t>
  </si>
  <si>
    <t>1508 - CONSTRUÇÃO DE UNIDADE BÁSICA DE SAÚDE (UBS) - PROGRAMA DE METAS 23.E</t>
  </si>
  <si>
    <t>Executado na ação orçamentária 9204</t>
  </si>
  <si>
    <t>1509</t>
  </si>
  <si>
    <t>1509 - AMPLIAÇÃO, REFORMA E REQUALIFICAÇÃO DE UNIDADE BÁSICA DE SAÚDE (UBS)</t>
  </si>
  <si>
    <t>1510</t>
  </si>
  <si>
    <t>1510 - CONSTRUÇÃO DE UNIDADES DE REFERÊNCIA À SAÚDE DO IDOSO (URSI)</t>
  </si>
  <si>
    <t>Devido à pandemia, foram priorizadas ações em outros equipamentos de saúde.</t>
  </si>
  <si>
    <t>1511</t>
  </si>
  <si>
    <t>Ampliação, Reforma e Requalificação de Unidades de Referência à Saúde do Idoso (URSI)</t>
  </si>
  <si>
    <t>1512</t>
  </si>
  <si>
    <t>1512 - CONSTRUÇÃO E IMPLANTAÇÃO DE UNIDADES DE PRONTO ATENDIMENTO (UPA) - PROGRAMA DE METAS 23.D</t>
  </si>
  <si>
    <t>1513</t>
  </si>
  <si>
    <t>1513 - AMPLIAÇÃO, REFORMA E REQUALIFICAÇÃO DE UNIDADES DE PRONTO ATENDIMENTO (UPA)</t>
  </si>
  <si>
    <t>Empenhos realizados na 9204</t>
  </si>
  <si>
    <t>2002</t>
  </si>
  <si>
    <t>Manutenção e Operação da Coordenadoria de Saúde e Proteção ao Animal Doméstico - COSAP</t>
  </si>
  <si>
    <t>Empenhos realizados na 2100</t>
  </si>
  <si>
    <t>custeio de unidades</t>
  </si>
  <si>
    <t>Agentes capacitados</t>
  </si>
  <si>
    <t>2501</t>
  </si>
  <si>
    <t>2501 - MANUTENÇÃO E OPERAÇÃO DE HOSPITAL VETERINÁRIO</t>
  </si>
  <si>
    <t>2509</t>
  </si>
  <si>
    <t>2509 - MANUTENÇÃO E OPERAÇÃO DE UNIDADE BÁSICA DE SAÚDE (UBS)</t>
  </si>
  <si>
    <t>2514</t>
  </si>
  <si>
    <t>2514 - MANUTENÇÃO E OPERAÇÃO DE SERVIÇO DE ATENDIMENTO MÉDICO DE URGÊNCIA (SAMU)</t>
  </si>
  <si>
    <t>2519</t>
  </si>
  <si>
    <t>2519 - MANUTENÇÃO E OPERAÇÃO DA ASSISTÊNCIA FARMACÊUTICA</t>
  </si>
  <si>
    <t>2520</t>
  </si>
  <si>
    <t>2520 - MANUTENÇÃO E OPERAÇÃO PARA ATENDIMENTO AMBULATORIAL BÁSICO, DE ESPECIALIDADES E DE SERVIÇOS AUXILIARES DE DIAGNÓSTICO E TERAPIA</t>
  </si>
  <si>
    <t>equipamentos e materiais</t>
  </si>
  <si>
    <t>2521</t>
  </si>
  <si>
    <t>2521 - MANUTENÇÃO E OPERAÇÃO DO PROGRAMA MELHOR EM CASA</t>
  </si>
  <si>
    <t>2522</t>
  </si>
  <si>
    <t>2522 - MANUTENÇÃO E OPERAÇÃO DE VIGILÂNCIA EM SAÚDE</t>
  </si>
  <si>
    <t>2523</t>
  </si>
  <si>
    <t>2523 - MANUTENÇÃO E OPERAÇÃO DOS SERVIÇOS DE DST / AIDS</t>
  </si>
  <si>
    <t>2524</t>
  </si>
  <si>
    <t>Manutenção e Operação de Unidades do Projeto Redenção</t>
  </si>
  <si>
    <t>Materiais consumo informação e comunicação</t>
  </si>
  <si>
    <t>4107</t>
  </si>
  <si>
    <t>4107 - ADMINISTRAÇÃO DE MATERIAL  MÉDICO HOSPITALAR E AMBULATORIAL</t>
  </si>
  <si>
    <t>4113</t>
  </si>
  <si>
    <t>4113 - SISTEMA MUNICIPAL DE REGULAÇÃO, CONTROLE, AVALIAÇÃO E AUDITORIA DO SUS</t>
  </si>
  <si>
    <t>Apoio à implementa- ção da política pública</t>
  </si>
  <si>
    <t>4120</t>
  </si>
  <si>
    <t>4120 - GRATIFICAÇÃO DE MUNICIPALIZAÇÃO - SAÚDE - LEI 13.510/03</t>
  </si>
  <si>
    <t>Gratificação Municipaliza- dos</t>
  </si>
  <si>
    <t>4121</t>
  </si>
  <si>
    <t>4121 - SERVIDORES COMISSIONADOS NO HOSPITAL SERV. PÚBLCO MUNICIPAL - HSPM</t>
  </si>
  <si>
    <t>Comissiona- dos HSPM</t>
  </si>
  <si>
    <t>Publicação de material</t>
  </si>
  <si>
    <t>8401</t>
  </si>
  <si>
    <t>8401 - REALIZAÇÃO DE CONFERÊNCIAS MUNICIPAIS TEMÁTICAS</t>
  </si>
  <si>
    <t>Conferências - Insumos</t>
  </si>
  <si>
    <t>9204</t>
  </si>
  <si>
    <t>9204 - AVANÇA SAÚDE SP - AMPLIAÇÃO, REFORMA E REQUALIFICAÇÃO DE EQUIPAMENTOS DE SAÚDE - PROGRAMA DE METAS 22.C</t>
  </si>
  <si>
    <t>equipamentos de saúde</t>
  </si>
  <si>
    <t>As entregas aqui previstas foram registradas na ação 1509, como contrapartida municipal do Programa Avança Saúde SP.</t>
  </si>
  <si>
    <t xml:space="preserve">E003 - Implantação do sistema informatizado de registro e cadastro de carteira de vacinação e serviços de saúde </t>
  </si>
  <si>
    <t>Sistema desenvolvido/implantados</t>
  </si>
  <si>
    <t>E008 - Construção de Unidade de Referência à Saúde do Idoso - URSI - Jaçanã Tremembé</t>
  </si>
  <si>
    <t>E015 - CONSTRUÇÃO DE HOSPITAL EM PERUS</t>
  </si>
  <si>
    <t>E026 - Criação do Hospital do Hospital Veterinário da Zona Sul</t>
  </si>
  <si>
    <t>E066 - CONSTRUÇÃO DO HOSPITAL JARDIM HELENA</t>
  </si>
  <si>
    <t>E070 - REFORMA DA UNIDADE BASICA DE SAÚDE NA VILA REGINA.</t>
  </si>
  <si>
    <t>E073 - CONSTRUÇÃO DE UMA UBS COM SALA DE ODONTOLOGIA NA VILA COSMOPOLITA PARA MORADORES DO BAIRRO</t>
  </si>
  <si>
    <t xml:space="preserve">E084 - RECURSOS ADICIONAIS AO PROGRAMA DE SAÚDE BUCAL MANTIDO PELA SECRETARIA MUNICIPAL DE SAÚDE DESTINADO À POPULAÇÃO EM SITUAÇÃO DE RUA. 
</t>
  </si>
  <si>
    <t>E089 - RECURSOS ADICIONAIS PARA IMPLANTAÇÃO DOS CONSULTÓRIOS DE RUA PARA ATENDIMENTO À POPULAÇÃO EM SITUAÇÃO DE RUA.</t>
  </si>
  <si>
    <t>E092 - 
CONSTRUÇÃO DE UNIDADE BÁSICA DE SAÚDE NA VILA VERDE - SUBPREFEITURA DE ITAQUERA.</t>
  </si>
  <si>
    <t xml:space="preserve">E093 - CONSTRUÇÃO DE UNIDADE DE PRONTO ATENDIMENTO - UPA 24 HORAS NO JARDIM SÃO JORGE - SUBPREFEITURA DE CIDADE ADEMAR. </t>
  </si>
  <si>
    <t>E103 - CONSTRUÇÃO DE UNIDADE DE PRONTO ATENDIMENTO - UPA 24 HORAS NO CONJUNTO JOSÉ BONIFÁCIO - PREFEITURA REGIONAL DE ITAQUERA.</t>
  </si>
  <si>
    <t>E105 - IMPLANTAÇÃO DE UNIDADE BÁSICA DE SAÚDE NO JD. NOVO HORIZONTE - PREFEITURA REGIONAL DE ITAQUERA.</t>
  </si>
  <si>
    <t>E108 - CONSTRUÇÃO DE UNIDADE DE PRONTO ATENDIMENTO - UPA 24 HORAS NO DISTRITO DE SÃO MATEUS.</t>
  </si>
  <si>
    <t>E118 - CONSTRUÇÃO DA SEDE PRÓPRIA PARA A AMPLIAÇÃO DA UNIDADE BÁSICA DE SAÚDE JARDIM SÃO JORGE, HOJE LOCALIZADA NA AV. EDUARDO PEREIRA RAMOS, 810 - JARDIM SAO JORGE, SÃO PAULO - SP, 04432-000.</t>
  </si>
  <si>
    <t>E125 - OBRA DE AMPLIAÇÃO DO PRONTO SOCORRO DOUTOR AUGUSTO GOMES DE MATTOS, CONHECIDO COMO PRONTO SOCORRO DO SESI NA RUA JÚLIO FELIPE GUEDES 200 NO BAIRRO DO SACOMÃ.</t>
  </si>
  <si>
    <t>E168 - Reforma e readequação do equipamento de saúde com vistas a garantir critério de acessibilidade universal</t>
  </si>
  <si>
    <t>E188 - Implantação nas AMAs e UBSs do Programa PAI - Programa de Acompanhamento do Idoso nos Distritos de Ermelino Matarazzo, Ponte Rasa e Cangaiba.</t>
  </si>
  <si>
    <t>AMA Implantada</t>
  </si>
  <si>
    <t>E191 - Aquisição de material permanente para o Hospital N.Sra do Pari</t>
  </si>
  <si>
    <t>Material Adquirido</t>
  </si>
  <si>
    <t>E192 - Aquisição de material permanente para o Hospital Municipal Ermelino Matarazzo Dr Alipio Correa Neto</t>
  </si>
  <si>
    <t>E193 - Implantação de Centro de Convivência e Cooperativa -CCCO na COHAB Jose Bonifacio</t>
  </si>
  <si>
    <t>E194 - Construção de Unidade de Saúde no terreno localizado na Rua Angelo Pereira, 155 - Vila Talarico</t>
  </si>
  <si>
    <t>E195 - Construção de UBS na área municipal localizada na Av.dos Agapantos com a Rua Caimum e Rua Cambaxirra - Cid.AE Carvalho</t>
  </si>
  <si>
    <t>E196 - Construção de AMA no bairro do Tatuapé, em parte da área do Parque do Tatuapé entre as Ruas São Felipe, Santa Elvira e Av.Condessa Elizabeth de Robiano.</t>
  </si>
  <si>
    <t>E197 - Aquisição de material permanente para o Hospital Municipal Tatuapé Dr. Carmino Caricchio</t>
  </si>
  <si>
    <t>E198 - Incentivo ao Projeto de Equoterapia do Centro Social N.Sra da Penha - CENHA, Rua Francisco Bueno, 384 - Tatuapé</t>
  </si>
  <si>
    <t>Construção de Unidade de Referência à Saúde do Idoso (URSI) - Ermelino Matarazzo</t>
  </si>
  <si>
    <t>Construção de Unidade de Referência à Saúde do Idoso URSI - Ponte Rasa</t>
  </si>
  <si>
    <t>1219</t>
  </si>
  <si>
    <t>1219 - CONSTRUÇÃO E IMPLANTAÇÃO DE UNIDADES DE PRONTO ATENDIMENTO (UPA) DO DISTRITO ANHANGUERA - PROGRAMA DE METAS 23.D</t>
  </si>
  <si>
    <t>1222</t>
  </si>
  <si>
    <t>1222 - CONSTRUÇÃO DE UNIDADE BÁSICA DE SAÚDE (UBS) DO JARDIM ANTÁRTICA - PROGRAMA DE METAS 23.E</t>
  </si>
  <si>
    <t>2393</t>
  </si>
  <si>
    <t>2393 - MANUTENÇÃO E OPERAÇÃO DO SERVIÇO INTEGRADO DE ACOLHIDA TERAPÊUTICA - SIAT - PROGRAMA DE METAS 15.C</t>
  </si>
  <si>
    <t>2395</t>
  </si>
  <si>
    <t>2395 - MANUTENÇÃO E OPERAÇÃO PROGRAMA DE ACOMPANHAMENTO DO IDOSO (PAI) - PROGRAMA DE METAS 16.I</t>
  </si>
  <si>
    <t>2396</t>
  </si>
  <si>
    <t>2396 - MANUTENÇÃO E OPERAÇÃO EM INSTITUIÇÕES DE LONGA PERMANÊNCIA DO IDOSO (ILPI) - PROGRAMA DE METAS 16.J</t>
  </si>
  <si>
    <t>2399</t>
  </si>
  <si>
    <t>2399 - MANUTENÇÃO E OPERAÇÃO DE EQUIPAMENTOS DE SAÚDE - PROGRAMA DE METAS 22.C</t>
  </si>
  <si>
    <t>2414</t>
  </si>
  <si>
    <t>2414 - AMPLIAÇÃO DOS SERVIÇOS, EXAMES E DIAGNÓSTICOS - PROGRAMA DE METAS 26.E</t>
  </si>
  <si>
    <t>Serviços de exames e diagnósticos ampliados</t>
  </si>
  <si>
    <t>Ampliação de Serviços de Diagnóstico por Imagem em 5 regiões</t>
  </si>
  <si>
    <t>2415</t>
  </si>
  <si>
    <t>2415 - MANUTENÇÃO E OPERAÇÃO DA ASSITÊNCIA À GESTAÇÃO - PROGRAMA DE METAS 14.M</t>
  </si>
  <si>
    <t>5413</t>
  </si>
  <si>
    <t>5413 - AMPLIAÇÃO, REFORMA E REQUALIFICAÇÃO DE EQUIPAMENTOS DE SAÚDE - PROGRAMA DE METAS 22.C</t>
  </si>
  <si>
    <t>Equipamentos reformados/reclassificados</t>
  </si>
  <si>
    <t>5416</t>
  </si>
  <si>
    <t>5416 - AVANÇA SAÚDE - CONSTRUÇÃO DE HOSPITAIS - PROGRAMA DE METAS 23.B E 23.C</t>
  </si>
  <si>
    <t>Hospital construído</t>
  </si>
  <si>
    <t>Hospital de Brazilândia</t>
  </si>
  <si>
    <t>FUNDO DE PRESERVAÇÃO DO PATRIMÔNIO HISTÓRICO E CULTURAL</t>
  </si>
  <si>
    <t>88 - FUNPATRI</t>
  </si>
  <si>
    <t>88</t>
  </si>
  <si>
    <t>O Conselho Curador do FUNPATRI não esteve composto durante o ano de 2020 o que impossibilitou a realização das atividade com recurso desse fundo, considerando o disposto na LEI Nº 13.520, DE 6 DE FEVEREIRO DE 2003.</t>
  </si>
  <si>
    <t>FUNDO MUNICIPAL DE ASSISTÊNCIA SOCIAL</t>
  </si>
  <si>
    <t>93 - FMAS</t>
  </si>
  <si>
    <t>93</t>
  </si>
  <si>
    <t>1050</t>
  </si>
  <si>
    <t>Construção de Equipamentos Públicos Voltados ao Atendimento de Mulheres</t>
  </si>
  <si>
    <t>Não houve entrega</t>
  </si>
  <si>
    <t>Não houve expansão de equipamentos para atendimento de mulheres</t>
  </si>
  <si>
    <t>Ampliação, Reforma e Requalificação de Equipamentos  Públicos Voltados ao Atendimento de Mulheres</t>
  </si>
  <si>
    <t>1058</t>
  </si>
  <si>
    <t>1058 - CONSTRUÇÃO E IMPLANTAÇÃO DE EQUIPAMENTOS E SERVIÇOS DE PROTEÇÃO SOCIAL ESPECIAL PARA ATENDIMENTO A CRIANÇAS E ADOLESCENTES</t>
  </si>
  <si>
    <t>Atendimentos - crianças e adolescentes</t>
  </si>
  <si>
    <t>1059</t>
  </si>
  <si>
    <t>Ampliação, Reforma e Requalificação de Equipamentos e Serviços para Atendimento a Crianças e Adolescentes</t>
  </si>
  <si>
    <t>1901</t>
  </si>
  <si>
    <t>Construção e Implantação de Equipamentos de Proteção e Convivência da Pessoa Idosa</t>
  </si>
  <si>
    <t>1902</t>
  </si>
  <si>
    <t>Ampliação, Reforma e Requalificação de Equipamentos de Proteção e Convivência da Pessoa Idosa</t>
  </si>
  <si>
    <t>2059</t>
  </si>
  <si>
    <t>2059 - MANUTENÇÃO E OPERAÇÃO DE EQUIPAMENTOS DE CONVIVÊNCIA E FORTALECIMENTO DE VÍNCULOS PARA CRIANÇAS E ADOLESCENTES</t>
  </si>
  <si>
    <t>Média das vagas disponibilizadas mensalmente nos equipamentos CCA - CENTRO PARA CRIANÇAS E ADOLESCENTES, CIRCO SOCIAL, CJ - CENTRO PARA A JUVENTUDE</t>
  </si>
  <si>
    <t>Atentar que o produto entregue é diferente do objetivo originalmente previsto no PPA.</t>
  </si>
  <si>
    <t>2400</t>
  </si>
  <si>
    <t>E004 - Manutenção e Ampliação do Programa Família Acolhedora</t>
  </si>
  <si>
    <t>Crianças atendidas</t>
  </si>
  <si>
    <t>Manutenção do Conselho Municipal de Assistência Social (COMAS)</t>
  </si>
  <si>
    <t>Manutenção dos serviços de telefonia e locação de impressoras para a rede socioassistencial direta (SAS, CRAS, CREAS e Centros POP)</t>
  </si>
  <si>
    <t>2902</t>
  </si>
  <si>
    <t>2902 - MANUTENÇÃO E OPERAÇÃO DE EQUIPAMENTOS DE CONVIVÊNCIA E FORTALECIMENTO DE VÍNCULOS PARA A PESSOA IDOSA</t>
  </si>
  <si>
    <t>Média das vagas disponibilizadas mensalmente no NCI - Núcleo Convivência para Idosos</t>
  </si>
  <si>
    <t>3390</t>
  </si>
  <si>
    <t>3390 - CONSTRUÇÃO E IMPLANTAÇÃO DE EQUIPAMENTOS DE PROTEÇÃO SOCIAL A PESSOAS COM DEFICIÊNCIA</t>
  </si>
  <si>
    <t>Não houve expansão de equipamentos para atendimento a pessoas com deficiência</t>
  </si>
  <si>
    <t>3391</t>
  </si>
  <si>
    <t>Ampliação, Reforma e Requalificação de Equipamentos de Proteção Social a Pessoas com Deficiência</t>
  </si>
  <si>
    <t>Não houve adequações nos equipamentos para atendimento de pessoas com deficiência</t>
  </si>
  <si>
    <t>3394</t>
  </si>
  <si>
    <t>Construção e Implantação de Centro de Referência da Assistência Social (CRAS)</t>
  </si>
  <si>
    <t>Não houve implantação de novos CRAS por limitações orçamentárias e de recursos humanos</t>
  </si>
  <si>
    <t>3395</t>
  </si>
  <si>
    <t>3395 - AMPLIAÇÃO, REFORMA E REQUALIFICAÇÃO DE CENTRO DE REFERÊNCIA DA ASSISTÊNCIA SOCIAL (CRAS)</t>
  </si>
  <si>
    <t xml:space="preserve">Não houve adequações nos CRAS por limitações orçamentárias </t>
  </si>
  <si>
    <t>3396</t>
  </si>
  <si>
    <t>Construção e Implantação de Centro de Referência Especializada de Assistência Social (CREAS)</t>
  </si>
  <si>
    <t>Não houve implantação de novos CREAS por limitações orçamentárias e de recursos humanos</t>
  </si>
  <si>
    <t>3397</t>
  </si>
  <si>
    <t>Ampliação, Reforma e Requalificação de Centro de Referência Especializada da Assistência Social (CREAS)</t>
  </si>
  <si>
    <t>Não houve implantação de novos CREAS por limitações orçamentárias</t>
  </si>
  <si>
    <t>3398</t>
  </si>
  <si>
    <t>Construção e Implantação de Equipamentos da Assistência Social</t>
  </si>
  <si>
    <t>Não houve entrega no âmbito desta dotação</t>
  </si>
  <si>
    <t>Não foram realizadas adequações ou reformas nos equipamentos socioassistenciais por limitações orçamentárias</t>
  </si>
  <si>
    <t>3399</t>
  </si>
  <si>
    <t>3399 - AMPLIAÇÃO, REFORMA E REQUALIFICAÇÃO DE EQUIPAMENTOS DA ASSISTÊNCIA SOCIAL</t>
  </si>
  <si>
    <t>4306</t>
  </si>
  <si>
    <t>4306 - INSERÇÃO DAS FAMÍLIAS NO CADASTRO ÚNICO</t>
  </si>
  <si>
    <t>Atendimentos realizados em relação ao CadÚnico</t>
  </si>
  <si>
    <t>4308</t>
  </si>
  <si>
    <t>4308 - MANUTENÇÃO E OPERAÇÃO DE EQUIPAMENTOS DE PROTEÇÃO SOCIAL ESPECIAL À POPULAÇÃO EM SITUAÇÃO DE RUA</t>
  </si>
  <si>
    <t>A partir de 2019, as parcerias destinadas ao atendimento da população em situação de rua passaram a ser custeadas nas ações 2018, 2019, 2020, 2021 e 2022. A ação 4308 é utilizada para custeio de locações, contratos e concessionárias destes equipamentos.</t>
  </si>
  <si>
    <t>4309</t>
  </si>
  <si>
    <t>4309 - MANUTENÇÃO E OPERAÇÃO DE EQUIPAMENTOS DE PROTEÇÃO SOCIAL BÁSICA ÀS FAMÍLIAS - PROGRAMA DE METAS 14.K</t>
  </si>
  <si>
    <t>Média das vagas disponibilizadas mensalmente no equipamento SASF - SERVIÇO DE ASSISTÊNCIA SOCIAL À FAMÍLIA E PROTEÇÃO SOCIAL BÁSICA NO DOMICÍLIO</t>
  </si>
  <si>
    <t>Políticas, Programas e Ações para as Mulheres</t>
  </si>
  <si>
    <t>Os equipamentos destinados ao atendimento de mulheres foram custeados na dotação 6178</t>
  </si>
  <si>
    <t>4391</t>
  </si>
  <si>
    <t>Manutenção e Operação de Equipamentos de Proteção Social a Pessoas com Deficiência</t>
  </si>
  <si>
    <t>As atividades no âmbito da ação 6152 contemplaram o atendimento previsto para pessoas com deficiência</t>
  </si>
  <si>
    <t>4393</t>
  </si>
  <si>
    <t>Segurança Alimentar para População Idosa</t>
  </si>
  <si>
    <t>O Serviço de Alimentação Domiciliar para Pessoa Idosa foi custeado na dotação 6154</t>
  </si>
  <si>
    <t>4395</t>
  </si>
  <si>
    <t>4395 - MANUTENÇÃO E OPERAÇÃO DE CENTRO DE REFERÊNCIA DA ASSISTÊNCIA SOCIAL (CRAS)</t>
  </si>
  <si>
    <t>Unidades de Centro de Referência da Assistência Social (CRAS)</t>
  </si>
  <si>
    <t>4397</t>
  </si>
  <si>
    <t>4397 - MANUTENÇÃO E OPERAÇÃO DE CENTRO DE REFERÊNCIA ESPECIALIZADA DA ASSISTÊNCIA SOCIAL (CREAS)</t>
  </si>
  <si>
    <t>Unidades de CREAS - Centro de Referência da Assistência Social</t>
  </si>
  <si>
    <t>4399</t>
  </si>
  <si>
    <t>4399 - MANUTENÇÃO E OPERAÇÃO DE EQUIPAMENTOS DA ASSISTÊNCIA SOCIAL</t>
  </si>
  <si>
    <t>Manutenção da rede direta socioassistencial (SAS, CRAS, CREAS e Centros POP)</t>
  </si>
  <si>
    <t>5205</t>
  </si>
  <si>
    <t>5205 - CONSTRUÇÃO E IMPLANTAÇÃO DE EQUIPAMENTOS INTERGERACIONAIS DE CONVIVÊNCIA E FORTALECIMENTO DE VÍNCULOS</t>
  </si>
  <si>
    <t>Atendido na dotação 6206</t>
  </si>
  <si>
    <t>5206</t>
  </si>
  <si>
    <t>Ampliação, Reforma e Requalificação de Espaços Intergeracionais de Convivência e Fortalecimento de Vínculos</t>
  </si>
  <si>
    <t>As despesas desse projeto foram executadas na dotação 5205</t>
  </si>
  <si>
    <t>5840</t>
  </si>
  <si>
    <t>5840 - CONSTRUÇÃO E IMPLANTAÇÃO DE EQUIPAMENTOS DE PROTEÇÃO SOCIAL ESPECIAL À POPULAÇÃO EM SITUAÇÃO DE RUA</t>
  </si>
  <si>
    <t>A partir de 2019, as parcerias destinadas ao atendimento da população em situação de rua passaram a ser custeadas nas ações 2018, 2019, 2020, 2021 e 2022</t>
  </si>
  <si>
    <t>6151</t>
  </si>
  <si>
    <t>6151 - AÇÕES DE PRONTO ATENDIMENTO SOCIOASSISTENCIAL</t>
  </si>
  <si>
    <t>Atendimento de 100% das demandas recebidas pelo SEAS III - SERVIÇO DE APOIO A SOLICITAÇÃO DE ATENDIMENTO À PESSOA EM SITUAÇÃO DE RUA E APOIO A EMERGÊNCIA</t>
  </si>
  <si>
    <t>6152</t>
  </si>
  <si>
    <t>6152 - MANUTENÇÃO E OPERAÇÃO DE EQUIPAMENTOS DE PROTEÇÃO SOCIAL ESPECIAL À PESSOA COM DEFICIÊNCIA</t>
  </si>
  <si>
    <t>Média das vagas disponibilizadas mensalmente nos equipamentos  RI - Residência Inclusiva e NAISPD - Núcleo de Apoio a Inclusão Social para Pessoas com Deficiência</t>
  </si>
  <si>
    <t>6154</t>
  </si>
  <si>
    <t>6154 - MANUTENÇÃO E OPERAÇÃO DE EQUIPAMENTOS DE PROTEÇÃO SOCIAL ESPECIAL À POPULAÇÃO IDOSA</t>
  </si>
  <si>
    <t>Média das vagas disponibilizadas mensalmente nos equipamentos Centro Dia para Idosos e Instituição de Longa Permanência para Idosos (ILPI)</t>
  </si>
  <si>
    <t>6164</t>
  </si>
  <si>
    <t>Atendimento Emergencial a Pessoas Vítimas de Situações de Emergência ou Calamidade Pública</t>
  </si>
  <si>
    <t>As despesas desse projeto foram executadas na dotação 6167 - Benefícios Eventuais</t>
  </si>
  <si>
    <t>6167</t>
  </si>
  <si>
    <t>6167 - BENEFÍCIOS EVENTUAIS</t>
  </si>
  <si>
    <t>Disponibilização de benefícios eventuais: Cestas básicas, passagens rodoviárias/aéreas e auxílio para pequenos reparos, pagamento de concessionárias, recarga em bilhete único (Regime de Adiantamento)</t>
  </si>
  <si>
    <t>6168</t>
  </si>
  <si>
    <t>6168 - MANUTENÇÃO E OPERAÇÃO DE EQUIPAMENTOS PARA AÇÕES DE ORIENTAÇÃO AO MUNDO DO TRABALHO PARA ADOLESCENTES, JOVENS E ADULTOS</t>
  </si>
  <si>
    <t>Média das vagas disponibilizadas mensalmente no equipamento CENTRO DE DESENVOLVIMENTO SOCIAL E PRODUTIVO PARA ADOLESCENTES, JOVENS E ADULTOS - CEDESP</t>
  </si>
  <si>
    <t>6169</t>
  </si>
  <si>
    <t>6169 - MANUTENÇÃO E OPERAÇÃO DE EQUIPAMENTOS PARA CRIANÇAS E ADOLESCENTES VÍTIMAS</t>
  </si>
  <si>
    <t>Média das vagas disponibilizadas mensalmente no equipamento SPVV - Serviço de Proteção Social a Crianças e Adolescentes Vítimas de Violência</t>
  </si>
  <si>
    <t>6206</t>
  </si>
  <si>
    <t>6206 - MANUTENÇÃO E OPERAÇÃO DE EQUIPAMENTOS INTERGERACIONAIS DE CONVIVÊNCIA E FORTALECIMENTO DE VÍNCULOS</t>
  </si>
  <si>
    <t xml:space="preserve">Média das vagas disponibilizadas mensalmente no equipamento CCINTER - CENTRO DE CONVIVÊNCIA INTERGERACIONAL </t>
  </si>
  <si>
    <t>6212</t>
  </si>
  <si>
    <t>6212 - EDUCAÇÃO PERMANENTE DOS TRABALHADORES DO SUAS</t>
  </si>
  <si>
    <t>Manutenção do ESPASO - Espaço Público do Aprender Social</t>
  </si>
  <si>
    <t>6221</t>
  </si>
  <si>
    <t>6221 - MANUTENÇÃO E OPERAÇÃO DE EQUIPAMENTOS DE PROTEÇÃO SOCIAL ESPECIAL A CRIANÇAS, ADOLESCENTES E JOVENS EM RISCO SOCIAL</t>
  </si>
  <si>
    <t>Média das vagas disponibilizadas mensalmente nos equipamentos SAICA - SERVIÇO DE ACOLHIMENTO INSTITUCIONAL PARA CRIANÇAS E ADOLESCENTES, Casa Lar e República Jovem</t>
  </si>
  <si>
    <t>6226</t>
  </si>
  <si>
    <t>6226 - MANUTENÇÃO E OPERAÇÃO DE EQUIPAMENTOS DE PROTEÇÃO SOCIAL ESPECIAL A ADOLESCENTES EM MEDIDA SÓCIO-EDUCATIVAS</t>
  </si>
  <si>
    <t>Média das vagas disponibilizadas mensalmente no equipamento MSE - SERVIÇO DE MEDIDAS SOCIOEDUCATIVAS EM MEIO ABERTO</t>
  </si>
  <si>
    <t>8402</t>
  </si>
  <si>
    <t>8402 - MANUTENÇÃO E OPERAÇÃO DE CENTROS DE REFERÊNCIA, PROTEÇÃO E DEFESA DE DIREITOS</t>
  </si>
  <si>
    <t>Média das vagas disponibilizadas mensalmente no equipamento Centro de Referência da Diversidade - CRD e Centro de Referência do Idoso -CRECI</t>
  </si>
  <si>
    <t>2018 - REPÚBLICA PARA ADULTOS</t>
  </si>
  <si>
    <t>Média das vagas disponibilizadas mensalmente no equipamento República</t>
  </si>
  <si>
    <t>2019 - SERVIÇO ESPECIALIZADO DE ABORDAGEM SOCIAL - SEAS</t>
  </si>
  <si>
    <t>Média da capacidade de atendimento dos SERVIÇOS ESPECIALIZADO DE ABORDAGEM SOCIAL - SEAS</t>
  </si>
  <si>
    <t>2020 - SERVIÇOS DE APOIO, CONVÍVIO E INSERÇÃO PRODUTIVA</t>
  </si>
  <si>
    <t>Média das vagas disponibilizadas mensalmente nos equipamentos Bagageiro, Núcleo de Convivência para Adultos em Situação de Rua e Serviços de Capacitação e Inclusão Produtiva</t>
  </si>
  <si>
    <t>2021 - CENTRO DE ACOLHIDA</t>
  </si>
  <si>
    <t>Média das vagas disponibilizadas mensalmente nos Centro de Acolhida para Adultos</t>
  </si>
  <si>
    <t>2022 - CENTRO DE ACOLHIDA ESPECIAL</t>
  </si>
  <si>
    <t>Média das vagas disponibilizadas mensalmente nos Centro de Acolhida Especiais para Mulheres, Idosos, Famílias, Mulheres Transsexuais, Família em Foco</t>
  </si>
  <si>
    <t>2023 - FAMÍLIA ACOLHEDORA</t>
  </si>
  <si>
    <t>Vagas disponibilizadas no SERVIÇO DE ACOLHIMENTO FAMILIAR</t>
  </si>
  <si>
    <t>Censo para População em Situação de Rua</t>
  </si>
  <si>
    <t>Média das vagas disponibilizadas mensalmente nos equipamentos CDCM e Centro de Acolhida para Mulheres em Situação de Violência</t>
  </si>
  <si>
    <t>6240 - MANUTENÇÃO E OPERAÇÃO DE CENTRO DE REFERÊNCIA ESPECIALIZADO PARA PESSOAS EM SITUAÇÃO DE RUA (CENTRO POP)</t>
  </si>
  <si>
    <t xml:space="preserve">Manutenção dos 6 Centros Pop </t>
  </si>
  <si>
    <t>6242 - MANUTENÇÃO E OPERAÇÃO DE EQUIPAMENTOS DE PROTEÇÃO JURÍDICO SOCIAL</t>
  </si>
  <si>
    <t>Manutenção de 32 NÚCLEOS DE PROTEÇÃO JURÍDICO SOCIAL E APOIO PSICOLÓGICO</t>
  </si>
  <si>
    <t>6244 - AÇÕES DE COMBATE E ERRADICAÇÃO DO TRABALHO INFANTIL</t>
  </si>
  <si>
    <t>Realização De Campanha de Combate e Erradicação do Trabalho Infantil</t>
  </si>
  <si>
    <t>2388</t>
  </si>
  <si>
    <t>2388 - AÇÕES DE ORIENTAÇÃO AO MUNDO DO TRABALHO PARA REDE SOCIOASSISTENCIAL - PROGRAMA DE METAS 13.B</t>
  </si>
  <si>
    <t>2392</t>
  </si>
  <si>
    <t>2392 - MANUTENÇÃO E OPERAÇÃO DE SERVIÇO DE ACOLHIMENTO INSTITUCIONAL PARA CRIANÇAS E ADOLESCENTES (SAICA) - PROGRAMA DE METAS 14.O</t>
  </si>
  <si>
    <t>Número de vagas  em SAICAs</t>
  </si>
  <si>
    <t>2418</t>
  </si>
  <si>
    <t>2418 - REPÚBLICA PARA ADULTOS - PROGRAMA DE METAS 13.C</t>
  </si>
  <si>
    <t>2426</t>
  </si>
  <si>
    <t>2426 - SERVIÇO ESPECIALIZADO DE ABORDAGEM SOCIAL - SEAS - PROGRAMA DE METAS 15.C</t>
  </si>
  <si>
    <t>Número de vagas em SEAS</t>
  </si>
  <si>
    <t>2427</t>
  </si>
  <si>
    <t>2427 - CENTRO DE ACOLHIDA - PROGRAMA DE METAS 15.C</t>
  </si>
  <si>
    <t>Número de vagas em Centros de Acolhida</t>
  </si>
  <si>
    <t>2428</t>
  </si>
  <si>
    <t>2428 - MANUTENÇÃO E OPERAÇÃO DE EQUIPAMENTOS DE PROTEÇÃO JURÍDICO SOCIAL - PROGRAMA DE METAS 15.C</t>
  </si>
  <si>
    <t>Manutenção de 2 NPJs</t>
  </si>
  <si>
    <t>5401</t>
  </si>
  <si>
    <t>5401 - CONSTRUÇÃO E IMPLANTAÇÃO DE SERVIÇO DE ACOLHIMENTO INSTITUCIONAL PARA CRIANÇAS E ADOLESCENTES (SAICA) - PROGRAMA DE METAS 14.O</t>
  </si>
  <si>
    <t>Verba de implantação para SAICAs</t>
  </si>
  <si>
    <t>5402</t>
  </si>
  <si>
    <t>5402 - CONSTRUÇÃO E IMPLANTAÇÃO DO SERVIÇO INTEGRADO DE ACOLHIDA TERAPÊUTICA - SIAT - PROGRAMA DE METAS 15.C</t>
  </si>
  <si>
    <t>FUNDO DE PROTEÇÃO DO PATRIMÔNIO CULTURAL E AMBIENTAL PAULISTANO</t>
  </si>
  <si>
    <t>97 - FUNCAP</t>
  </si>
  <si>
    <t>97</t>
  </si>
  <si>
    <t>Projeto executivo do Sítio Mirim (Termo de Contrato nº 058/SMC-DPH/2019 - SEI 6025.2019/0020032-8); Serviço de restauro de oito esculturas em mármore branco integrantes do Conjunto do Lago de Cruz de Malta no Parque da Luz ( Termo de Contrato nº 066/SMC-DPH/2019 - SEI 6025.2019/0016562-0)</t>
  </si>
  <si>
    <t>FUNDO MUNICIPAL DO IDOSO</t>
  </si>
  <si>
    <t>08 - FMID</t>
  </si>
  <si>
    <t>08</t>
  </si>
  <si>
    <t>2813</t>
  </si>
  <si>
    <t>2813 - AÇÕES PERMANENTES DE PROMOÇÃO DOS DIREITOS DA POPULAÇÃO IDOSA</t>
  </si>
  <si>
    <t>Fundo em operação</t>
  </si>
  <si>
    <t>8403 - Políticas, Programas e Ações de Promoção da Participação Social</t>
  </si>
  <si>
    <t>SECRETARIA MUNICIPAL DA FAZENDA</t>
  </si>
  <si>
    <t>17 - SF</t>
  </si>
  <si>
    <t>17</t>
  </si>
  <si>
    <t>DIVERSOS PROJETOS DE SISTEMAS EM REGIME DE FÁBRICA DE SOFTWARE</t>
  </si>
  <si>
    <t>O valor que consta na coluna J (PPA Valor Previsto 2020) difere com o valor registrado por SF. Na elaboração do PPA 2018-2021, a SUPOM criou a  ação orçamentária 1220, até o exercício de 2017 essa ação não existia no rol das dotações desta Pasta. Assim, foi registrado no sistema um valor símbólico de R$ 1.000,00 para manter a rubrica aberta para 2018 a 2021, porque não havia projetos definidos para esse período.</t>
  </si>
  <si>
    <t>1383</t>
  </si>
  <si>
    <t>1383 - PMAT - PROGRAMA MOD DA ADM TRIBUT E DA GEST SET SOC BAS</t>
  </si>
  <si>
    <t>PROJETO IPTU e PROJETO CFTV OTHON</t>
  </si>
  <si>
    <t>ADMINISTRAÇÃO DA UNIDADE</t>
  </si>
  <si>
    <t>MANUTENÇÃO E OPERAÇÃO DE DIVERSOS SISTEMAS E INFRA DE TIC</t>
  </si>
  <si>
    <t>AQUISIÇÃO DE EQUIPAMENTOS, LICENÇAS E SERVIÇOS TELECOM DE TIC</t>
  </si>
  <si>
    <t>3001</t>
  </si>
  <si>
    <t>3001 - PROGRAMA NACIONAL DE APOIO À GESTÃO ADM. E FISCAL - PNAFM</t>
  </si>
  <si>
    <t>DIVERSOS PROJETOS INCENTIVADOS NO PROGRAMA PNAFM III</t>
  </si>
  <si>
    <t>3003</t>
  </si>
  <si>
    <t>3003 - AUMENTO DE CAPITAL DA COMPANHIA PAULISTANA DE SECURITIZAÇÃO - SP SECURITIZAÇÃO</t>
  </si>
  <si>
    <t>Não houve necessidade de integralizar o  capital para a empresa COMPANHIA PAULISTANA DE SECURITIZAÇÃO - SP SECURITIZAÇÃO. O  valor previsto foi somente para manter a rubrica de despesa aberta, caso houvesse uma necessidade de integralização capital para a empresa citada.</t>
  </si>
  <si>
    <t>3004</t>
  </si>
  <si>
    <t>3004 - AUMENTO DE CAPITAL DA COMPANHIA SÃO PAULO DE DESENVOLVIMENTO E MOBILIZAÇÃO DE ATIVOS - SPDA</t>
  </si>
  <si>
    <t>Não houve necessidade de integralizar o  capital para a empresa COMPANHIA SÃO PAULO DE DESENVOLVIMENTO E MOBILIZAÇÃO DE ATIVOS - SPDA. O  valor previsto foi somente para manter a rubrica de despesa aberta, caso houvesse uma necessidade de integralização capital para a empresa citada.</t>
  </si>
  <si>
    <t>SECRETARIA MUNICIPAL DE INFRAESTRUTURA URBANA E OBRAS</t>
  </si>
  <si>
    <t>22 - SIURB</t>
  </si>
  <si>
    <t>22</t>
  </si>
  <si>
    <t xml:space="preserve">Em preparação para licitação de projeto executivo. Parte do objeto foi transferido para SMT. </t>
  </si>
  <si>
    <t>1109</t>
  </si>
  <si>
    <t>1109 - AMPLIAÇÃO, REFORMA E REQUALIFICAÇÃO DO AUTÓDROMO DE INTERLAGOS</t>
  </si>
  <si>
    <t>Eventos Internacionais</t>
  </si>
  <si>
    <t>Intervenções no autódromo p/ GP Fórmula 1</t>
  </si>
  <si>
    <t>Sistemas estão em operação, no entanto, executados no contrato da PRODAM.</t>
  </si>
  <si>
    <t>4901</t>
  </si>
  <si>
    <t>4901 - MANUTENÇÃO E OPERAÇÃO DOS SISTEMAS DE MONITORAMENTO E ALERTA DE ENCHENTES</t>
  </si>
  <si>
    <t>5001</t>
  </si>
  <si>
    <t>5001 - AUMENTO DE CAPITAL - SPOBRAS</t>
  </si>
  <si>
    <t>Aumento de Capital</t>
  </si>
  <si>
    <t>5013 - INTERVENÇÕES NO SISTEMA DE DRENAGEM - PROGRAMA DE METAS 9</t>
  </si>
  <si>
    <t>Estamos considerando projetos e obras também executados no FMSAI.</t>
  </si>
  <si>
    <t>5085</t>
  </si>
  <si>
    <t>5085 - INTERVENÇÕES EM PRÓPRIOS MUNICIPAIS</t>
  </si>
  <si>
    <t>5086</t>
  </si>
  <si>
    <t>5086 - INTERVENÇÕES NO MOBILIÁRIO URBANO</t>
  </si>
  <si>
    <t>Manutenção de equipamentos</t>
  </si>
  <si>
    <t>5087</t>
  </si>
  <si>
    <t>5087 - COMPENSAÇÕES AMBIENTAIS</t>
  </si>
  <si>
    <t>Intervenção p/ Ligação Viária</t>
  </si>
  <si>
    <t>Foram executadas com recursos do FUNDURB - 98.22.</t>
  </si>
  <si>
    <t>SECRETARIA MUNICIPAL DE JUSTIÇA</t>
  </si>
  <si>
    <t>26 - SMJ</t>
  </si>
  <si>
    <t>26</t>
  </si>
  <si>
    <t>NÃO HOUVE LIBERAÇÃO DOS RECURSOS</t>
  </si>
  <si>
    <t>FOLHADE PAGTO/CONTRATOS/AQUISIÇOES</t>
  </si>
  <si>
    <t>CONTRATO PRODAM</t>
  </si>
  <si>
    <t>NÃO HOUVE A NECESSIDADE DE COMPRAR SOFTWARES POIS A SMIT MANDOU NOVOS COMPUTADORES COM SOFTWARES INCLUIDOS.</t>
  </si>
  <si>
    <t>SECRETARIA MUNICIPAL DA PESSOA COM DEFICIÊNCIA</t>
  </si>
  <si>
    <t>36 - SMPED</t>
  </si>
  <si>
    <t>36</t>
  </si>
  <si>
    <t>Secretaria administrada</t>
  </si>
  <si>
    <t>Serviços de manutenção e operação de sistemas de informação efetivados</t>
  </si>
  <si>
    <t>Conselho administrado</t>
  </si>
  <si>
    <t>Materiais, equipamentos e serviços de informação e comunicação adquiridos</t>
  </si>
  <si>
    <t>4323</t>
  </si>
  <si>
    <t>4323 - MANUTENÇÃO E OPERAÇÃO DA CENTRAL DE INTERPRETAÇÃO DE LIBRAS, INTÉRPRETES E GUIAS-INTÉRPRETES</t>
  </si>
  <si>
    <t>Central de Libras mantida</t>
  </si>
  <si>
    <t>7110</t>
  </si>
  <si>
    <t>7110 - PROJETOS PARA INCLUSÃO DA PESSOA COM DEFICIÊNCIA</t>
  </si>
  <si>
    <t>Pessoas com deficiência atendidas</t>
  </si>
  <si>
    <t>SUBPREFEITURA PERUS/ANHANGUERA</t>
  </si>
  <si>
    <t>41 - SUB-PR</t>
  </si>
  <si>
    <t>41</t>
  </si>
  <si>
    <t>Sem realização</t>
  </si>
  <si>
    <t>Administração</t>
  </si>
  <si>
    <t>Manutenção de Vias</t>
  </si>
  <si>
    <t>Manutenção de Sistemas de Drenagem</t>
  </si>
  <si>
    <t>Manutenção de Áreas Verdes</t>
  </si>
  <si>
    <t>Produtos de informática</t>
  </si>
  <si>
    <t>9592</t>
  </si>
  <si>
    <t>E115 - PAVIMENTAÇÃO COM INFRAESTRUTURA DE GUIAS E SARJETAS DAS RUAS DO BAIRRO JARDIM DA CONQUISTA II EM PERUS.</t>
  </si>
  <si>
    <t>5407</t>
  </si>
  <si>
    <t>5407 - PROJETOS DE ACESSIBILIDADE E RESPEITO A DIVERSIDADE - PROGRAMA DE METAS 25</t>
  </si>
  <si>
    <t>SUBPREFEITURA SANTANA/TUCURUVI</t>
  </si>
  <si>
    <t>45 - SUB-ST</t>
  </si>
  <si>
    <t>45</t>
  </si>
  <si>
    <t>Reforma e Acessibilidade em Passeios Públicos</t>
  </si>
  <si>
    <t>Serviços realizados pela Secretaria de SMSUB</t>
  </si>
  <si>
    <t>Revitalização de quadra e praça e instalação de equip. ATI</t>
  </si>
  <si>
    <t>Valores disponibilizados por SMSUB</t>
  </si>
  <si>
    <t>Folha de pgto, insumos, serviços de zeladoria predial</t>
  </si>
  <si>
    <t>Foi subdividida em dotações; 2340 Tapa Buraco e 2339 Logradouros</t>
  </si>
  <si>
    <t>Limpeza de córregos, galerias e sistema de drenagem</t>
  </si>
  <si>
    <t>Áreas verdes (grama), manejo arbóreo (poda)</t>
  </si>
  <si>
    <t>Locação de impressoaras,webcans,scanner de mesa,projetor, toner, teclados, mouses</t>
  </si>
  <si>
    <t>Sem solicitações</t>
  </si>
  <si>
    <t>SUBPREFEITURA SÉ</t>
  </si>
  <si>
    <t>49 - SUB-SÉ</t>
  </si>
  <si>
    <t>49</t>
  </si>
  <si>
    <t>Serviços efetuados pela 1170</t>
  </si>
  <si>
    <t>não se aplica</t>
  </si>
  <si>
    <t>Ações de manutenção de drenagem</t>
  </si>
  <si>
    <t>Ações de manutenção de prédios administrativos</t>
  </si>
  <si>
    <t>Não houve demanda ou recurso</t>
  </si>
  <si>
    <t>SUBPREFEITURA IPIRANGA</t>
  </si>
  <si>
    <t>53 - SUB-IP</t>
  </si>
  <si>
    <t>53</t>
  </si>
  <si>
    <t>Não houve liberação de recursos ou suplementação orçamentária na dotação 1169.</t>
  </si>
  <si>
    <t>1- Recapeamento e Execução de Sarjeta e Sarjetões nas Rua Damas da Sociedade, Rua do Pacificador e Rua Nova Heliópolis - Heliópolis - TC 43/SUB-IP/19;                                          2- serviços de manutenção e requalificação viária dos canteiros centrais e áreas ajardinadas da Avenida Dom Pedro I em toda a sua extensão;                                                       3- recuperação de margens do Córrego Fongaro e reconstrução da passagem de pedestres no trecho situado entre as Ruas Antonio Lamas e Bruno Rudolfer, em área de jurisdição da Subprefeitura Ipiranga;                                              4- Revitalização da Praça Helena Marcos Aristides;                       5-  Fechamento das Áreas Remanescentes junto a Canalização do Córrego Mirassol;                                                   6- Reforma da Galeria de Águas Pluviais (GAP) existente entre a Avenida do Cursino e Rua dos Operários, visando a eliminação de ponto crítico de inundação na Rua Simão Lopes - Vila Moraes;                                                                            7- Adequação viária das rotatórias existentes nos cruzamentos das ruas: Costa Aguiar x Oliveira Alves Cipriano Barata x Xavier Curado Cipriano Barata x Oliveira Alves;                                                                                                   8 - Manutenção, Revitaliz. e Instalação de Equipamento de Academia de Terceira Idade - na Praça situada na Rua Brigadeiro Amílcar Veloso Pederneiras;                                            9 - Revitalização do Espaço Público da Praça Virgilio Di Cicco;                                                                                                           10- Serviços de implantação e requalificação de área pública (faixa), localizada na Rua Pe. Arlindo Vieira;                            11- Revitalização e Manutenção na praça Benedita Floriza Guerra, situada na Rua Antonio Ferraz de Araújo.                          12- Manutenção e Revitalização da Praça João Rodrigues. 13- Revitalização e Melhoria de Área Pública Situada na Praça Augusto Velloso - Vila Gumercindo;                                    14- Revitalização do Canteiro Central de Acesso da Avenida Miguel Estéfano;                                                                                      15-Elaboração de Projeto Executivo de Revitalização (Mezanino, Pintura e Adequação de Espaço) no Mercado Municipal do Ipiranga - Rua Silva Bueno;                                     16- Revitalização da Praça Miguel Gregório Lugues - Jardim Vergueiro - Sacomâ;                                                                             17-  Construção da Quadra Poliesportiva na Rua Dom Vilares nº 300 - Cursino;                                                                                                                 18 - Revitalização de Espaço Público P/ Área de Lazer na Rua Pierre Curie, 286 - Jardim da Saúde;                                          19- Elaboração de Projeto Executivo P/ Reforma e Adequação de Elétrica, Hidráulica e Serviços Complement. na Avenida Dr. Ricardo Jafet nº 3.025 - Cursino;                                 20-Revitalização e Reforma da Quadra na Praças Brás Gonçalves - Bosque da Saúde;                                                                  21-  Instalação de Piso de Concreto Intertravado na Pista de Caminhada na Praça Dirceu de Castro Fontora - Jd. Santa Cruz;                                                                                                                   22-  Implantação de Playground e Quadra de Vôlei de Areia no Ceu Meninos - São João Climaco;                                                    23- Recuperação e Construção de Guias e Calçadas no Entorno do Hospital Heliópolis - Heliópolis;                                         24- Manutenção na Praça Flavio Xavier de Toledo - Bosque da Saúde;                                                                                               25- Revitalização da Praça Santa Edwiges situada na Rua Embú de Heliópolis n.º 42;                                                                   26-Revitalização da Praça Monsenhor Silveira Camargo - Vila Água Funda;                                                                                  27-  Reforma do Palco Localiz. na Praça da Casa de Cultura Chico Science;                                                                                         28- Manutenção, Revitalização e Implantação de Novos Equipamentos de ATIs na Praça Prof. Suleiman;                              29-  Execução de Campo de Futebol na Rua Aratimbó nº 392 - Vila Livieiro;                                                                                      30- Revitalização da Praça Antônio de Oliveira Marques - Vila Nair;                                                                                                      31-  Revitalização de Espaço Público P/ Área de Lazer na Rua Pierre Curie, 286 - Jardim da Saúde;                                        32-  elaboração de projeto executivo para construção de quadra de basquete ao ar livre para profissionais, na quadra entre a Rua Abagiba e Av. Tancredo Neve;                            33- Cobertura de Quadra na Belmiro Vampel - Jardim Maria Estela;                                                                                                    34- Revitalização da Praça Pinheiro da Cunha;                               35-  Melhorias na Pista de Skate da Saúde ( André Hiena) no Complexo Viário Maria Maluf - Cursino;                                  36-  Recuperação e Construção de Guias e Calçadas no Entorno do Hospital Heliópolis;                                                 37-  Revitalização de Área Pública na Rua João Acquati nº 64.</t>
  </si>
  <si>
    <t>1 - Salário dos Funcionários; 2- Vale Refeição; 3- Vale Alimentação; 4- Auxílio Transporte; 5- Serviços de Transporte por Aplicativo; 6 - Aluguel da Sede; 7 - Serviços de Tv por Assinatura; 8- Serviços de segurança e vigilância patrimonial para a Sede; 9- Serviços de locação de veículos para a Sede; 10- Serviços de telefonia móvel; 11- Serviços de limpeza predial; 12- Serviços de manutenção de elevador; 13- Serviços de manutenção e locação de PABX; 14- Serviços de manutenção e locação de Nobreak; 15-  Serviços de correspondência e postagem (Correios); 16- Serviços de Copeiragem; 17- Serviços de portaria; 18- Despesas de pequeno vulto; 19- Serviços de confecção de chaves; 20 - Serviços de confecção de carimbos; 21-Serviços de Confecção de Crachás; 22- Serviços de telefonia fixa; 23 - Serviços de telefonia móvel; 24- Consumo de água e tratamento esgoto; 25 - Consumo de energia elétrica; 26- Seguro da Sede; 27- Manutenção de ar condicionado; 28- Serviços de recarga de extintores; 29- Pagamentos de multas DCTF; 30- Aquisição de chips; 31- Aquisição de água mineral; 32- Aquisição de gás liquefeito; 33- Aquisição de protetor solar; 34 - Aquisição de bandeiras; 35- Aquisição de material para COVID19; 36- Confecção de placas; 37- Aquisição de bobinas de papel; 38- Aquisição de copos; 39-Aquisição de garrafas términcas; 40- Aquisição de tonner; 41- Aquisição de café; 42- Aquisição de material para expediente; 43- Aquisição de Materiais de Manutenção; 44-Aquisição de Materiais de limpeza e copa;</t>
  </si>
  <si>
    <t>1 - Locação de Caminhão Munck; 2- Serviços de Desfazimento em áreas públicas.</t>
  </si>
  <si>
    <t>1 - Serviços de Limpeza Manual de Galerias; 2- Serviços de Conservação e Manutenção de Galerias; 3- Serviços de Limpeza Mecanizada de Galerias.</t>
  </si>
  <si>
    <t xml:space="preserve">1 - Serviços de Conservação de Áreas Ajardinadas; 2- Serviços de Manejo Arbóreo; </t>
  </si>
  <si>
    <t>Não houve liberação de recursos ou suplementação orçamentária na dotação.</t>
  </si>
  <si>
    <t>1 - Serviços de Locação de Microcomputadores; 2- Serviços de Locação de Impressoras; 3- Aquisição de materiais de informática</t>
  </si>
  <si>
    <t>1 - Serviços de Manutenção Predial no Mercado Municipal do Ipiranga; 2- Serviços de Manutenção do Gabinete da Subprefeitura Ipiranga.</t>
  </si>
  <si>
    <t>9601</t>
  </si>
  <si>
    <t>E124 - CONSTRUÇÃO DE UMA PASSARELA DE CIMENTO EM CIMA DO CÓRREGO NA RUA MENINO DO ENGENHO NO BAIRRO JARDIM BRISTOL.</t>
  </si>
  <si>
    <t>Contrato de conservação e manutenção de Logradouros Público</t>
  </si>
  <si>
    <t xml:space="preserve">Contrato de Conservação de Pavimentos Viários </t>
  </si>
  <si>
    <t>O contrato foi subrogado à SMSUB</t>
  </si>
  <si>
    <t>SUBPREFEITURA CAMPO LIMPO</t>
  </si>
  <si>
    <t>57 - SUB-CL</t>
  </si>
  <si>
    <t>57</t>
  </si>
  <si>
    <t>Não Houve manifestação para sua realização</t>
  </si>
  <si>
    <t>Valor Recebido R$ 1.000,00 e congelado</t>
  </si>
  <si>
    <t>Atendimento de  Emendas</t>
  </si>
  <si>
    <t>Houve redução para suplemtação em outras dotações</t>
  </si>
  <si>
    <t>Valor recebido R$ 1.180.137,52 congelado R$ 107.039,07</t>
  </si>
  <si>
    <t>Valor Recebido R$ 13.260.912,66, congelado R$ 240.231,87</t>
  </si>
  <si>
    <t>Valor Recebido R$ 6.107.883,44 ongelado R$ 1.000,00</t>
  </si>
  <si>
    <t>Valor Recebido R$ 8.000,00 congelado R$ 5.750,00</t>
  </si>
  <si>
    <t>Valor Recebido R$ 100.016,00  e congelado R$ 29.002,00</t>
  </si>
  <si>
    <t>Valor Recebido R$ 1.000,00 congelado R$ 1.000,00</t>
  </si>
  <si>
    <t>Valor  Recebido R$ 1.000,00 congelado R$ 1.000,00</t>
  </si>
  <si>
    <t>Ações de ampliação, reforma e requalificação de prédios administrativos</t>
  </si>
  <si>
    <t>O Valor Liberado foi reduzido, para uso em outra dotação</t>
  </si>
  <si>
    <t>(indicar qual produto foi entregue, o que foi feito com o recurso orçamentário executado)</t>
  </si>
  <si>
    <t>17 Equipes e 240 Tonelagem</t>
  </si>
  <si>
    <t>SUBPREFEITURA PENHA</t>
  </si>
  <si>
    <t>61 - SUB-PE</t>
  </si>
  <si>
    <t>61</t>
  </si>
  <si>
    <t>Não houve liberação de recursos</t>
  </si>
  <si>
    <t>1170.51 – Estabilização de Talude na Praça João Chile na R. Mutu Poranga; Galeria de Águas Pluviais na  Rua Benjamin da Silva                                                                                                                                              1170.39 – Instal de Alambrado em tubo Galv com tela galvanizada.Margens do Córrego Aricanduva Trecho Rua Aracati até R Ismael Dias; Construção Salão Multiuso Convivência – Av. Bernardino Brito Fonseca de Carvalho x R Fernão Albernaz; Construção Salão Multiuso na Área Munic da R Joaquim Marra x Viad D.Matilde; Campo de Futebol com execução de revestimento em grama sintética com drenagem com instalação de Alambrado e Iluminação – local CDC Júlio Botelho – R Alvinópolis, 453; Serviços de recapeamento asfáltico de Vielas em diversos locais; Readequação de quadra de basquete – Av.Gov.Carvalho Pinto – Pq Linear Tiquatira; Construção de Casa de Adm na Av.Dalila,703 com Av.Aricanduva; Instalação de Alambrado nas margens do Córrego Aricanduva trecho da R Aracati até Rua Ismael Dias – Aditamento de prazo e valor; Reforma do CDC Só Alegria – R Raul Valença, 69 – Grêmio Anchieta; Reforma do ponto de coleta de lixo do Mercado da Penha; Readequação de prédio na R Aurélio Pinheiro com Av. Aricanduva em área municipal; Implantação de Playground e ATI no Céu Quinta do Sol; Construção de Salão Multiuso, banheiros – R Mar de Espanha; Pavimentação da R Helena Rodrigues; Construção de Centro de convivência embaixo do Viaduto Cangaíba; Revitalização na área munic sob o Viad Itinguçu – R Rei Magos e Revitalização da Pç Independência; Reforma da entidade Negritude – COHAB R Padre Estanislau da Campos; Inst de Alambrado na Quadra de Basquete na Av.Gov.Carvalho Pinto; Construção da Praça Opala; Recapeamento da R Vieira Pinto; Construção de Salão de Convivência – R Alfredo de Franco; Implantação de Academia de 3º Idade e Playground na área munic do Cond Sete Quedas; Construção de dois banheiros para taxistas – Metrô Penha na R Alvinópolis; Revitalização da Praça Felix; Adequação de sala para Endoscopia – Hosp Dia sede Hora Certa, Praça N.S. da Penha, 55; Pavimentação asfáltica na Rua Arlindo Bettio; Construção de Salão Multiuso com vestiário e prédio da Adm na R Sonho Gaúcho, 212; Instalação de barreira/contenção em acrílico(protetor salivar) para enfrentamento do Coronavírus nos guichês de atendimento na UBS Artur Alvim, CEO Vila Matilde e Centro de Referência DST na Praça N. Sra. da Penha; Revitalização da área munic da R João Caresia; Construção de Quadra de esportes e sala de adm na área municipal da R Mateus de Siqueira; Readequação de Galeria de Águas Pluviais na R Aurélio Pinheiro; Serv topografia – equip e serviços (R Natal Basile e R Henrique Casela); BRA de Exec de Benfeitorias na área munic da R Cecilia x Rua Doutor Heládio; Inst de sist de seg eletrônica CFTV e sist de alarme na área munic da Av.Aricanduva xAv.Dalila e na área munic da Av.Aricanduva x R Aurélio Pinheiro; Pavimentação na Trav Antônio Ruiz Martins – Jd.Piratininga; Obra de revitalização da Praça Francisco Soto, Av.Estevão de Carvalho x R Licâni; Adequação de salas em área munic da R do Borgado, 70; Instalação de Alambrado em tubo e tela galvanizada em área munic da R Cristovão Camargo x R Manoel Leiroz; Reforma de área pública sobre o Viaduto Dona Matilde; EMENDA 2239/20 - A.E.C.S. Jd.Castelo – Adequação física da sede social.</t>
  </si>
  <si>
    <t>Proventos e Auxílios ao servidores,  pagamento das concessionárias: Enel, Sabesp,Telefônica e Claro; aquisição de materiais de consumo e permanentes: Aquisição de água mineral s/gás; Copo plástico descartável para água e café; Café Torrado e Moído; Açúcar refinado; Materiais de Escritório; Álcool Gel; Dispencer de parede para álcool Gel; Fusível, Sensor, Luminárias, Bandeiras Oficiais, Protetor em PS para o combate do COVID 19; Cartão PVC para crachá; Ribbon para impressoras; Botijão de gás; Materiais de Limpeza, Bebedouro, Trena Refletor de Led; Tampa para Vaso Sanitário;Materiais de Elétrica; Materiais diversos; Contratos continuados: Locação de Caminhonete Cabine Dupla;  Locação de Veículos; Serviços de Postagem; Manutenção CFTV; Serviços de Motofrete; Serviços de Limpeza; Gerenciamento de Abastecimento(Combustível); Aquisição de serviços de Banco de Preços; Instalação de 8 Câmeras e manutenção; Serviços de recarga de extintores; Fornecimento e Instalação de Persianas; Instalação de Cancela para estacionamento com fornecimento de material; Locação de 6 máquinas de Café expresso e bebidas quentes; Concessionária -Telefônica fixa e DDD; Aluguel e contratos mantidos.</t>
  </si>
  <si>
    <t>Serviços de Recuperação de superfícies pichadas; Contratação de Equipe de Serralheria, Ferramentas e materiais; Manutenção Preventiva Continuada - Motobombas Piscinão Rincão.</t>
  </si>
  <si>
    <t>Valor liquidado: 1.057.321,33(Serviços de Tapa Buraco – Reservas de Transferência na Dotação 2340)</t>
  </si>
  <si>
    <t xml:space="preserve"> Sistema de drenagem mantido </t>
  </si>
  <si>
    <t xml:space="preserve">Conservação de galerias e demais dispositivos e drenagem; Desassoreamento mecanizado do Piscinão Rincão; Serviços de Limpeza Mecanizada dos Dispositivos do Sistema de Drenagem de Águas Pluviais (Hidrojato / Sugador e Televisionamento); Limpeza manual de galerias, córregos e canais; Serviços de Conservação e Jardinagem - Viveiro Tiquatira; Conservação de Áreas Urbanizadas, Praguejadas, Ajardinadas (Equipes / Caminhão Tanque Irrigador  / Carregamento Água 6000 L); Serviços de manejo arbóreo  ( Equipes e Destocador). </t>
  </si>
  <si>
    <t xml:space="preserve">Valor liquidado: 8.684.373,15 </t>
  </si>
  <si>
    <t xml:space="preserve">Serviço de Telefonia Móvel Pessoal (Voz e Dados); </t>
  </si>
  <si>
    <t>Recursos Congelados</t>
  </si>
  <si>
    <t xml:space="preserve"> Informática e comunicação mantidas </t>
  </si>
  <si>
    <t>Locação de Impressoras; Serviços de Impressão Departamental; Serviços de Tráfego de telefonia do PABX; Locação do Sistema de PABX digital; Fornecimento de acesso IP Dedicado para prover acesso a Internet com 30 Mpbs; Aquisição de licença para software Autocad LT; Contratação de empresa especializada para Emissão e Validação de Certificados Digitais do tipo A-3 e-CNPJ e e-CPF em nuvem; Contratação para Emissão e Validação de Certificados Digitais do tipo A-3 e-CNPJ e e-CPF em token; Aquisição de Monitor com tecnologia LED; Aquisição de Microcomputadores; Aquisição de Notebook; Aquisição de Tonner preto para impressora Samsung; Aquisição de Teclado Multimídia C/ Fio Usb e Mouse Óptico USB retrátil; Aquisição de Mouse Óptico USB; Aquisição de Pasta Térmica Prata Seringa com 5 gramas; Aquisição de diversos materiais informatica; Aquisição de Soprador Térmico; Aquisição de Fita Adesiva Rotuladora; Aquisição de Tonner preto para Impressora HP; Aquisição de NoBreaks; Aquisição de Pen Drive USB; Aquisição de Web cam para videoconferência; Serviço de fechamento de vãos da caixa do elevador em alumínio composto modular.</t>
  </si>
  <si>
    <t>Valor liquidado: 212.245,58</t>
  </si>
  <si>
    <t xml:space="preserve"> Prédios mantidos </t>
  </si>
  <si>
    <t>Fornecimento e instalação de cancela automática.</t>
  </si>
  <si>
    <t>9620</t>
  </si>
  <si>
    <t>E145 - IMPLANTAÇÃO DE ACADEMIA POPULAR A RUA COMENDADOR ANDRADE MACHADO EM PRAÇA DILVA GOMES COHAB I</t>
  </si>
  <si>
    <t xml:space="preserve"> Implantação de Áreas de Esportes</t>
  </si>
  <si>
    <t>Não temos essa Dotação na Subprefeitura</t>
  </si>
  <si>
    <t>Locação de pá carregadeira; Locação de caminhões c/ carroceria, c/ motorista e combustível; Serviço de conservação  de vias, logradouros, áreas públicas e desfazimento; Fornecimento concreto usinado; Locação de escavadeira hidraúlica e uma carreta; Locação de Retroescavadeira; Locação de caminhões basculantes trucados; Aquisição de cimento portland; Aquisição de guia de concreto; Aquisição de areia média lavada; Aquisição de pedra marroada; Aquisição de grelha tipo boca de leão de ferro; Aquisição de blocos; Aquisição de materiais diversos; Aquisição de materiais diversos para construção; Aquisição de blocos e tijolos; Aquisição de laje de concreto armado para boca; Aquisição de tintas.</t>
  </si>
  <si>
    <t>Valor liquidado R$ 5.717.294,56</t>
  </si>
  <si>
    <t>Serviço de conservação de pavimentos viários – Tapa Buracos;</t>
  </si>
  <si>
    <t>Valor liquidado R$ 4.906.455,59</t>
  </si>
  <si>
    <t>Serviços de limpeza e conservação de ambientes; Fornecimento de acesso IP dedicado para prover acesso a Internet com 40 Mpbs; Serviços de instalação e manutenção preventiva e corretiva de sistema CFTV; Serviços de vigilância desarmada; Aquisição de gel antisséptico higienizador de mãos - 70%; Aquisição de bebedouro; Aquisição de produtos de limpeza; Aquisição de alcool elitico; Aquisição de materiais de limpeza.</t>
  </si>
  <si>
    <t>Valor liquidado R$ 185.252,72</t>
  </si>
  <si>
    <t>SUBPREFEITURA MOÓCA</t>
  </si>
  <si>
    <t>65 - SUB-MO</t>
  </si>
  <si>
    <t>65</t>
  </si>
  <si>
    <t>MELHORIAS DE BAIRRO</t>
  </si>
  <si>
    <t>ADM. UNIDADES</t>
  </si>
  <si>
    <t>MAN. ÁREAS PUB.</t>
  </si>
  <si>
    <t>DRENAGEM</t>
  </si>
  <si>
    <t>CONS.AREAS VERDES</t>
  </si>
  <si>
    <t>Possui sala própria dentro da subprefeitura</t>
  </si>
  <si>
    <t>Materiais</t>
  </si>
  <si>
    <t>Não hove demanda devido a pandemia</t>
  </si>
  <si>
    <t>9661</t>
  </si>
  <si>
    <t>E202 - Cobertura dos pontos de onibus do Terminal localizado na Estação Metro Guilhermina/ Esperança</t>
  </si>
  <si>
    <t>Não pertence à Subprefeitura Mooca</t>
  </si>
  <si>
    <t>SUBPREFEITURA DE VILA PRUDENTE</t>
  </si>
  <si>
    <t>69 - SUB-VP</t>
  </si>
  <si>
    <t>69</t>
  </si>
  <si>
    <t>NÃO HOUVE SOLICITAÇÃO DE SERVIÇOS NESSA DOTAÇÃO</t>
  </si>
  <si>
    <t>Revitalização de praças, Reforma de quadra, instalção de equipamentos play ground, melhoria pista de caminhada</t>
  </si>
  <si>
    <t>Folha de pagamento e benefícios a servidores, manutenção de contratos de serviços, aquisição de materiais e equipamentos, concessionárias.</t>
  </si>
  <si>
    <t>Administração do Conselho Tutelar - Programa de Metas</t>
  </si>
  <si>
    <t xml:space="preserve">Manutenção de vias e áreas públicas, aquisição de concreto asfáltico, madeira e areia </t>
  </si>
  <si>
    <t>Serviço de manutenção readequação de drenagem</t>
  </si>
  <si>
    <t>Serviço de manejo, conservação de áreas verdes, serviço de avaliação das árvores</t>
  </si>
  <si>
    <t>Locação de equipamentos de informática, serviço de reprodução, aquisição de materiasi</t>
  </si>
  <si>
    <r>
      <t xml:space="preserve">Construção Ed. </t>
    </r>
    <r>
      <rPr>
        <sz val="11"/>
        <color theme="1"/>
        <rFont val="Calibri"/>
        <family val="2"/>
        <scheme val="minor"/>
      </rPr>
      <t>Anexo Gateball</t>
    </r>
  </si>
  <si>
    <t>Conserv.de Vias(logradouros) e aq. De concreto, laje,cimento</t>
  </si>
  <si>
    <t>FUNDO MUNICIPAL DE PARQUES</t>
  </si>
  <si>
    <t>75 - FMP</t>
  </si>
  <si>
    <t>75</t>
  </si>
  <si>
    <t>construção implantação de parques</t>
  </si>
  <si>
    <t>O FMP ainda não foi regulamentado. As desapropriações ocorreram pelo FMSAI.</t>
  </si>
  <si>
    <t>Este fundo, previsto no Plano Diretor Estratégico (lei 16.050/2014), ainda não foi regulamentado; sem operação, portanto.</t>
  </si>
  <si>
    <t>AUTORIDADE MUNICIPAL DE LIMPEZA URBANA/FUNDO MUNICIPAL LIMPEZA URBANA</t>
  </si>
  <si>
    <t>81 - AMLURB</t>
  </si>
  <si>
    <t>81</t>
  </si>
  <si>
    <t>Sistema desenvolvido</t>
  </si>
  <si>
    <t>Não havia previsão para nenhuma operação deste tipo em 2020</t>
  </si>
  <si>
    <t>1706</t>
  </si>
  <si>
    <t>1706 - IMPLANTAÇÃO E CONSTRUÇÃO DE ECOPONTOS - PROGRAMA DE METAS 28.A</t>
  </si>
  <si>
    <t>Ecopontos implantados e em funcionamento</t>
  </si>
  <si>
    <t>Foram construidos 18 Ecopontos no ano de 2020, sendo que 14 já estão em operação e 04 aguardando tramites burocráticos para início de operação.</t>
  </si>
  <si>
    <t xml:space="preserve"> A execução orçamentária dos Ecopontos está atrelada ao FUNDURB e, portanto, não onerou a dotação de AMLURB. Importante salientar que o quantitativo indicado no PPA saiu com erro. A quantidade prevista, para 2020, foi de 50 unidades a custo unitário médio de R$ 350.000,00, porém por equivoco, saiu como 01 no ANEXO do PPA 2018-2021.</t>
  </si>
  <si>
    <t>1707</t>
  </si>
  <si>
    <t>1707 - AMPLIAÇÃO, REFORMA E REQUALIFICAÇÃO DE ECOPONTOS</t>
  </si>
  <si>
    <t>Não houve operação deste tipo na rede de Ecopontos em 2020</t>
  </si>
  <si>
    <t>Não ocorreu a inclusão de todos os conscursados em 2019, bem como, alguns produtos, como a reforma dos prédios sede e frota foram realocados para 2021.</t>
  </si>
  <si>
    <t>Manutenção e Operação de sistemas desta Autarquia</t>
  </si>
  <si>
    <t>Dotação exclusiva para os serviços realizados com a PRODAM. Algumas atividades, por motivos diversos não foram realizadas em 2020.</t>
  </si>
  <si>
    <t>2707</t>
  </si>
  <si>
    <t>2707 - OPERAÇÃO E MANUTENÇÃO DE ECOPONTOS</t>
  </si>
  <si>
    <t xml:space="preserve">Manutenção e Operação </t>
  </si>
  <si>
    <t xml:space="preserve">A operação dos Ecopontos está incorporada nos contratos de Varrição </t>
  </si>
  <si>
    <t>Manutenção de Sistemas</t>
  </si>
  <si>
    <t>Com o fim da exclusividade dos serviços de T.I. com a PRODAM, foram realizadas mais licitações, nesta rubrica, ocasionando a diminuição de recursos na dotação 2171</t>
  </si>
  <si>
    <t>6006</t>
  </si>
  <si>
    <t>6006 - OPERAÇÃO E MANUTENÇÃO DAS CENTRAIS DE TRIAGEM - COLETA SELETIVA</t>
  </si>
  <si>
    <t>Operação e manutenção das centrais de triagem</t>
  </si>
  <si>
    <t>Operação e manutenção das Centrais de Triagem</t>
  </si>
  <si>
    <t>As diferenças entre o valor previsto e o valor liquidado na operação das CMTs em 2020 se deve, em grande parte, à pandemia, que modificou as operações das instalações, maximizando a automatização, concentrando a recepção dos resíduos de coleta seletiva e minimizando a presença de colaboradores, de forma a evitar o contágio pela Covid 19. Ademais alguns serviços previstos, como ações em escolas e prédios públicos, também foram protelados para 2021</t>
  </si>
  <si>
    <t>6007</t>
  </si>
  <si>
    <t>6007 - SERVIÇOS DE LIMPEZA URBANA - VARRIÇÃO E LAVAGEM DE ÁREAS PÚBLICAS - PROGRAMA DE METAS 1.B, 1.C, 1.D E 1.E</t>
  </si>
  <si>
    <t>Varrição e lavagem de vias públicas</t>
  </si>
  <si>
    <t>Ação integralmente cumprida, incluindo serviços de limpeza de bocaas de lobo, bueiros, etc para combate à enchentes e também revitalização de pontos viciados não previstos no momento da licitação dos serviços</t>
  </si>
  <si>
    <t>6009</t>
  </si>
  <si>
    <t>6009 - COLETA, TRANSPORTE, TRATAMENTO E DEST. FINAL RESÍDUOS SÓLIDOS INERTES</t>
  </si>
  <si>
    <t>Transporte de resíduos e Operação de aterros</t>
  </si>
  <si>
    <t>contratação do aterro transporte de resíduos e operação de aterros</t>
  </si>
  <si>
    <t xml:space="preserve">Esta rubrica se  refere ao transporte final de resíduos aos aterros, sejam oriundos da limpeza ou da coleta de residuos. </t>
  </si>
  <si>
    <t>6010</t>
  </si>
  <si>
    <t>6010 - CONCESSÃO DOS SERVIÇOS DIVISÍVEIS DE LIMPEZA URBANA EM REGIME PÚBLICO - PROGRAMA DE METAS 1.A, 28.A</t>
  </si>
  <si>
    <t>Coleta e transporte de lixo</t>
  </si>
  <si>
    <t>A partir de 2020, o orçamento da ação 6010 está consignado em dois órgãos - 81.10 AMLURB e 81.20 - FMLU.</t>
  </si>
  <si>
    <t>1708</t>
  </si>
  <si>
    <t>1708 - IMPLANTAÇÃO DE PÁTIOS DE COMPOSTAGEM - PROGRAMA DE METAS 30.L</t>
  </si>
  <si>
    <t>Implanbtação de Pátios de Compostagem</t>
  </si>
  <si>
    <t>Não houve liberação de processo de licitação para as obras programadas</t>
  </si>
  <si>
    <t>Para 2021, já há processo em andamento para a licitação de um novo pátio. Dada a dificuldade de conseguir áreas na cidade para pátIos, para atingir o ojetivo do programa, optou-se por uma nova tecnologia de compostagem que aumenta a capacidade de procesamento de resíduos de forma a de 03 novos pátios (com a programação de 01 (um) para cada exercício - 2021 a 2023), que somados aos 05 (c9nco) já existentes (que também serão adaptados a nova tecnologia), sejam capazes de processar o volume previsto de resíduos orgânicos que recolheremos das feiras livres da cidade.</t>
  </si>
  <si>
    <t>2412</t>
  </si>
  <si>
    <t>2412 - CAMPANHA DE EDUCAÇÃO AMBIENTAL - PROGRAMA DE METAS 28.B</t>
  </si>
  <si>
    <t>Campanha de Educação Ambiental</t>
  </si>
  <si>
    <t>Inviabilidade devido ao avanço da Pandemia do Corona Virus</t>
  </si>
  <si>
    <t>Com a pandemia várias das ações previstas de educação ambiental, em sua maioria, presenciais, estão em regima de espera.</t>
  </si>
  <si>
    <t>2413</t>
  </si>
  <si>
    <t>2413 - AÇÕES DE COLETA SELETIVA EM PRÉDIO PÚBLICOS - PROGRAMA DE METAS 28.C</t>
  </si>
  <si>
    <t>Ações de Coleta Seletiva em Prédios Públicos</t>
  </si>
  <si>
    <t>Com a pandemia várias das ações previstas de educação ambiental, em sua maioria, presenciais, estão em regima de espera. Nesta dotação específica tivemos a impressão de panfletos sobre a separação correta de resíduos que foram distribuidos nos próprios públicos municipais</t>
  </si>
  <si>
    <t>2422</t>
  </si>
  <si>
    <t>2422 - AÇÕES DE COLETA SELETIVA EM ESCOLAS  - PROGRAMA DE METAS 28.C</t>
  </si>
  <si>
    <t>Ações de Coleta Seletiva em Escolas</t>
  </si>
  <si>
    <t>2423</t>
  </si>
  <si>
    <t>2423 - AÇÕES DE PROGRAMA DE MANEJO DE RESÍDUOS ORGÂNICOS NAS ESCOLAS  - PROGRAMA DE METAS 30.L</t>
  </si>
  <si>
    <t>Ações de Programa de Manejo de Resíduos Orgânicos nas Escolas</t>
  </si>
  <si>
    <t>FUNDO MUNICIPAL DE SANEAMENTO AMBIENTAL E INFRAESTRUTURA</t>
  </si>
  <si>
    <t>86 - FMSAI</t>
  </si>
  <si>
    <t>86</t>
  </si>
  <si>
    <t>1193</t>
  </si>
  <si>
    <t>1193 - OBRAS E SERVIÇOS NAS ÁREAS DE RISCOS GEOLÓGICOS</t>
  </si>
  <si>
    <t xml:space="preserve">1. Obra de contenção de margem de córrego na Rua José Velasques Vargas; 
2. Execução de obras de contenção de talude na Avenida Senador Teotônio Villela, alt. Nº 7301; 
3. Elaboração de projeto básico de contenção de margem de córrego e encosta com remoção de famílias na Cidade A. E. Carvalho - IQ-01 - trecho: entre a Rua Pacarana, Rua Irará, Rua Zorrilho e Rua Tucuxi; 
4. Elaboração de projeto executivo de  contenção de encosta no Jardim Santa Terezinha III - IQ-02 - trecho: Av. dos Latinos, alt. Nº 1.500; 
5. Elaboração de projeto executivo de contenção de encosta no Jardim Santa Terezinha IV - IQ - 03 -trecho: Av. Gualtar - entre os números 671 e 765;
6. Elaboração de projeto básico de contenção de margem de córrego e enconsta com remoção de famílias no Jardim Eliane IQ-04 - trecho: Rua Dolomites, Rua Antonio Campitelli e Rua Saul Borges Carneiro; 
7. Elaboração de projeto básico de contenção de margem de córrego e encosta na Maria Luiza Americano - IQ-05 - trecho: Rua Rangel de Sousa, alt. Nº 80; 
8. Execução de obras de requalificação urbana, drenagem, contenção de talude e serviços complementares na Rua José Marmol, alt. Nº 117 - Chácara Santana; 
9. Execução de obra de contenção de margem do Córrego Maranhão - da Rua do Tatuapé até próximo a Rua João Penteado;
10. Elaboração de Projeto - Rua Senador Fernandes Távora - Favela Barroca; 
11. Serviços de recuperação da orla do Córrego das Corujas, com recomposição, contenção e reforço nos gabiões na Avenida das Corujas; 
12. Contratação de empresa para execução de obra em área de risco, para contenção de talude e córrego na Rua Francesco Tessarini, 225 - Recanto Verde do Sol;
13. Contratação de empresa para execução de obra em area de risco, para contenção de talude na Viela Rua São Domingos; 
14. Execução de obras em área de risco para contenção de margem de córrego na Rua Jesus de Castilho - Jd. Das Laranjeiras; 
15. Contratação de empresa para execução de obra em area de risco, para contenção de talude na Rua Elis Regina; 
16. Execução de obras em área de risco para contenção de talude em córrego na Av. Francisco de Santa Maria x R. José Velho Barreto; 
17. Contratação de empresa para execução de obra em area de risco para contenção de encosta na Rua Pedro Ramazzani x Rua Henry Nadir - Recanto Verde do Sol; 
</t>
  </si>
  <si>
    <t xml:space="preserve">itens 9 e 14: INTERVENÇÃO ULTRAPASSOU O EXERCÍCIO, SENDO CONCLUÍDA NO ANO DE 2021; 
itens 12, 13, 15, 16 e 17: INTERVENÇÕES INICIADAS EM 2019, COM TÉRMINO EM 2020
</t>
  </si>
  <si>
    <t xml:space="preserve">Parque municipal implantado + Projeto de implantação de parque municipal </t>
  </si>
  <si>
    <t>un</t>
  </si>
  <si>
    <t>Urbanização de Favelas</t>
  </si>
  <si>
    <t>SIURB: Intervenções/Obras de drenagem: 1 - Bacia do Rio Aricanduva - Lote 1, 2- Bacia do Rio Aricanduva - Lote 2, 3 - Córrego Ipiranga, 4 - Córrego Zavuvus Lote 3, 5 - Córrego Paciência, 6 - Córrego Tremembé, 7 - PRA Lote B, 8  - PRA - Lote 4, 9 - PRA - Lote 5, 10 - Córrego Anhanguera, 11 - CAPELA DO MORUMBI - Contenção de Talude, 12 - AV. ENG. BILINGS - Recuperação de Galeria, 13 - AV. NADIR DIAS DE FIGUEIREDO II - Contenção de Talude, 14 - PONTE JÂNIO QUADROS - Recuperação de Galeria, 15 - RUA FERNANDO DE NORONHA - Recuperação de Galeria, 16 -AV. CEL. CEZEFREDO FAGUNDES - Contenção de Talude e 17 - CÓRREGO MOINHO VELHO, 18 - Córrego Uberaba (Paraguai Éguas) e 19 - Córrego Zavuvus Lote 2.
SMSUB: Execução de Galeria de Captação de Águas Pluviais na Av. Nossa Senhora do Sabará x Av. Interlagos</t>
  </si>
  <si>
    <t>Obras com andamento dentro do planejamento previsto.</t>
  </si>
  <si>
    <t>Intervenção ambiental para obras de drenagem.</t>
  </si>
  <si>
    <t>13 Obras de requalificação em parques existentes + 6 projetos de requalificação</t>
  </si>
  <si>
    <t>Utilização de outras fontes de recursos, situação de pandemia e o consequente atraso nas obras.</t>
  </si>
  <si>
    <t>FUNDO MUNICIPAL DOS DIREITOS DA CRIANÇA E DO ADOLESCENTE</t>
  </si>
  <si>
    <t>90 - FUMCAD</t>
  </si>
  <si>
    <t>90</t>
  </si>
  <si>
    <t>Desenvolvimento de Sistema FUMCAD</t>
  </si>
  <si>
    <t>O sistema FUMCAD está sendo desenvolvido em parceria com a Secretaria da Fazenda, por isto não há execução de valores por parte dde SMDHC/CMDCA.</t>
  </si>
  <si>
    <t>Compra de materiais de proteção individual para funcionamento do CMDCA de forma presencial (álcool m Gel, Face Shields, máscaras, etc). Atendimento do Plano de Aplicação do CMDCA desenvolvido pelo próprio conselho.</t>
  </si>
  <si>
    <t>A baixa execução se deu por conta da situação pandêmica, em que diversos contratos firmados em 2020 só conseguiram ser cumpridos em 2021 devido a paralisação de atividades devido a adoção de medidas não farmacológicas de controle da pandemia. Como exemplo a produção e impressão de 10.000 unidades do ECA para distribuição, que, devido ao fechamento de comércios  e serviços não essenciais, só conseguiu realizar a entrega em 2021.</t>
  </si>
  <si>
    <t>6160</t>
  </si>
  <si>
    <t>6160 - AÇÕES PERMANENTES DE PROMOÇÃO DOS DIREITOS DA CRIANÇA E DO ADOLESCENTE</t>
  </si>
  <si>
    <t>Projetos FUMCAD</t>
  </si>
  <si>
    <t>A baixa execução se deu por conta da situação pandêmica, em que diversos projetos tiveram que ser interrompidos e readequados para seguir as ações preventivas necessárias para combate à COVID - 19.</t>
  </si>
  <si>
    <t>FUNDO ESPECIAL DE PROMOÇÃO DE ATIVIDADES CULTURAIS</t>
  </si>
  <si>
    <t>95 - FEPAC</t>
  </si>
  <si>
    <t>95</t>
  </si>
  <si>
    <t>6353</t>
  </si>
  <si>
    <t>O Fundo não possuia orçamento disponível para a realização da meta, apenas o valor congelado de  R$ 1.263.136,00.</t>
  </si>
  <si>
    <t>FUNDO MUNICIPAL DE ILUMINAÇÃO PÚBLICA</t>
  </si>
  <si>
    <t>99 - FUNDIP</t>
  </si>
  <si>
    <t>99</t>
  </si>
  <si>
    <t>Não foram realizadas aquisições de materiais, equipamentos e serviços de informação e comunicação.</t>
  </si>
  <si>
    <t>5160</t>
  </si>
  <si>
    <t>5160 - IMPLANTAÇÃO, AMPLIAÇÃO E REQUALIFICAÇÃO DA REDE DE ILUMINAÇÃO PÚBLICA</t>
  </si>
  <si>
    <t>As despesas com implantação, ampliação e requalificação da rede de Iluminação Pública foram abarcadas pelo contrato da PPP - TC nº 003/SMSO/2018</t>
  </si>
  <si>
    <t>6027</t>
  </si>
  <si>
    <t>6027 - PARCERIA PÚBLICO PRIVADA (PPP) - ILUMINAÇÃO PÚBLICA</t>
  </si>
  <si>
    <t>Diversos Processos Administrativos</t>
  </si>
  <si>
    <t>Pontos de iluminação ampliados/eficientizados/remodelados</t>
  </si>
  <si>
    <t>PPP foi firmada em 2018, no primeiro mês de vigência ela sofreu suspensão judicial pelo Ministério Público. A retomada definitiva do  contrato da PPP - TC nº 003/SMSO/2018  se deu em agosto de 2019. O contrato tem por objeto a  concessão administrativa para a prestação dos serviços de modernização, otimização, expansão, operação, manutenção e controle remoto e em tempo real da infraestrutura da Rede Municipal de Iluminação Pública do Município de São Paulo. Portanto, todo o serviço de ampliação, eficientização, remodelação, manutenção e operação é realizado por meio do  contrato da PPP - TC nº 003/SMSO/2018.
Assim, em 2020 foram realizados a Eficientização/Remodelação em 197.776 pontos de iluminação e a Ampliação em 5.662 novos pontos de iluminação.</t>
  </si>
  <si>
    <t>6161</t>
  </si>
  <si>
    <t>6161 - MANUTENÇÃO E OPERAÇÃO DA REDE DE ILUMINAÇÃO PÚBLICA</t>
  </si>
  <si>
    <t>A partir  do  contrato da PPP - TC nº 003/SMSO/2018, foram realizados as contratações de serviços técnicos de consultoria e fiscalização, conforme descritos abaixo:
Contratação de serviços técnicos especializados de natureza consultiva, necessários ao controle e redução do consumo de energia elétrica para o Sistema de Iluminação Pública e equipamentos públicos de competência da Secretaria Municipal, compreendendo melhorias nas performances (Contrato nº 004/SMSO/2018 ).
Contratação de prestação de serviços de consultoria visando apoiar a Secretaria Municipal De Subprefeituras de São Paulo (Departamento de Iluminação Pública) na reavaliação do edital de concorrência internacional nº. 01/SES/2015, bem como nos aspectos econômicos da liquidação da execução contratual devida pelo poder concedente em função das restrições administrativas e judiciais impostas à execução plena do contrato.
Contratação de empresa para prestação de serviços de VERIFICAÇÃO INDEPENDENTE, para auxiliar o município de São Paulo, por meio da Secretaria Municipal das Subprefeituras – SMSUB, na qualidade de PODER CONCEDENTE, no acompanhamento e fiscalização da execução do Contrato de Concessão Administrativa nº 003/SMSO/2018 e no processo de aferição do Fator de Disponibilidade – FDI e do Fator de Desempenho – FDE da CONCESSIONÁRIA, com emissão de relatórios mensais, trimestrais e por demanda, referente à Concessão Administrativa – PPP da Iluminação Pública do Município de São Paulo - Pregão Eletrônico nº 031/SMSUB/COGEL/2020 
Essas despesas estão alocadas na dotação 99.10.15.452.3022.6.161.33903900.08.
As despesas com manutenção e operação da rede de iluminação pública são realizados por meio do Contrato nº 003/SMSO/2018.</t>
  </si>
  <si>
    <t>SECRETARIA MUNICIPAL DAS SUBPREFEITURAS</t>
  </si>
  <si>
    <t>12 - SMSUB</t>
  </si>
  <si>
    <t>12</t>
  </si>
  <si>
    <t>m² de recapeamento de vias</t>
  </si>
  <si>
    <t>As obras de calçadas de SMSUB foram realizadas utilizando recurso do Fundurb</t>
  </si>
  <si>
    <t>Considerado valor médio de R$ 150,00 por m² - valor médio das Atas. Valores liquidados e pagos foram considerados excluindo-se os valores pagos de DEA</t>
  </si>
  <si>
    <t>Obras de revitalização em áreas públicas</t>
  </si>
  <si>
    <t>Valores liquidados e pagos foram considerados excluindo-se os valores pagos de DEA.</t>
  </si>
  <si>
    <t>Obras em áreas de risco</t>
  </si>
  <si>
    <t>1358 - Ampliação, Reforma e Requalificação de Praças de Atendimento ao Cidadão</t>
  </si>
  <si>
    <t>Praças de Atendimento Reformadas</t>
  </si>
  <si>
    <t>Manutenção da rede cicloviária</t>
  </si>
  <si>
    <t>2324</t>
  </si>
  <si>
    <t>2324 - SERVIÇOS DE DESFAZIMENTO E DEMOLIÇÃO DE CONSTRUÇÕES IRREGULARES EM ÁREAS DE PROTEÇÃO AMBIENTAL</t>
  </si>
  <si>
    <t>2335</t>
  </si>
  <si>
    <t>2335 - MANUTENÇÃO E OPERAÇÃO DO DMAV (DEPARTAMENTO DE MANUTENÇÃO DE VIAS PÚBLICAS)</t>
  </si>
  <si>
    <t>2358</t>
  </si>
  <si>
    <t>2358 - MANUTENÇÃO E OPERAÇÃO DE PRAÇAS DE ATENDIMENTO AO CIDADÃO</t>
  </si>
  <si>
    <t>Praça de Atendimento</t>
  </si>
  <si>
    <t>Prédio Reformado - Ed. Martinelli</t>
  </si>
  <si>
    <t>5084</t>
  </si>
  <si>
    <t>5084 - OBRAS DE COMBATE A ENCHENTES E ALAGAMENTOS</t>
  </si>
  <si>
    <t>Obras de drenagem</t>
  </si>
  <si>
    <t>As demandas de obra de drenagem foram atendidas pelo FMSAI</t>
  </si>
  <si>
    <t>9531</t>
  </si>
  <si>
    <t>E040 - Construção, Qualificação e Ampliação de Calçadas – Estatuto do Pedestre - Lei 16.673, de 13 de junho de 2017</t>
  </si>
  <si>
    <t>Construção, Qualificação e ampliação de calçadas</t>
  </si>
  <si>
    <t>9555</t>
  </si>
  <si>
    <t>E075 - PAVIMENTAÇÃO COM INFRAESTRUTURA DE GUIAS E SARJETAS DAS RUAS DO BAIRRO JARDIM DA CONQUISTA II EM PERUS.</t>
  </si>
  <si>
    <t>SECRETARIA MUNICIPAL DE RELAÇÕES INTERNACIONAIS (SGM)</t>
  </si>
  <si>
    <t>31 - SMRI_SGM</t>
  </si>
  <si>
    <t>31</t>
  </si>
  <si>
    <t>Desenvolvimento de Sistemas de Informação e Comunicação</t>
  </si>
  <si>
    <t>Necessidade de verificar com a SGM/CAF</t>
  </si>
  <si>
    <t>2101</t>
  </si>
  <si>
    <t>2101 - APOIO A AÇÕES DE GOVERNO ABERTO</t>
  </si>
  <si>
    <t>Necessidade de verificar com a SGM/SAGA</t>
  </si>
  <si>
    <t>Aquisição de computado- res</t>
  </si>
  <si>
    <t>8182</t>
  </si>
  <si>
    <t>Fomento à Cooperação, Parcerias e Captação de Investimentos Internacionais</t>
  </si>
  <si>
    <t>Ações de projeção e cooperação internacional</t>
  </si>
  <si>
    <t>Como não há previsão de entrega de produto, as colunas K e L não foram preenchidas. Vale ressaltar que as equipes de conservação de logradouros, contratadas através deste projeto atividade, executaram suas atividades a contento.</t>
  </si>
  <si>
    <t>2383</t>
  </si>
  <si>
    <t>2383 - MANUTENÇÃO E OPERAÇÃO NO SERVIÇO DE GUINCHAMENTO - PROGRAMA DE METAS 4.D</t>
  </si>
  <si>
    <t>Como não há previsão de entrega de produto, as colunas K e L não foram preenchidas. Vale ressaltar que as equipes e maquinário de guinchamento de veiculos abandonados, executaram suas atividades a contento.</t>
  </si>
  <si>
    <t>2384</t>
  </si>
  <si>
    <t>2384 - MANUTENÇÃO E OPERAÇÃO DE FLUXO E SISTEMA DE GESTÃO DE ZELADORIA - PROGRAMA DE METAS 4.E</t>
  </si>
  <si>
    <t>Como não há previsão de entrega de produto, as colunas K e L não foram preenchidas.</t>
  </si>
  <si>
    <t>2385</t>
  </si>
  <si>
    <t>2385 - MANUTENÇÃO E OPERAÇÃO DO SERVIÇO DE MOTO VERIFICAÇÃO - PROGRAMA DE METAS 4.F</t>
  </si>
  <si>
    <t>Como não há previsão de entrega de produto, as colunas K e L não foram preenchidas. Vale ressaltar que o serviço de moto verificação, contratado nesse projeto atividade, executou o serviço a contento.</t>
  </si>
  <si>
    <t>2386</t>
  </si>
  <si>
    <t>2386 - MANUTENÇÃO E OPERAÇÃO DE PRAÇAS, CANTEIROS CENTRAIS E REMANESCENTES - PROGRAMA DE METAS 5.A</t>
  </si>
  <si>
    <t>Como não há previsão de entrega de produto, as colunas K e L não foram preenchidas. Vale ressaltar que o serviço de paisagismo e manutenção dessas áreas, contratadas nesse projeto atividade, executaram o serviço a contento.</t>
  </si>
  <si>
    <t>2424</t>
  </si>
  <si>
    <t>2424 - AÇÕES DE FISCALIZAÇÃO DO COMÉRCIO ILEGAL - PROGRAMA DE METAS 8.A</t>
  </si>
  <si>
    <t>Como não há previsão de entrega de produto, as colunas K e L não foram preenchidas. Vale ressaltar que as equipes de apoio a remoção, contratadas nesse projeto atividade, executaram o serviço a contento.</t>
  </si>
  <si>
    <t>21 - PGM</t>
  </si>
  <si>
    <t>Não se aplica</t>
  </si>
  <si>
    <t>. Serviço de substituição do piso da sala de espera,  no sagão do 4º ANDAR;
. Serviço de recuperação de revestimento e pintura nas fachadas do prédio; 
. Execução de serviços e obras para hospital do Servidor Público Municipal contratação Emergencial - Covid-19; 
.Reconstrução e Restauração de telhado e lajes do ambulatório desentralizado da Lapa.</t>
  </si>
  <si>
    <t>Carga horária nas ações de formação aos profissionais da RME (100% de Unid. Educ. com participantes de ações de formação).</t>
  </si>
  <si>
    <t>Ações em contratos e serviços continuados.</t>
  </si>
  <si>
    <t xml:space="preserve">Ações em contratos e serviços continuados. PRODAMSP / Telefonia.  </t>
  </si>
  <si>
    <t xml:space="preserve">Ações em contratos e serviços continuados TI. </t>
  </si>
  <si>
    <t xml:space="preserve">Ações em Competições e Palestras Esportivas Online. </t>
  </si>
  <si>
    <t>2897</t>
  </si>
  <si>
    <t>4502</t>
  </si>
  <si>
    <t>4503</t>
  </si>
  <si>
    <t>2896</t>
  </si>
  <si>
    <t xml:space="preserve">Ações em Administração Direta Clubes/monitoramento aquatico, serviços de segurança, contratos de manutenção, serviços de higienização e serviços de jardinagem, contratos contas fixas. </t>
  </si>
  <si>
    <t>Toneladas de Asfalto</t>
  </si>
  <si>
    <t>Devido a pandemia de COVID 19 , não foi possivel realizar atividades culturais</t>
  </si>
  <si>
    <t>Foram executadas obras de reforma e acessibilidade em passeios através de recursos na SMPED</t>
  </si>
  <si>
    <t xml:space="preserve">sem demanda </t>
  </si>
  <si>
    <t>A SMDU contratou empresas: especializada no desenvolvimento de  Projetos de Intervenção Urbana - PIU e outros projetos de interesse da Pasta, e empresa para realizar a implantação de 12 Centros Abertos no MSP, objetos do Plano de Aplicação, aprovados no FUNDO. Em 2020, foram executado R$ 14.740.157,10.</t>
  </si>
  <si>
    <t>INDISPONIBILIDADE DE RECURSO FINANCEIRO.
RECURSO VEIO PARA RECAPEAMENTO E NÃO PAVIMENTAÇÃO</t>
  </si>
  <si>
    <t>NENHUM</t>
  </si>
  <si>
    <t>Valor simbólico. Previsão inicial destinada apenas a manter ativa a Ação Orçamentária, tendo em vista possibilidade de movimentação orçamentária futura.. As manutenções que ocorreram nas unidades CEUs, em 2020, foi através de Ata de RP, com recurso de 2º escalão.</t>
  </si>
  <si>
    <t>1324</t>
  </si>
  <si>
    <t>2025</t>
  </si>
  <si>
    <t>2026</t>
  </si>
  <si>
    <t>3402</t>
  </si>
  <si>
    <t>3403</t>
  </si>
  <si>
    <t>4311</t>
  </si>
  <si>
    <t>4403</t>
  </si>
  <si>
    <t>5958</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</si>
  <si>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</si>
  <si>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</si>
  <si>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</si>
  <si>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</si>
  <si>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</si>
  <si>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</si>
  <si>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</si>
  <si>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</si>
  <si>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</si>
  <si>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</si>
  <si>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</si>
  <si>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</si>
  <si>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</si>
  <si>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</si>
  <si>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</si>
  <si>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</si>
  <si>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</si>
  <si>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</si>
  <si>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</si>
  <si>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</si>
  <si>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</si>
  <si>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</si>
  <si>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</si>
  <si>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</si>
  <si>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</si>
  <si>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</si>
  <si>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</si>
  <si>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</si>
  <si>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</si>
  <si>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6385</t>
  </si>
  <si>
    <t>6386</t>
  </si>
  <si>
    <t>6387</t>
  </si>
  <si>
    <t>6388</t>
  </si>
  <si>
    <t>6702</t>
  </si>
  <si>
    <t>6960</t>
  </si>
  <si>
    <t>2391</t>
  </si>
  <si>
    <t>5415</t>
  </si>
  <si>
    <t>2408</t>
  </si>
  <si>
    <t>nÃO</t>
  </si>
  <si>
    <t>Manutenção de Conselhos Tutelares foi transferida para SMDHC (Decreto nº 59.093/2019)</t>
  </si>
  <si>
    <t>Unidade de Medida</t>
  </si>
  <si>
    <t>Número do Indicador PPA</t>
  </si>
  <si>
    <t>Programa PPA</t>
  </si>
  <si>
    <t>Descrição Programa PPA</t>
  </si>
  <si>
    <t>Responsável</t>
  </si>
  <si>
    <t>Indicador</t>
  </si>
  <si>
    <t xml:space="preserve">Produto/Conceito do Indicador </t>
  </si>
  <si>
    <t>Fórmula de cálculo</t>
  </si>
  <si>
    <t>Nota técnica</t>
  </si>
  <si>
    <t>Frequência</t>
  </si>
  <si>
    <t>Fonte</t>
  </si>
  <si>
    <t>Ano Base</t>
  </si>
  <si>
    <t>Valor Base</t>
  </si>
  <si>
    <t>Meta 2020</t>
  </si>
  <si>
    <t>Valor Observado 2020</t>
  </si>
  <si>
    <t>Variável 1</t>
  </si>
  <si>
    <t>Variável 2</t>
  </si>
  <si>
    <t>Variável 3</t>
  </si>
  <si>
    <t>Variável 4</t>
  </si>
  <si>
    <t>Variável 5</t>
  </si>
  <si>
    <t>Variável 6</t>
  </si>
  <si>
    <t>Variável 7</t>
  </si>
  <si>
    <t>Variável 8</t>
  </si>
  <si>
    <t>Modernização, desburocratização e inovação tecnológica do serviço público</t>
  </si>
  <si>
    <t>SECRETARIA MUNICIPAL DAS PREFEITURAS REGIONAIS</t>
  </si>
  <si>
    <t>Média simples do tempo médio de atendimento dos cinco serviços mais solicitados às Prefeituras Regionais.</t>
  </si>
  <si>
    <t>Média simples do tempo médio de atendimento (TMA) dos cinco serviços mais solicitados às prefeituras regionais.
O TMA dos cinco serviços será calculado por meio da média móvel simples (MMS) das solicitações recebidas considerando os últimos 4 anos, de acordo com a seguinte fórmula:
TMA = média móvel simples do TMA de cada serviço no período (n-3 + n-2 + n-1 + n)</t>
  </si>
  <si>
    <t xml:space="preserve">Os cinco serviços selecionados são os que recebem maior quantidade de solicitações sob responsabilidade das Prefeituras Regionais: tapa buraco, avaliação e serviços em árvores em vias públicas, remoção de grandes objetos em via pública, remoção de veículos abandonados em via pública, remoção de entulho em via pública.
O tempo médio de atendimento (TMA) é calculado da seguinte forma: tempo médio de atendimento de todas as solicitações concluídas, levando em consideração a data de abertura subtraída pela data de fechamento, sob a ótica da conclusão e do recebimento. O cálculo do TMA dos serviços supracitados levou em consideração as solicitações recebidas e concluídas nos quatro últimos anos (2013-2016), ou seja, todas as solicitações que entraram no período de 2013 a 2016 e todas as solicitações que foram concluídas no período de 2013 a 2016.
Para acompanhamento da meta, será utilizada a média móvel simples (MMS) das solicitações a partir de 2013. Esse indicador extrai uma média das solicitações abertas e fechadas em um determinado período e isso será feito comparando períodos equivalentes entre 2013-2016 e 2017-2020. Como complemento da análise será avaliada, também, a Idade Média do Estoque (IME). A Idade Média do Estoque (IME) garante que a Prefeitura não priorize somente as novas solicitações, assegurando atendimento às solicitações abertas antes de 2017 e ainda não tratadas. </t>
  </si>
  <si>
    <t>Dias</t>
  </si>
  <si>
    <t>Bienal</t>
  </si>
  <si>
    <t>Módulo BI (business intelligence) do SIGRC (Sistema Integrado de Gestão do Relacionamento com o Cidadão)</t>
  </si>
  <si>
    <t>Média simples do tempo médio de atendimento dos 5 principais serviços entre 2013-2016 é 90,8 dias
-Tapa buraco (49 dias);
-Avaliação e serviços em árvores em vias públicas (132 dias);
-Remoção de grandes objetos em via pública (44 dias);
-Remoção de veículos abandonados em via pública (176 dias);
-Remoção de entulho em via pública (53 dias).</t>
  </si>
  <si>
    <t>Requalificação e promoção da ocupação dos espaços públicos</t>
  </si>
  <si>
    <t>Km de vias recapeadas no ano.</t>
  </si>
  <si>
    <t>Extensão total de vias recapeadas.</t>
  </si>
  <si>
    <t>Somatório do total de quilômetros lineares de vias recapeadas.</t>
  </si>
  <si>
    <t>Km linear</t>
  </si>
  <si>
    <t>Semestral</t>
  </si>
  <si>
    <t>Secretaria Municipal das Prefeituras Regionais</t>
  </si>
  <si>
    <t>Área (m²) de calçadas requalificadas no ano.</t>
  </si>
  <si>
    <t>Requalificação de calçadões e calçadas pelos quais a Prefeitura é responsável.</t>
  </si>
  <si>
    <t>Área total (m²) de calçadas requalificadas.</t>
  </si>
  <si>
    <t>M²</t>
  </si>
  <si>
    <t>Não disponível</t>
  </si>
  <si>
    <t>Redução das Despesas com Transportes de Servidores na Prefeitura.</t>
  </si>
  <si>
    <t>O indicador representa a redução percentual dos gastos com transportes de servidores na Prefeitura.</t>
  </si>
  <si>
    <t>((Soma dos Empenhos Líquidos dos Itens de Despesa de Transporte de Servidores no ano de análise / Soma dos Empenhos Líquidos dos Itens de Despesa de Transporte de Servidores de 2016)-1)*100</t>
  </si>
  <si>
    <t>Valores podem mudar devido correções inflacionárias - acompanhar valor dos empenhos líquidos nos itens de despesa de locação de automóveis e viagens por aplicativo (3.3.90.39.79.07, 3.3.90.39.14.03, 3.3.90.39.14.04 e 3.3.90.33.09.01).</t>
  </si>
  <si>
    <t>%</t>
  </si>
  <si>
    <t>Anual</t>
  </si>
  <si>
    <t>Secretaria Municipal de Gestão – SMG - SOF</t>
  </si>
  <si>
    <t>Redução das Despesas com Contratos de Vigilância.</t>
  </si>
  <si>
    <t>O indicador representa a redução percentual dos gastos com os contratos de vigilância na Prefeitura.</t>
  </si>
  <si>
    <t>((Soma dos Empenhos Líquidos dos Itens de Despesa de Vigilância de Servidores no ano de análise / Soma dos Empenhos Líquidos dos Itens de Despesa de Vigilância de Servidores de 2016)-1)*100</t>
  </si>
  <si>
    <t>Valores podem mudar devido correções inflacionárias - acompanhar valor dos empenhos líquidos nos itens de despesa de segurança e vigilância (3.3.90.37.03.99 e 3.3.90.39.77.01)</t>
  </si>
  <si>
    <t>Redução das Despesas com Locação de Imóveis.</t>
  </si>
  <si>
    <t>O indicador representa a redução percentual dos gastos com locação de imóveis na Prefeitura.</t>
  </si>
  <si>
    <t>((Soma dos Empenhos Líquidos dos Itens de Despesa de Locação de Imóveis de Servidores no ano de análise / Soma dos Empenhos Líquidos dos Itens de Despesa de Locação de Imóveis de Servidores de 2016)-1)*100</t>
  </si>
  <si>
    <t>Valores podem mudar devido correções inflacionárias - acompanhar valor dos empenhos líquidos nos itens de despesa locação de imóveis (3.3.90.92.36.01).</t>
  </si>
  <si>
    <t>27% (R$ 97 milhões)</t>
  </si>
  <si>
    <t>Acesso à moradia adequada</t>
  </si>
  <si>
    <t>Nº de famílias beneficiadas com obras de urbanização de assentamentos precários em andamento.</t>
  </si>
  <si>
    <t>Famílias Beneficiadas.</t>
  </si>
  <si>
    <t>Serão consideradas as famílias residentes nos perímetros de intervenção integrada dos assentamentos precários onde serão executadas obras de complexidade alta, média e baixa, excetuando-se aquelas famílias que serão ou que já foram removidas por risco ou para a realização de serviços e obras. O perímetro será determinado pelos setores diretamente beneficiados pela intervenção, quando se tratar de obra pontual.</t>
  </si>
  <si>
    <t>A definição do número de famílias beneficiadas por Prefeitura Regional trata-se de uma estimativa podendo sofrer alterações pois uma parte desses  empreendimentos está sendo objeto de análise pela SEHAB/COHAB e encaminhamento para o Ministério das Cidades / Caixa Econômica Federal, para análise de viabilidade de financiamento e retomada de obras do Programa de Aceleração do Crescimento - PAC 2, suspensas em janeiro/2017. Depende, portanto, desta análise para posterior retomada dessas obras de infraestrutura.</t>
  </si>
  <si>
    <t>Unidade</t>
  </si>
  <si>
    <t>Secretaria Municipal de Habitação / Companhia Metropolitana de Habitação</t>
  </si>
  <si>
    <t>Nº de Unidades Habitacionais entregues para atendimento da demanda de habitação de interesse social, via aquisição ou locação social.</t>
  </si>
  <si>
    <t>Unidades Habitacionais entregues.</t>
  </si>
  <si>
    <t>Soma das Unidades Habitacionais entregues (por meio de programas habitacionais e parcerias firmadas).</t>
  </si>
  <si>
    <t>A definição do número de Unidades Habitacionais por Prefeitura Regional trata-se de uma estimativa podendo sofrer alterações. No caso do Programa Casa da Família, os empreendimentos passam por análise prévia do Ministério das Cidades / Caixa Econômica Federal que define o enquadramento e seleção para contratação pelo Programa Minha Casa Minha Vida. No caso do projeto piloto do Programa de Locação Social, a estruturação de suas ações está em andamento.</t>
  </si>
  <si>
    <t>Nº de famílias beneficiadas por procedimentos de regularização fundiária em assentamentos precários passíveis de regularização e em consolidação, por meio de aprovação municipal do parcelamento, licenciamento ambiental, registro do parcelamento e entrega de títulos.</t>
  </si>
  <si>
    <t>Soma do número de famílias beneficiadas pelas ações deste programa, considerando suas fases (cada família será contada uma única vez, ou seja, excluindo da contagem o cômputo do benefício alcançado em estágios anteriores).</t>
  </si>
  <si>
    <t>A definição do número de famílias beneficiadas por Prefeitura Regional trata-se de uma estimativa podendo sofrer alterações uma vez que envolve procedimentos de regularização fundiária cuja conclusão depende, muitas vezes, de fatores externos à SEHAB/COHAB, como a intervenção de outros órgãos, tais como cartórios e órgãos de licenciamento ambiental.</t>
  </si>
  <si>
    <t>3.3.90.39.79.07 3.3.90.39.14.03 3.3.90.39.14.04 3.3.90.33.09.01</t>
  </si>
  <si>
    <t>IPCA, preços de jan/2021</t>
  </si>
  <si>
    <t xml:space="preserve">Valor da base foi deflacionado para o período de jan/2021 utilizando o IPCA, para comparação com 2020, valor observado em 2020:  R$ 120.421.571,97, moeda de jan/2021
Valor da base, moeda de jan/2021:  R$ 220.880.632,70 </t>
  </si>
  <si>
    <t>3.3.90.03.99 3.3.90.77.01</t>
  </si>
  <si>
    <t xml:space="preserve">Valor da base foi deflacionado para o período de jan/2021 utilizando o IPCA, para comparação com 2020, valor observado em 2020:  R$ 440.296.245,57,  moeda de jan/2021
Valor da base, moeda de jan/2021:  R$ 649.263.064,87 </t>
  </si>
  <si>
    <t>3.3.90.36.15.01 3.3.90.39.10.01 3.3.90.92.36.01 3.3.90.92.39.10</t>
  </si>
  <si>
    <t xml:space="preserve">Valor da base foi deflacionado para o período de jan/2021 utilizando o IPCA, para comparação com 2020, valor observado em 2020:    R$ 111.502.122,99,  moeda de jan/2021
O código informado na nota técnica não foi suficiente para estimar o gasto com locação, tanto a base estaria muito subestimada em relação ao valor informado, quanto os valores de 2016, além dele, foi incluido os seguintes códigos para estimar o gasto com locação: 3.3.90.36.15.01, 3.3.90.39.10.01, 3.3.90.92.36.01 e 3.3.90.92.39.10.
Valor da base, moeda de jan/2021:   R$ 155.551.636,29 </t>
  </si>
  <si>
    <t xml:space="preserve">As entregas físicas correspondem aos indicadores e números de entregas atingidos no PdM para o ano de 2020. Os valores executados em 2020 não necessariamente correspondem a uma obra que foi concluída em 2020. Número de famílias beneficiadas com obras de urbanização de assentamentos precários em andamento. Número de Combinação das fontes 14, 86 e 98.  </t>
  </si>
  <si>
    <t xml:space="preserve">As entregas físicas correspondem aos indicadores e números de entrega atingidos no PdM para o ano de 2020. Os valores executados em 2020 não necessariamente correspondem a uma obra que foi concluída em 2020.  Número de Unidades Habitacionais entregues realizadas com a combinação das fontes dos órgãos 14, 86, 98, 37. </t>
  </si>
  <si>
    <t xml:space="preserve">As entregas físicas correspondem aos indicadores e números de entregas atingidos no PdM para o ano de 2020. Número de famílias beneficiadas com procedimentos de regularização fundiária. Entrega realizada com a combinação das fontes dos órgãos 14, 86. </t>
  </si>
  <si>
    <t>Desenvolvimento e Manutenção da Educação</t>
  </si>
  <si>
    <t>Frequencia líquida das crianças de 4 e 5 anos de idade.</t>
  </si>
  <si>
    <t xml:space="preserve">Percentual da população de 4 e 5 anos de idade matriculado na Educação Básica das redes municipal, estadual, federal e privada da cidade de São Paulo. </t>
  </si>
  <si>
    <t xml:space="preserve">( Matrículas da população com idade entre 4 e 5 anos, na Educação Básica das redes municipal, estadual, federal e privada / População com idade entre 4 e 5 anos ) × 100 </t>
  </si>
  <si>
    <t>Secretaria Municipal de Educação - SME</t>
  </si>
  <si>
    <t>Na quantidade matrículas de Pré-Escola Municipal existem alunos com 4 anos completos até 31/03 do ano civil, mais as de 5 anos e as de 6 anos completos a partir de 01/04 do ano civil, da cidade de São Paulo.                                             Fontes: Matrículas - Censo Escolar    População: Fundação SEADE</t>
  </si>
  <si>
    <t>Frequência líquida das crianças de 0 a 3 anos de idade.</t>
  </si>
  <si>
    <t xml:space="preserve">Percentual da população de 0 a 3 anos de idade matriculado na Educação Básica das redes municipal, estadual, federal e privada da cidade de São Paulo. </t>
  </si>
  <si>
    <t xml:space="preserve">( Matrículas da população com idade de 0 a 3 anos, na Educação Básica das redes municipal, estadual, federal e privada / População com idade de 0 a 3 anos ) × 100 </t>
  </si>
  <si>
    <t>Na quantidade de matrículas da Creche Municipal existem alunos com 4 anos completos a partir de 01/04 do ano civil, da cidade de São Paulo.                                                                                                                                                                                   Fontes: Matrículas - Censo Escolar    População: Fundação SEADE</t>
  </si>
  <si>
    <t>Frequência líquida de crianças e adolescentes de 6 a 14 anos.</t>
  </si>
  <si>
    <t xml:space="preserve">Percentual da população de 6 a 14 anos de idade matriculado no Ensino Fundamental das redes municipal, estadual, federal e privada da cidade de São Paulo. </t>
  </si>
  <si>
    <t xml:space="preserve">( Matrículas da população com idade de 6 a 14 anos, no Ensino Fundamental das redes municipal, estadual, federal e privada / População com idade de 6 a 14 anos ) × 100 </t>
  </si>
  <si>
    <t>Nas matrículas do Ensino Fundamental da rede municipal de São Paulo estão incluídos alunos de 6 anos completos até 31/03 do ano civil a 14 anos, da cidade de São Paulo.                                                                                                    Fontes: Matrículas - Censo Escolar    População: Fundação SEADE</t>
  </si>
  <si>
    <t>Escolas Municipais de Ensino Fundamental que oferecem turmas em educação integral em tempo integral (7h/dia ou mais).</t>
  </si>
  <si>
    <t xml:space="preserve">( EMEFs que oferecem turmas em educação integral em tempo integral - 7h/diárias ou mais / Total de EMEFs ) × 100 </t>
  </si>
  <si>
    <t>Em 2020, não existe turmas  com 7 horas diárias em EMEFs. Temos alunos que desenvolvem atividades complementares que, somadas às horas de escolarização, totalizam alunos em período integral. Portanto, este indicador precisa ser melhor esclarecido ou revisado.
Ano atípico em decorrência da pandemia.</t>
  </si>
  <si>
    <t>Apoio ao aluno</t>
  </si>
  <si>
    <t>Número de alunos beneficiados pelo Programa de Alimentação Escolar.</t>
  </si>
  <si>
    <t>Todas as crianças matriculadas na RME, nas unidades terceirizadas total e mista e unidades diretas e parceiras, foram atendidas com o Programa de Alimentação Escolar. Fonte: SME/CODAE</t>
  </si>
  <si>
    <t>Número de alunos beneficiados com a distribuição de Uniformes e Materiais Escolares na Educação Infantil.</t>
  </si>
  <si>
    <t>Para uniforme: houve o fracasso da licitação e mudança no modelo de fornecimento (foi instituído o Programa Auxílio Uniforme Escolar - benefício dado ao aluno)..Material: houve fracasso da licitação, nova licitação suspensa pelo TCM (em decorrência da pandemia) e mudança no modelo de fornecimento (foi instituído o Programa Material Escolar - benefício dado ao aluno)..Devido a pandemia decorrente da COVID-19, da crise vivenciada mundialmente (suspensão das aulas presenciais), a SME optou por utilizar os recursos orçamentários com a aquisição de insumos necessários diante do contexto vivido, por exemplo, tabletes para os estudantes (aulas on-line). Fonte: SME/COSERV</t>
  </si>
  <si>
    <t>Número de alunos beneficiados com a distribuição de Uniformes e Materiais Escolares no Ensino Fundamental.</t>
  </si>
  <si>
    <t>Acesso à educação e qualidade do ensino – formação, avaliação e aprimoramento do ensino</t>
  </si>
  <si>
    <t>IDEB dos anos iniciais do Ensino Fundamental, da rede municipal.</t>
  </si>
  <si>
    <t>IDEB.</t>
  </si>
  <si>
    <t>Fórmula elaborada com base no aprendizado dos alunos em português e matemática (Prova Brasil) e no fluxo escolar (taxa de aprovação).</t>
  </si>
  <si>
    <t>IDEB (Índice de Desenvolvimento da Educação Básica): Indicador do governo federal que mede a qualidade do ensino nas escolas públicas, por meio do resultado da Prova Brasil e da taxa de aprovação escolar.</t>
  </si>
  <si>
    <t>Ministério da Educação/ Instituto Nacional de Estudos e Pesquisas Educacionais Anísio Teixeira</t>
  </si>
  <si>
    <t>Indicador bienal. Não produzido em 2020.</t>
  </si>
  <si>
    <t>IDEB dos anos finais do Ensino Fundamental, da rede municipal.</t>
  </si>
  <si>
    <t>Alunos nos anos iniciais do Ensino Fundamental, da rede municipal, com proficiência, no mínimo, no nível básico na Prova Brasil, em Língua Portuguesa.</t>
  </si>
  <si>
    <t>Proficiência na Prova Brasil, em Língua Portuguesa (anos iniciais do EF da rede municipal).</t>
  </si>
  <si>
    <t>Número de alunos nos níveis de proficiência básico, proficiente e avançado na Prova Brasil, nos anos iniciais do EF, da rede municipal, em Língua Portuguesa / Total de alunos participantes da Prova, nos anos iniciais do EF, da rede municipal, em Língua Portuguesa</t>
  </si>
  <si>
    <t>Nível de proficiência básico para Português é definido como pontuação acima de 149 em Leitura e Interpretação na Prova Brasil para o 5º ano do EF.</t>
  </si>
  <si>
    <t>Alunos nos anos iniciais do Ensino Fundamental, da rede municipal, com  proficiência, no mínimo, no nível básico na Prova Brasil, em Matemática.</t>
  </si>
  <si>
    <t>Proficiência na Prova Brasil, em Matemática (anos iniciais do EF da rede municipal).</t>
  </si>
  <si>
    <t>Número de alunos nos níveis de proficiência básico, proficiente e avançado na Prova Brasil, nos anos iniciais do EF, da rede municipal, em Matemática / Total de alunos participantes da Prova, nos anos iniciais do EF, da rede municipal, em Matemática</t>
  </si>
  <si>
    <t>Nível de proficiência básico para Matemática é definido como pontuação acima de 174 em Resolução de Problemas na Prova Brasil para o 5º ano do EF.</t>
  </si>
  <si>
    <t>Alunos nos anos finais do Ensino Fundamental, da rede municipal, com proficiência, no mínimo, no nível básico na Prova Brasil, em Língua Portuguesa.</t>
  </si>
  <si>
    <t>Proficiência na Prova Brasil, em Língua Portuguesa (anos finais do EF da rede municipal).</t>
  </si>
  <si>
    <t>Número de alunos nos níveis de proficiência básico, proficiente e avançado na Prova Brasil, nos anos finais do EF, da rede municipal, em Língua Portuguesa / Total de alunos participantes da Prova, nos anos finais do EF, da rede municipal, em Língua Portuguesa</t>
  </si>
  <si>
    <t>Nível de proficiência básico para Português é definido como pontuação acima de 199 em Leitura e Interpretação na Prova Brasil para o 9º ano do EF.</t>
  </si>
  <si>
    <t>Alunos nos anos finais do Ensino Fundamental, da rede municipal, com proficiência, no mínimo, no nível básico na Prova Brasil, em Matemática.</t>
  </si>
  <si>
    <t>Proficiência na Prova Brasil, em Matemática (anos finais do EF da rede municipal).</t>
  </si>
  <si>
    <t>Número de alunos nos níveis de proficiência básico, proficiente e avançado na Prova Brasil, nos anos finais do EF, da rede municipal, em Matemática / Total de alunos participantes da Prova, nos anos finais do EF, da rede municipal, em Matemática</t>
  </si>
  <si>
    <t>Nível de proficiência básico para Matemática é definido como pontuação acima de 224 em Resolução de Problemas na Prova Brasil para o 9º ano do EF.</t>
  </si>
  <si>
    <t>Alunos da rede municipal alfabetizados ao final do segundo ano do Ensino Fundamental.</t>
  </si>
  <si>
    <t>Aferição da proficiência dos alunos do 2º ano da Rede Municipal.</t>
  </si>
  <si>
    <t>(Alunos respondentes / Total de alunos do 2º ano do EF) *100</t>
  </si>
  <si>
    <t>Indicador não produzido em 2020 em função da pandemia (prova não realizada)</t>
  </si>
  <si>
    <t>Qualidade, eficiência e sustentabilidade do orçamento público</t>
  </si>
  <si>
    <t>Poupança Corrente em percentual da Receita Corrente.</t>
  </si>
  <si>
    <t>Este indicador demonstra a capacidade do ente de gerar poupança para absorver eventual aumento da despesa corrente, bem como para fazer frente a investimentos e outras despesas de capital. Trata-se de um indicador que mede o esforço de gestão fiscal, por meio de ações que propiciem a diminuição das despesas e o aumento da arrecadação.</t>
  </si>
  <si>
    <t>O Índice é composto pela razão entre a Poupança Corrente (Receita Corrente-Despesa Corrente) e a Receita Corrente registrada no final do exercício, multiplicado por 100.
Fórmula de cálculo:
PC = ((RC-DC))/RC  x 100 
Sendo,
PC = Poupança Corrente
RC = Receita Corrente
DC = Despesa Corrente</t>
  </si>
  <si>
    <t>Secretaria Municipal da Fazenda</t>
  </si>
  <si>
    <t>Média 2010 a 2016</t>
  </si>
  <si>
    <t>Índice de Eficácia nas Previsões de Receitas de Capital e Transferências Correntes (IEPCT).</t>
  </si>
  <si>
    <t>O Índice de Eficácia nas Previsões de Receitas de Capital e Transferências (IEPCT) se propõe a mensurar o quão precisa mostrou-se a previsão inicial das receitas de capital e daquelas recebidas de outros entes ou pessoas, físicas ou jurídicas, após a efetiva arrecadação.</t>
  </si>
  <si>
    <t>O índice é composto pela razão entre o valor da Receita de Transferências Correntes, acrescido das Receitas de Capital Arrecadadas registrada no sistema SOF, e seus respectivos valores orçada na LOA, multiplicado por 100. A diferença entre o índice apurado em relação ao 100% será analisada em módulo e classificada conforme o seguinte critério: 1) Alto (variação de 1 Desvio Padrão dos valores obtidos entre 2010 e a previsão de 2017, entre 0% e 15%); 2) Médio (variação de até 2 Desvios Padrões entre 15% e 30%); 3) Baixo (variação de acima de 2 Desvios Padrões, acima de 30%).
Fórmula de cálculo:
IEPRP = RCT/R"CTO"  x 100
Sendo:
RCT: Receita corrente de transferências mais receita de capital efetivamente arrecadadas.
R"CTO" : Receita corrente de transferências mais receita de capital previstas na LOA.</t>
  </si>
  <si>
    <t>65% (Baixo)</t>
  </si>
  <si>
    <t>Alto</t>
  </si>
  <si>
    <t>94,2% (Alto)</t>
  </si>
  <si>
    <t>Transferências Correntes + Receita de Capital Realizadas (sem intraorçamentárias): R$ 21.587.956.825,64‬</t>
  </si>
  <si>
    <t>Transferências Correntes + Receita de Capital Previstas (sem intraorçamentárias): R$ 22.917.191.186‬,00</t>
  </si>
  <si>
    <t>Promoção de atividades esportivas, recreativas e de lazer</t>
  </si>
  <si>
    <t>Taxa de atividade física no tempo livre.</t>
  </si>
  <si>
    <t>O indicador utiliza os resultados da pesquisa VIGITEL: Atividade física no tempo livre, que implica no percentual de adultos que praticam atividades físicas no tempo livre, equivalentes a pelo menos 150 minutos de atividade de  intensidade moderada por semana ou atividades de intensidade vigorosa por pelo menos 75 minutos semanais.</t>
  </si>
  <si>
    <t>Percentual da última pesquisa disponível - percentual da pesquisa de 2016/percentual da pesquisa de 2016 x 100</t>
  </si>
  <si>
    <t>VIGITEL (Vigilância de fatores de risco e proteção para doenças crônicas por Inquérito Telefônico)/Ministério da Saúde</t>
  </si>
  <si>
    <t>Aguardando publicação de dados Vigitel 2020</t>
  </si>
  <si>
    <t>Equipamentos esportivos municipais por 100 mil habitantes.</t>
  </si>
  <si>
    <t>Quantidade de equipamentos esportivos públicos municipais (por endereço e não por instalação) disponíveis à população na cidade de São Paulo por cem mil habitantes. Número total de endereços dos equipamentos de esportes, lazer e recreação gerenciados pela Secretaria Municipal de Esporte, Lazer e Recreação (inclui CEUs).</t>
  </si>
  <si>
    <t>( Equipamentos municipais de esporte, lazer e recreação / População total ) × 100.000</t>
  </si>
  <si>
    <t>1- Considera-se equipamento todos os Clubes Municipais - CDCs, CEEs, Balneários, Mini-balneários, CELs, Modelódromo, Estádios e CEUs. 2- ESSE INDICADOR SERÁ SUBSTITUÍDO PELO DE INSTALAÇÕES ESPORTIVAS (a partir de 2012). Indicador do Programa de Metas 2013 - 2016.</t>
  </si>
  <si>
    <t>Fundação Sistema Estadual de Análise de Dados (SEADE), Secretaria Municipal de Esportes e Lazer (SEME), IBGE; Secretaria de Desenvolvimento Urbano (SMDU), Fundação Estadual Sistema de Análise de Dados (SEADE)</t>
  </si>
  <si>
    <t>Destacando o momento de calamidade pública decorrente da pandemia, informamos que em virtude do remanejamento de recursos para uso prioritário ao combate ao COVID-19 , contribuindo para que não houvesse um possível investimento em construções e implantações com o intuito de ampliar CDCs, Clubes de Administração direta (CE). Salientamos que não obtivemos recursos provenientes de emenda parlamentar. Informamos a falta de regularidade na documentação para funcionamento, resultando no fechamento integral de alguns CDC'S. Este indicador inclui CDCs, Clubes de Administração direta (CE) e CEU'S.</t>
  </si>
  <si>
    <t>Número de equipamentos reformados.</t>
  </si>
  <si>
    <t>Equipamentos reformados.</t>
  </si>
  <si>
    <t>Número acumulado de equipamentos refomados.</t>
  </si>
  <si>
    <t>Secretaria Municipal de Esportes e Lazer</t>
  </si>
  <si>
    <t>Número acumulado de Ruas de Lazer implantadas.</t>
  </si>
  <si>
    <t>Ruas de lazer implantadas.</t>
  </si>
  <si>
    <t>Número acumulado de Ruas de lazer implantadas.</t>
  </si>
  <si>
    <t>Secretaria  Municipal de Esportes e Lazer</t>
  </si>
  <si>
    <t>Número total de inscritos nos programas de atividade física orientada.</t>
  </si>
  <si>
    <t>Inscritos nos programas de atividade física orientada.</t>
  </si>
  <si>
    <t>O indicador resulta da soma do número de inscritos nas linhas de ação (18.3 - Movimenta Sampa e 18.5 - Clube Escola) do Programa de Metas.</t>
  </si>
  <si>
    <t>Direitos da pessoa com deficiência</t>
  </si>
  <si>
    <t xml:space="preserve">Percentual da frota de ônibus do transporte público municipal com acessibilidade para pessoas com deficiência ou mobilidade reduzida. </t>
  </si>
  <si>
    <t>Proporção do total da frota municipal de ônibus com acessibilidade para pessoas com mobilidade reduzida.</t>
  </si>
  <si>
    <t>(Frota de ônibus acessíveis / Frota de Ônibus Cadastrada) * 100</t>
  </si>
  <si>
    <t>SPTrans</t>
  </si>
  <si>
    <t>Frota de ônibus = 13.948 ônibus</t>
  </si>
  <si>
    <t>Melhoria da mobilidade urbana universal</t>
  </si>
  <si>
    <t>Número de ciclistas mortos no trânsito a cada 100 mil habitantes.</t>
  </si>
  <si>
    <t>Número de óbitos de ciclistas decorrentes de acidentes de trânsito a cada 100 mil habitantes. São consideradas mortes no local ou em até 30 dias posteriores. O indicador considera os dados referentes aos 12 meses anteriores.</t>
  </si>
  <si>
    <t>Número de óbitos / 100 mil habitantes nos 12 meses anteriores ao mês de referência</t>
  </si>
  <si>
    <t>Unidade / 100 mil</t>
  </si>
  <si>
    <t>Mensal (com 4 meses de atraso para consolidação). Indicador se refere aos 12 meses anteriores</t>
  </si>
  <si>
    <t>CET</t>
  </si>
  <si>
    <t>Acidentes = 37</t>
  </si>
  <si>
    <t>População = 12,32 milhões</t>
  </si>
  <si>
    <t xml:space="preserve">Com a pandemia, houve mudança considerável da dinâmica de trânsito na cidade, o que ocasionou aumento do uso da motocicleta na cidade e maior desrespeito às regras de trânsito. </t>
  </si>
  <si>
    <t>Índice de conectividade da rede cicloviária.</t>
  </si>
  <si>
    <t>Proporcionar a conexão de vias cicláveis isoladas com a rede cicloviária central ou com redes cicloviárias locais (localizadas em centralidades locais).</t>
  </si>
  <si>
    <t>Índice de conectividade = (extensão (em Km) de infraestrutura com conexão à rede central ou a uma rede local / extensão (em Km) total de infraestrutura cilcoviária implantada) * 100</t>
  </si>
  <si>
    <t xml:space="preserve">* Cálculo do valor base 2016: 
- Extensão da Rede Central (já agregando as Redes Regionais que se conectam à Rede Central apenas por meio de vias cicláveis): 206,1 km
- Extensão das Redes Regionais somadas (Oeste – Eliseu e Jaguaré; Leste – Ermelino, Jardim Helena e Radial; Sul – Chácara Santo Antonio): 113,7 km
- Extensão somada de vias cicláveis que não se conectam às Redes mas estão conectadas a terminais e estações de transporte público:  178,4 km
Índice atual de conectividade: (206,1 km + 113,7 km)* 100 / 498,2 Km  = 64,19 %
</t>
  </si>
  <si>
    <t>Apuração do indicador suspensa / rede cicloviária existente = 681 km</t>
  </si>
  <si>
    <t>Número de pedestres mortos no trânsito a cada 100 mil habitantes.</t>
  </si>
  <si>
    <t>Número de óbitos de pedestres decorrentes de acidentes de trânsito a cada 100 mil habitantes. São consideradas mortes no local ou em até 30 dias posteriores. O indicador considera os dados referentes aos 12 meses anteriores.</t>
  </si>
  <si>
    <t>Mensal (com 4 meses de atraso para consolidação). Indicador de refere aos 12 meses anteriores</t>
  </si>
  <si>
    <t>Acidentes = 316</t>
  </si>
  <si>
    <t>Número de motociclistas mortos no trânsito a cada 100 mil habitantes.</t>
  </si>
  <si>
    <t>Número de óbitos de motociclistas decorrentes de acidentes de trânsito a cada 100 mil habitantes. São consideradas mortes no local ou em até 30 dias posteriores. O indicador considera os dados referentes aos 12 meses anteriores.</t>
  </si>
  <si>
    <t>Acidentes = 345</t>
  </si>
  <si>
    <t>Índice de mortes no trânsito a cada 100 mil habitantes.</t>
  </si>
  <si>
    <t>Número de óbitos decorrentes de acidentes de trânsito a cada 100 mil habitantes. São consideradas mortes no local ou em até 30 dias posteriores. O indicador considera os dados referentes aos 12 meses anteriores.</t>
  </si>
  <si>
    <t>Protocolo da ONU, ratificado pelo Brasil, estabelece a “Década de Ação pela Segurança no Trânsito” compreendida entre 2010 e 2020, durante a qual se deveria promover a redução do índice de mortes decorrentes de acidentes de trânsito pela metade. O valor base em São Paulo era de 12,49 mortes a cada 100 mil habitantes no consolidado de 2009, segundo dados da CET.</t>
  </si>
  <si>
    <t>Acidentes = 809</t>
  </si>
  <si>
    <t>Emissão de CO2, material particulado e óxidos de Nitrogênio pela frota de ônibus municipais.</t>
  </si>
  <si>
    <t>Emissão de poluentes (CO2, material particulado e óxidos de Nitrogênio pela frota de ônibus do transporte público municipal).</t>
  </si>
  <si>
    <t>De acordo com o inventário nacional de emissões atmosféricas por veículos automotores do Ministério do Meio Ambiente (2011), a emissão de dióxido de carbono (CO2) está diretamente associada ao consumo de combustível da frota e, para cada litro de óleo diesel consumido, são emitidos 2,671 kg de CO2. Para o cálculo da emissão de material particulado, estima-se uma emissão de 0,355g / Kg de diesel consumido (veículos com tecnologia EURO III) ou de 0,086g / Kg de diesel consumido (veículos com tecnologia EURO V). Já para as emissões de óxido de nitrogênio (NOx), estima-se uma emissão de 21,23g / Kg de diesel consumido (veículos com tecnologia EURO III) ou de 8,57g / Kg de diesel consumido (veículos com tecnologia EURO V). Para os cálculos do valor base, foi utilizado o número da frota em dezembro de 2016 (14.462 ônibus).</t>
  </si>
  <si>
    <t>Toneladas</t>
  </si>
  <si>
    <t>CO2: 1.044.332 toneladas / material particulado: 74 toneladas / óxidos de Nitrogênio: 4.999 toneladas</t>
  </si>
  <si>
    <t>CO2: 865.095 / material particulado: 32 / óxidos de Nitrogênio: 2.815</t>
  </si>
  <si>
    <t>CO2: 1.102.253 / material particulado: 34,25 / óxidos de Nitrogênio: 3.116</t>
  </si>
  <si>
    <t xml:space="preserve">Com o atraso na assinatura dos contratos da concessão do transporte público (para resolução de quesitos apontados pelo Tribunal de Contas), o início da execução das metas contratuais foi atrasado. </t>
  </si>
  <si>
    <t>PROCURADORIA GERAL DO MUNICÍPIO</t>
  </si>
  <si>
    <t>Total arrecadado de dívida ativa acumulado a partir de 2017, considerando a inflação.</t>
  </si>
  <si>
    <t>Arrecadação de dívida ativa.</t>
  </si>
  <si>
    <t>Valor absoluto = Soma do valor arrecadado de dívida ativa acumulado a partir de 2017, considerando a inflação</t>
  </si>
  <si>
    <t>R$</t>
  </si>
  <si>
    <t>Sistema de Dívida Ativa</t>
  </si>
  <si>
    <t>2013 a 2016</t>
  </si>
  <si>
    <t xml:space="preserve">R$ 5.270.000.000 (valor nominal 2013 a 2016) </t>
  </si>
  <si>
    <t>A META 48 original foi completamente descaracterizada no PDM 2017-2020, mudando-se o objeto, através da Lei 17.224/2019, que instituiu a Bonificação por Resultados – BR, vinculada ao cumprimento do Programa de Metas previsto no art. 69-A da Lei Orgânica do Município de São Paulo, a ser paga aos agentes públicos em exercício nos órgãos e unidades da administração direta, nas autarquias e nas fundações do Município de São Paulo.</t>
  </si>
  <si>
    <t>Ações preventivas em áreas de risco e defesa civil</t>
  </si>
  <si>
    <t>SECRETARIA MUNICIPAL DE SERVIÇOS E OBRAS</t>
  </si>
  <si>
    <t>Percentual de áreas inundáveis controladas.</t>
  </si>
  <si>
    <t>Redução da mancha de inundação.</t>
  </si>
  <si>
    <t>Soma das áreas inundáveis controladas / Área inundável inicial</t>
  </si>
  <si>
    <t>Cálculo da Mancha de Inundação
O cálculo da mancha de inundação na cidade de São Paulo foi realizado por meio da combinação de métodos empíricos, a partir da coleta de dados em campo, com a modelagem matemática, utilizando software específico, considerando as características geográficas do local, a infraestrutura de drenagem existente e a infraestrutura planejada.
Funcionalidades
Obras de drenagem que têm efeito redutor na mancha de inundação da cidade, podendo incluir reservatórios de contenção de cheias, polderes, construção ou reforço de galerias, canalização de córregos e outros.
Mapas das prefeituras regionais e bacias hidrográficas
O mapa de regionalização da meta contém as bacias hidrográficas e as Prefeituras Regionais afetadas pelas intervenções previstas.
Bacias hidrográficas são áreas contribuintes de um rio principal e seus afluentes. Cada bacia hidrográfica compreende em muitos casos mais de uma Prefeitura Regional, de forma que as intervenções nestas bacias tendem a beneficiar mais de uma Prefeitura Regional.
As intervenções pretendidas nas linhas de ação 9 a 18 beneficiarão a maior parte das Prefeituras Regionais do Município.
Programa de Redução de Alagamentos - PRA
Programa destinado à implantação de obras de microdrenagem onde são identificados pontos recorrentes de alagamento. Abrange principalmente a implantação, reforma ou ampliação de galerias pluviais e a contenção de margens de córregos com solapamento.
Zeladoria urbana
Os serviços de zeladoria urbana são executados pelas Prefeituras Regionais e incluem, entre outros: reforma, manutenção e limpeza de bocas de lobo, galerias e ramais; e limpeza de córregos e reservatórios.
Em períodos de chuva, a presença de resíduos, entulhos ou qualquer outro objeto nas bocas de lobo, ramais e galerias contribui para os alagamentos da cidade. Com o objetivo de reduzir essas ocorrências, a prefeitura realiza periodicamente a limpeza e desobstrução das bocas de lobos, galerias e reservatórios, garantindo o escoamento e que materiais sólidos, retidos durante as chuvas, não obstruam a drenagem das águas.
Os serviços de limpeza de córregos também são desenvolvidos periodicamente pela Prefeitura Regional, com o objetivo de evitar o acúmulo de resíduos e lixo doméstico nos córregos, além da poda de vegetação e estabilização das margens. Em períodos chuvosos, as operações são realizadas com especial atenção nos pontos onde possam ocorrer alagamentos.
Da mesma forma, os serviços de desassoreamento de reservatórios garantem a sua capacidade de retenção de águas e consequente contenção de cheias.
As linhas de ação 2 a 4 se propõem a realizar um estudo das maiores prioridades de zeladoria a fim de melhor contribuir com a manutenção das condições de drenagem do município.
Obs: Além das intervenções propostas no conjunto do Programa de Metas (2017-2020), outras intervenções em novas bacias hidrográficas serão selecionadas no período de execução do PPA (2018-2021), permitindo revisão nos parâmetros da mancha de inundação nos anos subsequentes a 2020.</t>
  </si>
  <si>
    <t>Secretaria Municipal de Serviço e Obras</t>
  </si>
  <si>
    <t>22,5 km²</t>
  </si>
  <si>
    <t>15% (19,1 km²)</t>
  </si>
  <si>
    <t>Percentual de lâmpadas led na iluminação pública.</t>
  </si>
  <si>
    <t>Porcentagem de lâmpadas LED na iluminação pública.</t>
  </si>
  <si>
    <t>( Número de lâmpadas na iluminação pública - LED / Número total de Lâmpadas na iluminação pública )*100</t>
  </si>
  <si>
    <t>Secretaria Municipal de Serviços e Obras - ILUME</t>
  </si>
  <si>
    <t>Transferido para SMSUB.</t>
  </si>
  <si>
    <t>Percentual de novos processos eletrônicos.</t>
  </si>
  <si>
    <t>Processos Eletrônicos.</t>
  </si>
  <si>
    <t>(número de processos eletrônicos gerados no mês) / (número de processos gerados em papel no mês + número de processos eletrônicos gerados no mês) * 100</t>
  </si>
  <si>
    <t>A migração contemplará os processos de liquidação e pagamento, celebração de parcerias e convênios, licenciamento de obras e edificações, licenciamento ambiental, licitação de obras públicas entre outros que atualmente são criados no Simproc.</t>
  </si>
  <si>
    <t>Mensal</t>
  </si>
  <si>
    <t>Secretaria Municipal de Inovação e Tecnologia</t>
  </si>
  <si>
    <t>A fórmula descrita compara o percentual de processos eletrônicos gerados em determinado período. À medida que os processos vão sendo migrados para o meio eletronico, temos uma diminuição da geração de processos em papel e consequente aumento do indicador percentual. Foram gerados 54.734 processos eletrônicos e 101 processos em papel em 2020.</t>
  </si>
  <si>
    <t>Tempo médio de abertura de empresas de baixo risco.</t>
  </si>
  <si>
    <t>Sistema eletrônico para abertura de empresas.</t>
  </si>
  <si>
    <t>Ano base: Doing Business
Acompanhamento da meta:
Tmédioabertura=  (∑_(i=0)^n[Tccm-Trle]+∑_(i=0)^n [Talf-Trle] - ∑_(i=0)^n[Tmunícipe])/(Número Total de Empresas)</t>
  </si>
  <si>
    <t>O valor 101,5 dias apresentado como valor de base para a meta é um valor de referência que inclui tanto as empresas de baixo risco quanto as empresas de alto risco. O valor é calculado pelo Doing Business do Banco Mundial e registra todos os procedimentos oficialmente necessários, ou comuns na prática, para um empresário poder abrir e operar formalmente uma empresa industrial ou comercial. Estes procedimentos incluem os processos que os empreendedores locais devem realizar para poder obter todas as licenças necessárias, bem como todos os registros, alvarás, verificações, ou inscrições da empresa e dos funcionários junto às autoridades relevantes. 
Atualmente não existem indicadores confiáveis que permitam separar os valores somente para as empresas de baixo risco. Embora as empresas de baixo risco sejam a grande maioria, o indicador do Doing Business não conseguirá apurar o alcance ou não da meta, uma vez que será aumentado pela participação das empresas de alto risco. Por outro lado, a construção de um indicador específico para empresas de baixo risco com os dados atuais não permitiria que a metodologia de cálculo e a fonte dos dados fossem replicadas ao final de 2020, uma vez que o Empreenda Fácil substituirá outros sistemas hoje em operação. 
Dessa forma, para o acompanhamento da meta, serão utilizados os indicadores do sistema informatizado do Empreenda Fácil, assim como os dados dos procedimentos estaduais e federais em processo de integração. Inicialmente, para apurar o tempo médio de abertura de empresas será necessário realizar a junção manual das informações dos diferentes entes federativos. Contudo, ao longo do projeto, almeja-se integrar os sistemas de forma a permitir a extração automática dos dados.
O principal indicador a ser considerado é o tempo médio para abertura e formalização de empresas, expurgando do cálculo os tempos em que o procedimento é interrompido por decisão do munícipe.  A contagem começa com o início do processo de viabilidade, realizado no RLE, e pode se encerrar em dois cenários: (i) emissão do CCM, para empresas abertas sem estabelecimento; (ii) emissão do licenciamento municipal, para empresas abertas com estabelecimento.
Tmédioabertura=  (∑_(i=0)^n[Tccm-Trle]+∑_(i=0)^n [Talf-Trle] - ∑_(i=0)^n[Tmunícipe])/(Número Total de Empresas)
Tccm = Data de Emissão do CCM
Trle = Data de início do processo no RLE
Talf = Data de Emissão do Auto de Licenciamento de Funcionamento
Tmunícipe = tempo de expurgo em que o procedimento é interrompido por decisão do munícipe
Número total de empresas abertas = número total de empresas abertas no período.
Os dados sobre os indicadores do Doing Business podem ser acessados em português no seguinte endereço:
http://portugues.doingbusiness.org/Methodology/starting-a-business</t>
  </si>
  <si>
    <t>Dias corridos</t>
  </si>
  <si>
    <t xml:space="preserve">Ano Base: Banco Mundial
Acompanhamento da meta: Secretaria Municipal de Inovação e Tecnologia </t>
  </si>
  <si>
    <t>101,5 dias</t>
  </si>
  <si>
    <t>Microdados disponíveis em https://estatistica.redesim.gov.br/tempos-abertura -&gt; Exportar</t>
  </si>
  <si>
    <t xml:space="preserve">Microdados disponíveis em https://estatistica.redesim.gov.br/tempos-abertura -&gt; Exportar  </t>
  </si>
  <si>
    <t>Média mensal apurada com base em dados extraídos do Portal Redesim  - dados e microdados disponíveis para consulta em https://estatistica.redesim.gov.br/tempos-abertura                                                                                                                                                                                                                                                                                   A Rede Nacional para a Simplificação do Registro e da Legalização de Empresas e Negócios, REDESIM, foi criada pelo Governo Federal através da Lei Nº 11.598 de 3 de dezembro de 2007, tem por premissa básica abreviar e simplificar os procedimentos e diminuir o tempo e o custo para o registro e a legalização de pessoas jurídicas, reduzindo a burocracia ao mínimo necessário.
A REDESIM faz a integração de todos os processos dos órgãos e entidades responsáveis pelo registro, inscrição, alteração, baixa e licenciamento das pessoas jurídicas, por meio de uma única entrada de dados e de documentos, acessada pelo Portal da REDESIM. O portal indica 9.765 solicitações abertas no município de São Paulo em 2020. As variáveis indicadas para o cálculo correspondem ao tempo de cada etapa do licenciamento, motivo pelo qual é necessário consultar os microdados para replicação do valor observado.</t>
  </si>
  <si>
    <t>Quantidade acumulada de Unidades com Padrão Poupatempo implantadas.</t>
  </si>
  <si>
    <t>Unidades de atendimento presencial.</t>
  </si>
  <si>
    <t>Soma do total de novas regionais com Padrão Poupatempo implantado.</t>
  </si>
  <si>
    <t>Por “Padrão Poupatempo” entende-se: padronizar o cardápio de serviços oferecidos nas Prefeituras Regionais, padronizar os procedimentos para pretação dos serviços,  introduzir melhorias para simplificar e agilizar a prestação de serviços públicos, adequar os espaços físicos para o atendimento, modernizar e adequar a infraestrutura de teleinfórmática, formar e capacitar equipes para a prestação de informações, orientações e atendimento ao público.</t>
  </si>
  <si>
    <t>Novos pontos WiFi implantados.</t>
  </si>
  <si>
    <t>Pontos de WiFi livre.</t>
  </si>
  <si>
    <t>Soma dos novos pontos de WiFi.</t>
  </si>
  <si>
    <t>Contexto da COVID-19 impactou o planejamento e execução da Política Pública.</t>
  </si>
  <si>
    <t>Proteção à população em situação de vulnerabilidade</t>
  </si>
  <si>
    <t>Famílias em fase de suspensão do Programa Bolsa Família, devido ao descumprimento reiterado de condicionalidades, acompanhadas pelos Centros de Referência de Assistência Social - CRAS e Centros de Referência Especializado de Assistência Social - CREAS.</t>
  </si>
  <si>
    <t>Cobertura de atendimento socioassistencial das famílias em fase de suspensão do Programa Bolsa Família.</t>
  </si>
  <si>
    <t>Famílias em fase de suspensão do Programa Bolsa Família acompanhadas pelos Centros de Referência de Assistência Social - CRAS ou Centros de Referência Especializado de Assistência Social - CREAS/Total de famílias em fase de suspensão do Programa Bolsa Família</t>
  </si>
  <si>
    <t>Base cadastral da SMADS e base de dados do Sistema de Condicionalidades (Sicon) do MDS</t>
  </si>
  <si>
    <t>2017 (julho)</t>
  </si>
  <si>
    <t>Com apandemia do COVID 19, em 2020 não houve mediação das condicionalidaes do PBF por conta da suspensão das aulas e da busca ativa pela Saúde. O dado lançado e de novembro de 2019.</t>
  </si>
  <si>
    <t>Taxa de atualização cadastral do CADÚnico.</t>
  </si>
  <si>
    <t>Cadastros atualizados.</t>
  </si>
  <si>
    <t>Número de cadastros válidos com menos de 2 anos da data da última atualização no CADÚnico/Número absoluto de cadastros válidos no CADÚnico x 100. Para o cálculo será considerada a base cadastral de dezembro de cada ano.</t>
  </si>
  <si>
    <t>Base cadastral da SMADS</t>
  </si>
  <si>
    <t>Com a pademia do COVID 19, os impactos da atualização do CADUnico nos programas usuários do cadastro e a susensão destes efeitos nos beneficios, desobrigaram a atualização cadastral.</t>
  </si>
  <si>
    <t>Taxa de inserção no CADÚnico dos usuários da rede de SCFV.</t>
  </si>
  <si>
    <t>Cadastros realizados.</t>
  </si>
  <si>
    <t>Número de usuários cadastrados no CADÚnico e registrados no SISC/Número absoluto de usuários da rede de serviços de convivência no âmbito da Proteção Social Básica x 100</t>
  </si>
  <si>
    <t>Base de dados da SMADS</t>
  </si>
  <si>
    <t>SECRETARIA MUNICIPAL DE ASSISTÊNCIA E DESENVOLVIMENTO SOCIAL / FUNDO MUNICIPAL DE SAÚDE*</t>
  </si>
  <si>
    <t>Número de novas vagas criadas em equipamentos de saúde e assistência social para atendimento específico de pessoas em situação de uso abusivo de álcool e outras drogas.</t>
  </si>
  <si>
    <t>Número de Vagas.</t>
  </si>
  <si>
    <t>Número acumulado de vagas criadas em leitos hospitalares, unidades de acolhimento, residências terapêuticas, comunidades terapêuticas, repúblicas, centros de acolhida, centros temporários de acolhimento e oferta de aluguel social destinadas às pessoas em situação de uso abusivo de álcool e drogas.</t>
  </si>
  <si>
    <t>Secretaria Municipal de Saúde e Secretaria Municipal de Assistência e Desenvolvimento Social</t>
  </si>
  <si>
    <t xml:space="preserve">Vagas disponibilizdas pelos SIATs. O  Programa Redenção foi criado pela Lei nº 17.089/2019 que institui a Política Municipal sobre Álcool e outras Drogas no Município. O Decreto  nº 58.760/2019  regulamentou a Lei e instituiu o Serviço Integrado de Acolhimento Terapêutico - SIAT.
  A Portaria SGM/SMADS/SMS/SMDET nº 04/2019 regulamenta os SIATs que foram criados  para atendimento à população em situação de uso abusivo de alcool e outras drogas. </t>
  </si>
  <si>
    <t>Percentual de vagas de acolhida em relação à população em situação de rua.</t>
  </si>
  <si>
    <t>Número de vagas de acolhimento /Número de moradores em situação de rua segundo o último Censo disponível x 100.</t>
  </si>
  <si>
    <t>Secretaria Municipal de Assistência e Desenvolvimento Social/SMADS (vagas conveniadas e Censo PopRua - 2015 até nova edição do Censo, que ocorrerá até 2019)</t>
  </si>
  <si>
    <t>Devido a mudanças nas normativas dos serviços, os Centros de Acolhida  24 h e 16 h permaneceriam com as mesmas pessoas o dia todo, não havendo diferenciação de atendimento no período da manhã e a noite. Assim, foram contabilizadas apenas as vagas do período noturno.</t>
  </si>
  <si>
    <t>Acesso à cultura</t>
  </si>
  <si>
    <t>Acervo de Livros Disponível em Equipamentos Públicos Municipais de Leitura por Habitante.</t>
  </si>
  <si>
    <t>Quantidade de livros disponíveis em equipamentos públicos municipais de leitura (Bibliotecas, Bosque de Leitura, Pontos de Leitura e Ônibus-biblioteca) por habitante na cidade de São Paulo.</t>
  </si>
  <si>
    <t>Livros disponíveis em equipamentos públicos municipais de leitura geridos pela Secretaria Municipal de Cultura ÷ População total</t>
  </si>
  <si>
    <t>São considerados equipamentos públicos municipais de leitura as Bibliotecas, Bosques de Leitura, Pontos de Leitura e Ônibus-Biblioteca geridos pela Secretaria Municipal de Cultura. Indicador do Programa de Metas 2013 - 2016.</t>
  </si>
  <si>
    <t>Razão</t>
  </si>
  <si>
    <r>
      <rPr>
        <sz val="11"/>
        <color theme="1"/>
        <rFont val="Calibri"/>
        <family val="2"/>
        <scheme val="minor"/>
      </rPr>
      <t xml:space="preserve">Acervo dos equipamentos públicos municipais de leitura do Sistema Municipal de Bibliotecas (SMB): 3.114.502. População estimada pela SEADE em 2020: 11.879.231 (fonte: </t>
    </r>
    <r>
      <rPr>
        <u/>
        <sz val="11"/>
        <color rgb="FF1155CC"/>
        <rFont val="Arial"/>
      </rPr>
      <t>https://painel.seade.gov.br/populacao-2020/</t>
    </r>
    <r>
      <rPr>
        <sz val="11"/>
        <color theme="1"/>
        <rFont val="Calibri"/>
        <family val="2"/>
        <scheme val="minor"/>
      </rPr>
      <t>)</t>
    </r>
  </si>
  <si>
    <t>Equipamentos públicos municipais de cultura (por 100 mil habitantes).</t>
  </si>
  <si>
    <t>Quantidade de equipamentos públicos municipais de cultura por 100 mil habitantes da cidade de São Paulo, para avaliar a necessidade de ampliar o número de equipamentos e/ou atividades culturais pela cidade.</t>
  </si>
  <si>
    <t>(Equipamentos públicos municipais de cultura / População total) × 100.000</t>
  </si>
  <si>
    <t>São considerados equipamentos públicos municipais de cultura: Centros Culturais, Teatros, Museus e Casas Históricas, Escolas de Formação, Bibliotecas, Bosques de Leitura, Pontos de Leitura, Ônibus-Biblioteca, Casas de Cultura e CEUs. Indicador do Programa de Metas 2013 - 2016.</t>
  </si>
  <si>
    <t>Os dados consideram não somente equipamentos da SMC, mas também outros equipamentos de cultura. A SMC possui controle somente da quantidade dos equipamentos sob sua gestão. Em 2020 não foi implantado novo equipamento de cultura da SMC. No entanto, estamos fazendo um esforço de compilação dos dados desse indicador para averiguar com exatidão o número observado.</t>
  </si>
  <si>
    <t xml:space="preserve">Número de equipamentos administrados pelo novo modelo de gestão. </t>
  </si>
  <si>
    <t xml:space="preserve">Administração de grandes equipamentos culturais de forma mais ágil, com maior e mais rápido retorno cultural para a cidade. </t>
  </si>
  <si>
    <t>Soma do número de equipamentos culturais administrados pelo novo modelo de gestão.</t>
  </si>
  <si>
    <t>Ao longo de 2020, foram realizadas diversas conversas com representantes de ocupações culturais. Em 2020, foi realizada a 1º edição do Edital de mapeamento e credenciamento de gestão comunitária de espaços públicos ociosos de São Paulo. O objetivo é subsidiar ações e políticas públicas de reconhecimento, segurança jurídica e apoio financeiro a esses espaços de modo a garantir sua existência, autonomia e fortalecer o papel que desempenham nos territórios em que atuam. 
O credenciamento abriu caminho para a construção de um modelo de gestão compartilhada junto a essas ocupações culturais. No momento, a SMC está construindo junto a representantes da sociedade civil a minuta de decreto referente ao novo modelo de gestão e também, está providenciando a transferência administrativa de alguns espaços públicos à SMC.</t>
  </si>
  <si>
    <t>Número de parcerias estabelecidas para cessão de espaços públicos ociosos para fins de atividades culturais</t>
  </si>
  <si>
    <t>Utilização de espaços públicos para a realização de atividades culturais promovidas por coletivos da sociedade civil.</t>
  </si>
  <si>
    <t>Soma do número de parcerias estabelecidas para cessão de espaços públicos ociosos para fins de atividades culturais.</t>
  </si>
  <si>
    <t>Variação percentual no número de público frequentador do Sistema Municipal de Bibliotecas.</t>
  </si>
  <si>
    <t>(Número de público frequentador final - Número de público frequentador inicial) / Número total de público frequentador inicial*100</t>
  </si>
  <si>
    <t>Público frequentador das bibliotecas do SMB (Sistema Municipal de Bibliotecas).</t>
  </si>
  <si>
    <t>952.136 pessoas</t>
  </si>
  <si>
    <t>15%
(1.094.956)</t>
  </si>
  <si>
    <t>O indicador de público frequentador do Sistema Municipal de Bibliotecas foi afetado pela pandemia do COVID-19. As restrições impostas pelo protocolo sanitário implicou na redução do número do público frequentador, já que os espaços culturais estiveram fechados por um tempo em 2020. Ainda com atividades online, não foi possível atingir uma variação positiva.</t>
  </si>
  <si>
    <t>Variação percentual no número total de público frequentador dos equipamentos culturais da Secretaria Municipal de Cultura.</t>
  </si>
  <si>
    <t>(Número total de público frequentador final - Número total de público frequentador inicial) / Número total de público frequentador inicial*100</t>
  </si>
  <si>
    <t>Houve descontinuidade da mensuração da série histórica da frequência de público em alguns equipamentos culturais da cidade na última gestão. No entanto, foi possível chegar a um número base a partir do cálculo médio utilizado naqueles que não apresentavam dados para todo o período.</t>
  </si>
  <si>
    <t>3.363.571 pessoas</t>
  </si>
  <si>
    <t>15%
(3.868.106)</t>
  </si>
  <si>
    <t>Projetos Contemplados em Programas de Fomento da Secretaria Municipal de Cultura (SMC).</t>
  </si>
  <si>
    <t>Quantidade de projetos contemplados em programas municipais de fomento cultural.</t>
  </si>
  <si>
    <t>Projetos contemplados em programas municipais de fomento cultural</t>
  </si>
  <si>
    <t>São considerados os programas de fomento ao cinema, ao teatro, à dança, além do Programa para a Valorização de Iniciativas Culturais - VAI. Em 2014, foram incluídos ainda o edital de fomento ao circo, o edital Redes e Ruas - apoio a projetos de cidadania, inclusão e cultura digital, os Pontos de Cultura, os Agentes Comunitários de Cultura e o programa Aldeias. Indicador do Programa de Metas 2013 - 2016.</t>
  </si>
  <si>
    <t>529
(+ 8%)</t>
  </si>
  <si>
    <t>Promoção da sustentabilidade ambiental</t>
  </si>
  <si>
    <t>Percentual de Área verde pública e Reservas Particulares do Patrimônio Natural em relação à área total do Município.</t>
  </si>
  <si>
    <t xml:space="preserve">O indicador propõe avaliar o percentual de Áreas Verdes Públicas (parques urbanos, lineares, unidades de conservação e praças), adicionadas às Reservas Particulares do Patrimônio Natural (RPPN), em relação ao total do território paulistano. As Áreas Verdes Públicas incluem tanto as áreas criadas e geridas pelo Poder Público Municipal, quanto pelo Poder Público Estadual, no território do Município de São Paulo. </t>
  </si>
  <si>
    <t xml:space="preserve">{[Áreas Verdes Públicas (m²) + RPPNs (m²)]/ Área Total do Município (m²)}*100 </t>
  </si>
  <si>
    <t>Secretaria Municipal do Verde e do Meio Ambiente (SVMA)", Secretaria Municipal de Prefeituras Regionais (SMPR)</t>
  </si>
  <si>
    <t>Foram consideradas:
- A área total dos Parques Estaduais localizados em área urbana do município (Belém, Juventude, Ecológico do Tietê, Villa Lobos, Ecológico do Guarapiranga, Água Branca - Fernando Costa, e Horto Florestal - Alberto Loefgreen) = 18,76 km²
- A área total dos Parques Estaduais localizados em área rural do município (Serra do Mar, Cantareira, Fontes do Ipiranga e Pico do Jaraguá) = 120,34 km²
- A área total dos Parques Naturais municipais (Fazenda do Carmo, Varginha, Jaceguava, Bororé, Cratera de Colônia e Itaim) = 20,01 km²
-  Área total da Reserva Particular do Patrimônio Natural no município (RPPN Mutinga) = 0,03 km²
- A área total de parques urbanos e lineares existentes no município = 21,11 km² 
- A área total de reservas municipais existentes no município = 0,09 km²
- A área total de praças e largos municipais atualmente cadastrados* = 11,62 km²
- A área total do município de São Paulo = 1527,69 km²
Obs: A área de praças e largos municipais cadastrados diz respeito ao banco georreferenciado do Cadastro de Praças e Largos Municipais elaborado por CPA/DIA, e não abarca, ainda, a totalidade das praças e largos do MSP, posto que ainda se faz necessária a incorporação do banco de dados alfanumérico das Subprefeituras e da Secretaria da Fazenda (CADLOG). Observação: a meta referente 2020 para esse item foi de 12,65%, diferente, portanto, do valor nulo que consta nesta planilha.</t>
  </si>
  <si>
    <t>Índice de satisfação dos parques municipais.</t>
  </si>
  <si>
    <t>O indicador visa medir o grau de satisfação dos usuários dos parques municipais.</t>
  </si>
  <si>
    <t>Percentual de melhoria no índice de satisfação dos usuários de parque.</t>
  </si>
  <si>
    <t>O índice de satisfação de 2017 ainda não foi determinado, com definição no segundo semestre de 2017.</t>
  </si>
  <si>
    <t>Secretaria Municipal do Verde e Meio Ambiente</t>
  </si>
  <si>
    <t>A mensuração deste indicador, como previsto no momento de elaboração do PPA, mostrou-se inviável. De modo a suprir essa importante função de acompanhamento, no bojo de formulação do Plano Municipal de Áreas Verdes Protegidas, Áreas Verdes e Espaços Livres (PLANPAVEL), serão definidos indicadores de acompanhamento relacionados ao parques municipais. O PLANPAVEL foi concluído em dezembro/2020, e agora está em fase de revisão para que seja submetido à apreciação do CADES.
Também vale mencionar que, como parte do processo participativo na elaboração do Plano Municipal de Áreas Protegidas, Áreas Verdes e Espaços Livres (PLANPAVEL), foram realizadas pesquisa on-line, com frequentadores, administradores e conselheiros de parques do município, bem como de oficinas participativas amplamente divulgadas, convidando a população a participar. Responderam ao questionário on-line 3071 pessoas. Este questionário ficou disponível 47 dias para resposta, durante o período do dia 15 de setembro de 2019 ao dia 31 de outubro de 2019. A pesquisa apresenta o perfil dos frequentadores, frequência de visitação, usos do parques pela população, avaliação sobre acesso, infraestrutura, segurança, problemas encontrados e benefícios dos parques. Espera-se com isso avançar no entendimento da população sobre os parques e na formulação de indicadores de monitoramento exequíveis com regularidade e que tragam informações importantes para a municipalidade.</t>
  </si>
  <si>
    <t>Índice de Gestão de Parques.</t>
  </si>
  <si>
    <t>O indicador visa medir a qualidade da gestão dos parques municipais a partir das suas duas principais variáveis, a vigilância e o manejo dos equipamentos. No que se refere à vigilância, o índice compara a efetiva presença de vigilantes nos parques em comparação ao número ideal de vigilantes para sua perfeita gestão. Quanto ao manejo, são considerados três aspectos essenciais do parque, o corte de grama, a zeladoria de banheiro e a limpeza e conservação de áreas livres, comparando também a efetiva existência destes serviços com o que se considera ideal para cada parque.</t>
  </si>
  <si>
    <t>∑_(i=1)^107〖parque i〗 = [Nº de postos de vigilância existentes / (Nº ideal de postos de vigilância * 2)] + [Qt de hectares de corte de grama cortados / (Qt ideal de hectares de corte de grama cortados * 6)] + [Nº de zeladorias de banheiro existentes / (Nº ideal de zeladorias de banheiro * 6)] + [Qt de horas trabalhadas pelas equipes de limpeza e conservação externa / (Qt ideal de horas trabalhadas pelas equipes de limpeza e conservação externa * 6)] * (área do parque / área total dos parques municipais)</t>
  </si>
  <si>
    <t xml:space="preserve">O valor do índice 0,7 é considerado como representativo de uma boa gestão dos parques, com vigilãncia, zeladoria e manejo satisfatórios aos usuários. Por isso este foi o foi traçado como alvo para os anos de 2018-2021. </t>
  </si>
  <si>
    <t>número decimal (0&lt;x&lt;1)</t>
  </si>
  <si>
    <t>Secretaria do Verde e Meio Ambiente (SVMA)</t>
  </si>
  <si>
    <t>Este índice, da forma como inicialmente previsto, mostrou-se tecnicamente inviável, pela ausência das variáveis e modelo da fórmula. Para suprir a demanda por uma parâmetro objetivo de mensuração da qualidade de gestão dos parques e serviços entregues à população, foi firmada parceria com a Fundação Aron Birmann para execução de um relatório anual Indicador de Qualidade de Parques Urbanos (IP). 
Trata-se de um índice de classificação qualitativa dos parques urbanos da cidade de São Paulo, com base em um questionário avaliativo distribuído em 4 categorias de desempenho: (1) Infraestrutura Básica, (2) Manutenção e Conservação de áreas sociais e naturais, (3) Segurança e (4) Gestão e programação cultural e de lazer. Elas são avaliadas dentro de 21 subcategorias, as quais possuem o total de 82 itens específicos. Para a execução desse projeto, 6 pessoas foram a campo e aplicaram os questionários presencialmente. O objetivo é fornecer uma nota de acordo com a presença ou ausência de cada item, gerando uma nota final para cada parque. Cada uma dessas subdivisões possui uma ponderação dentro do conjunto da qual está inserida, sempre totalizando 100%. 
O resultado do parque é indicado pelo valor numérico da sua nota ponderada final, sendo sua qualidade classificada de acordo com uma tabela de cinco níveis de gradação, na qual 0 é considerado “muito ruim” e 5 “ótimo”.
A parceria prevê uma atualização anual todo mês de setembro, de modo a avaliar a evolução de cada parque e subsidiar tomadas de decisão. O relatório completo de 2020 já foi divulgado na página online da SVMA.</t>
  </si>
  <si>
    <t>Percentual de cobertura vegetal do território municipal.</t>
  </si>
  <si>
    <t>O indicador propõe medir a porcentagem da distribuição total de cobertura vegetal (arbórea e rasteira) no território do Município de São Paulo.</t>
  </si>
  <si>
    <t>( Cobertura Vegetal Total (m²) / Área do Município )*100</t>
  </si>
  <si>
    <t>Secretaria Municipal do Verde e Meio Ambiente (SVMA), Secretaria Municipal de Urbanismo e Licenciamento (SMUL)</t>
  </si>
  <si>
    <t>De acordo com o Mapeamento da Cobertura Vegetal do Município, apresentado em 2020. Observação: a meta referente a 2020 consta como 44,27%, diferente do valor indicado na nesta planilha.</t>
  </si>
  <si>
    <t>Número de cidadãos atingidos por ações de educação ambiental.</t>
  </si>
  <si>
    <t>O indicador busca medir a quantidade de cidadãos que foram diretamente contemplados por ações de educação ambiental promovidas pela Secretaria do Verde e Meio Ambiente, desde a participação em cursos presenciais, virtuais ou oficinas e eventos.</t>
  </si>
  <si>
    <t>Soma do número de participantes, comprovados em listas de presença, de atividades de formação, capacitação e de atividades de difusão, presencial e virtual.</t>
  </si>
  <si>
    <t xml:space="preserve">pessoas  </t>
  </si>
  <si>
    <t>A meta (coluna n) indicada nesta planilha difere do valor publicado (39.000) no anexo indicadores da lei do PPA 2017/2021.</t>
  </si>
  <si>
    <t>Quantidade de árvores plantadas.</t>
  </si>
  <si>
    <t>Número de árvores plantadas.</t>
  </si>
  <si>
    <t>Soma da quantidade de mudas plantadas no município, excluídos os plantios compensatórios realizados em proporção 1 árvore plantada para 1 árvore cortada e subtraindo a quantidade total de árvores cortadas autorizadas por TCA. Percentual das 10 Prefeituras Regionais de menor cobertura vegetal deve ser maior de 50%.</t>
  </si>
  <si>
    <t>Prefeituras regionais com menor índice de cobertura vegetal: Aricanduva, Ermelino Matarazzo, Guaianases, Itaim Paulista, Jabaquara, Mooca, Sapopemba, Sé, Vila Mariana, Vila Prudente.</t>
  </si>
  <si>
    <t>Trimestral</t>
  </si>
  <si>
    <t>Redução de toneladas de resíduos recebidos pelos aterros municipais, provenientes de resíduos domiciliares, de podas de árvores e feiras livres.</t>
  </si>
  <si>
    <t>Soma total resíduos recebidos pelos aterros entre 2013 e 2016 (t) – Soma total de resíduos recebidas pelos aterros entre 2017 e 2020 (t)</t>
  </si>
  <si>
    <t>Estes dados não contemplam variação de consumo de acordo com a economia brasileira e um melhor controle de resíduos que gera um aumento natural.
Valor estimado – tendo em vista que a coleta de feiras passou a ser contabilizada a partir de 2012, foi utilizada a quantidade aferida em 2012 como valor para os anos de 2009, 2010 e 2011.</t>
  </si>
  <si>
    <t>Autoridade Municipal de Limpeza Urbana (Amlurb)</t>
  </si>
  <si>
    <t xml:space="preserve"> 15.562.000 toneladas </t>
  </si>
  <si>
    <t>Meta que compete a outra secretaria (SMSUB)</t>
  </si>
  <si>
    <t>Número de visitas nos parques municipais.</t>
  </si>
  <si>
    <t>O indicador visa medir o número de visitas realizadas nos parques municipais ao longo do ano.</t>
  </si>
  <si>
    <t>Soma total do número de visitas realizadas nos parques municipais.</t>
  </si>
  <si>
    <t>Ainda não está definida a nova metodologia de contagem dos visitantes, o que poderá alterar os números propostos inicialmente, os quais foram determinados a partir da pesquisa realizada em 2015.</t>
  </si>
  <si>
    <t>Visitas</t>
  </si>
  <si>
    <t xml:space="preserve">Atualmente, o indicador não é mensurado, pela impossibilidade de acompanhamento do número de visitantes por todos os administradores de parques. </t>
  </si>
  <si>
    <t>Nutrição e segurança alimentar</t>
  </si>
  <si>
    <t>SECRETARIA MUNICIPAL DE TRABALHO E EMPREENDEDORISMO</t>
  </si>
  <si>
    <t>Nível de insegurança alimentar no Município.</t>
  </si>
  <si>
    <t>Caracterização de insegurança alimentar baixa ao município de São Paulo no Mapa InSAN.</t>
  </si>
  <si>
    <t>Cálculo feito por instrumentos computacionais para análise de clusters. A fórmula é um algoritmo chamado “matriz de dissimilaridade”. Para sua composição, ver Nota Técnica.</t>
  </si>
  <si>
    <t>Agrupamento de municípios em níveis de Insegurança Alimentar (muito alta, alta, média e baixa), de acordo com variáveis de desnutrição infantil (déficit de altura e de peso para idade em crianças menores de 5 anos, acompanhadas pelas condicionalidades do Programa Bolsa Família) e variáveis socioeconômicas (renda familiar per capita, escolaridade do responsável familiar, acesso à água e esgotamento sanitário).</t>
  </si>
  <si>
    <t>Não aplicável</t>
  </si>
  <si>
    <t>Ministério do Desenvolvimento Social (MDS); Sistema de Vigilância Alimentar e Nutricional (SISVAN); e-SUS</t>
  </si>
  <si>
    <t>Média</t>
  </si>
  <si>
    <t>Baixa</t>
  </si>
  <si>
    <t>O Mapa InSAN não foi publicado em 2020 pelo Ministério da Cidadania, não havendo valor a ser monitorado, portanto</t>
  </si>
  <si>
    <t>Promoção do crescimento econômico e geração de postos de trabalho e oportunidades</t>
  </si>
  <si>
    <t>Número de trabalhadores colocados via SINE em relação ao número total de trabalhadores admitidos segundo o CAGED.</t>
  </si>
  <si>
    <t>Trabalhadores colocados no mercado de trabalho.</t>
  </si>
  <si>
    <t>[Número de trabalhadores colocados via SINE / número total de trabalhadores admitidos segundo o Caged] X 100</t>
  </si>
  <si>
    <t>Meta estabelecida pelo MTE, decorrente do PLANO DE TRABALHO DO CONVÊNIO MTE/SPPE/CODEFAT nº 03/2013 (SICONV nº 782635/2013). Como se trata de um indicador relativo, o número absoluto vai depender do número de admitidos constantes no CAGED, divulgado anualmente.</t>
  </si>
  <si>
    <t>Secretaria Municipal de Trabalho e Empreendorismo - SMTE</t>
  </si>
  <si>
    <t>A crise econômica provocada pelo combate à pandemia do Coronavírus teve forte impacto no resultado desta meta. O modelo de funcionamento do Cate é muito ligado ao atedimento presencial dos trabalhadores desempregados do Município e a suspensão desse tipo de atendimento contribuiu para o pior resultado de colocados desde a implantação desses equipamentos em 2005. Além disso, o público atendido pelos Cates é, de maneira geral, de escolaridade mais baixa, pouca inclusão digital, mais ligado à atividades tradicionais. Em resumo, trabalhadores e trabalhadoras cujo perfil é oposto ao que foi exigido pela transformação no mercado de trabalho em decorrência da pandemia, sendo ainda mais difícil sua recolocação nas vagas de emprego.</t>
  </si>
  <si>
    <t>Aumento percentual de abertura de empresas relacionadas à cadeia de economia criativa.</t>
  </si>
  <si>
    <t>Empresas relacionadas à cadeia de economia criativa.</t>
  </si>
  <si>
    <t>Soma dos estabelecimentos constantes na RAIS (Relação Anual de Informações Sociais) positiva e negativa, entre 2017 e 2019, em 13 setores selecionados (publicidade, arquitetura, design, moda, expressões culturais, patrimônio e artes, música, artes ciências, editorial, audiovisual, P&amp;D, biotecnologia, TIC) / Soma dos estabelecimentos constantes na RAIS positiva e negativa, entre 2013 e 2015, em 13 setores selecionados.</t>
  </si>
  <si>
    <t>Secretaria Municipal de Trabalho e Empreendedorismo</t>
  </si>
  <si>
    <t>2013 a 2015</t>
  </si>
  <si>
    <t>13.526 empresas</t>
  </si>
  <si>
    <t>Houve um crescimento de quase 8% no valor das variaveis do indicador, mas outros fatores macroeconomicos dificultaram o atingimento da meta, sendo o baixo crescimento da economia um dos mais relevantes</t>
  </si>
  <si>
    <t>Beneficiários dos Programas Operação Trabalho, Bolsa Trabalho e Trabalho Novo.</t>
  </si>
  <si>
    <t>Número de beneficiários dos Programas Operação Trabalho, Bolsa Trabalho e Trabalho Novo, somado ao número de trabalhadores colocados no mercado formal de trabalho pelo Sistema Nacional de Emprego (SINE).</t>
  </si>
  <si>
    <t>Somatória acumulada do número de beneficiários dos Programas Operação Trabalho, Bolsa Trabalho, Trabalho Novo e do número de beneficiários colocados no mercado formal de trabalho pelo Sistema Nacional de Emprego (SINE).</t>
  </si>
  <si>
    <t>Secretaria Municipal de Trabalho e Empreendedorismo / Secretaria Municipal de Assistência e Desenvolvimento Social</t>
  </si>
  <si>
    <t>Nesta meta, também a pandemia foi prepodendorante para o resultado bem abaixo do esperado, com os reflexos no número de colocados e com relação aos beneficiários do POT e BT, houve um grande período de congelamento das novas inserções em decorrência da suspensão das atividades presenciais</t>
  </si>
  <si>
    <t>Pessoas Formalizadas como Microempreendedor Individual - (MEI).</t>
  </si>
  <si>
    <t>Número de pessoas no município de São Paulo que são registradas como Microempreendedor Individual (MEI).</t>
  </si>
  <si>
    <t>Microempreendedores Individuais (MEI).</t>
  </si>
  <si>
    <t>MEI - Microempreendedor Individual: é a pessoa que trabalha por conta própria e que se regulariza como pequeno empresário. É necessário faturar no máximo até R$60 mil por ano e não ter participação em outra empresa como sócio ou titular. O MEI também pode ter um empregado contratado que receba o salário mínimo ou o piso da categoria. Indicador do Programa de Metas 2013 - 2016</t>
  </si>
  <si>
    <t>Portal do Empreendedor</t>
  </si>
  <si>
    <t>A meta foi superada com muita folga, possivelmente influenciada também pelo crescimento do empreendedorismo por necessidade, como alternativa aos empregos</t>
  </si>
  <si>
    <t>Transparência e participação social na administração pública</t>
  </si>
  <si>
    <t>SECRETARIA MUNICIPAL DE RELAÇÕES INTERNACIONAIS</t>
  </si>
  <si>
    <t>Percentual de Prefeituras Regionais com reuniões abertas semestrais intersetoriais com participação de representantes do governo visando acolher as propostas e demandas dos munícipes.</t>
  </si>
  <si>
    <t>% de Prefeituras Regionais com reuniões semestrais realizadas.</t>
  </si>
  <si>
    <t>(Nº de Prefeituras Regionais com reuniões realizadas no semestre / Total de Prefeituras Regionais)  x 100</t>
  </si>
  <si>
    <t>Não constam registros oficiais de anos anteriores  para calcular os valores do ano base.</t>
  </si>
  <si>
    <t>Secretaria Municipal de Relações Internacionais - SMRI</t>
  </si>
  <si>
    <t>Consultar SGM/SAGA</t>
  </si>
  <si>
    <t>Percentual de Prefeituras Regionais com relatórios semestrais publicados sobre ações e obras das PRs por meio eletrônico, a fim de garantir acompanhamento, fiscalização e avaliação.</t>
  </si>
  <si>
    <t>% de Prefeituras Regionais com relatórios semestrais publicados.</t>
  </si>
  <si>
    <t>(Nº de Prefeituras Regionais com relatório publicado no semestre / Total de Prefeituras Regionais)  x 100</t>
  </si>
  <si>
    <t>Percentual de Prefeituras Regionais com Oficinas do Programa Agentes de Governo Aberto realizadas em seus respectivos territórios.</t>
  </si>
  <si>
    <t>% de Prefeituras Regionais com território abrangido pelas Oficinas.</t>
  </si>
  <si>
    <t>(Nº de Prefeituras Regionais com território abrangido / Total de Prefeituras Regionais)  x 100</t>
  </si>
  <si>
    <t>Promoção da cidade como centro de investimentos, eventos e destino turístico de referência global</t>
  </si>
  <si>
    <t>Nº de eventos internacionais realizados.</t>
  </si>
  <si>
    <t>Eventos.</t>
  </si>
  <si>
    <t>Soma de eventos internacionais captados.</t>
  </si>
  <si>
    <t>Os eventos poderão ocorrer até  2020. Não constam registros oficiais de anos anteriores para calcular os valores do ano base.</t>
  </si>
  <si>
    <t>unidade</t>
  </si>
  <si>
    <t>Nº Missões Internacionais enviadas pela Prefeitura.</t>
  </si>
  <si>
    <t>Número de missões internacionais enviadas pela Prefeitura no ano de referência.</t>
  </si>
  <si>
    <t>Missões internacionais realizadas.</t>
  </si>
  <si>
    <t>Não constam registros oficiais de anos anteriores para calcular os valores do ano base.</t>
  </si>
  <si>
    <t>A realização de missões internacionais ficou comprometida por conta da pandemia de Covid-19.</t>
  </si>
  <si>
    <t>Nº de ações de promoção local, nacional e internacional realizadas.</t>
  </si>
  <si>
    <t>Ações de promoção.</t>
  </si>
  <si>
    <t>Soma de ações de promoção local, nacional e internacional.</t>
  </si>
  <si>
    <t>Nº de ações de cooperação internacional realizadas.</t>
  </si>
  <si>
    <t>Ações de cooperação internacional.</t>
  </si>
  <si>
    <t>Soma de ações de cooperação internacional.</t>
  </si>
  <si>
    <t xml:space="preserve">Nº de ações de projeção da cidade realizadas. </t>
  </si>
  <si>
    <t>Ações de projeção.</t>
  </si>
  <si>
    <t>Soma de ações de projeção da cidade realizadas.</t>
  </si>
  <si>
    <t>CONTROLADORIA GERAL DO MUNICÍPIO DE SÃO PAULO</t>
  </si>
  <si>
    <t>Índice de Integridade da Prefeitura de São Paulo.</t>
  </si>
  <si>
    <t>Os nove indicadores são avaliados em um sistema de notas que varia de 0-10. (1) Programa de integridade: Avalia a existência, implementação e acompanhamento; (2) Transparência passiva: média ponderada de (a) Indicador de Qualidade das Respostas ofertadas aos pedidos realizados por meio do SIC – Serviço de Informação ao Cidadão; (b) Indicador de Assiduidade na Rede INFO Aberta; (c) Indicador de eficiência dos encaminhamentos; (3) Transparência ativa: média aritmética simples de: (a) presença da seção Acesso à Informação no site institucional do órgão (b) Presença da seção Participação Social no site institucional do órgão (c) Adequação ao template padrão desenvolvido pela SECOM (d) Apresentação das informações na seção Acesso à Informação (e) Apresentação das informações na seção Participação Social; (4) Número de reclamações atendidas em até 30 dias: nota varia conforme tempo para atendimento; (5) Recomendações de auditorias CGM: concordância ou discordância associada à justificativa e implementação das recomendações; (6) Existência de unidade de controle interno: nota é ponderada conforme a presença ou ausência de Decreto Regulamentador, organograma, servidor com atribuição exclusiva por responder pela coordenadoria e comunicação permanente com CGM a respeito de eventuais fragilidades e encaminhamento periódico dos seus relatórios de atividades; (7) Proporção de contratos emergenciais/contratos totais; (8) Proporção de cargos comissionados puros/cargos totais; (9) Proporção de pregões eletrônicos/pregões totais.</t>
  </si>
  <si>
    <t>Média aritmética simples das nove dimensões analisadas. Ou seja, somam-se os resultados alcançados por cada órgão da Administração Pública em cada uma das dimensões mensuradas e divide-se o valor obtido por nove (Soma nove indicadores /9).</t>
  </si>
  <si>
    <t>A Controladoria Geral do Município de São Paulo, no exercício da função de controle interno da gestão pública municipal, identificou diversas práticas que levam à maior ou menor vulnerabilidade institucional. A partir dessas práticas, foi elaborado um índice capaz de mensurar a integridade dos órgãos da Administração Pública Direta do Município de São Paulo: o Índice de Integridade, que é constituído por nove indicadores, os quais, por sua vez, são avaliados em um sistema de notas que varia de 0-10. O valor do índice é obtido por meio da média aritmética simples dos nove indicadores, podendo variar de 0-10. Todos os indicadores do Índice de Integridade tratam sobre assuntos já regulamentados, que prezam pela eficiência do serviço público, melhores práticas de gestão, planejamento e economicidade. Em janeiro de 2017, o Índice de Integridade da Prefeitura foi 5,29.</t>
  </si>
  <si>
    <t>Atribuição de nota entre 0-10</t>
  </si>
  <si>
    <t>Entrevistas junto aos órgãos da Administração Municipal e a consulta de publicações nos sites oficiais; Íntegra dos Relatórios de Auditoria, publicados no sítio da CGM; Portal da Transparência do Município de São Paulo; Sistema SOF do Município de São Paulo; Portal E-negócios; Cubo do SIGPEC; Sistema Interno da Ouvidoria Geral.</t>
  </si>
  <si>
    <t>Garantia dos direitos da população idosa</t>
  </si>
  <si>
    <t>Selos (inicial, intermediário e pleno) adquiridos em conformidade com o Programa São Paulo Amigo do Idoso.</t>
  </si>
  <si>
    <t>Cidade com selo de Amiga do Idoso.</t>
  </si>
  <si>
    <t>Número acumulado de selos adquiridos.</t>
  </si>
  <si>
    <t>Selos Município Amigo do Idoso 1) Selo Inicial: sete ações obrigatórias (criar conselho municipal do idoso, realizar diagnóstico sobre as políticas para idosos, realizar diagnóstico junto aos idosos do município, ampliar cobertura vacinal de idosos, incluir ações voltadas para idosos no Plano Municipal de Saúde e de Assistência Social, realizar ações de promoção da saúde do idoso e de garantia de acessibilidade ao transporte público municipal); 2) Selo Intermediário: três ações obrigatórias (cadastrar idosos no CadÚnico, cadastrar idosos em Unidades Básicas de Saúde (UBS), qualificar os profissionais do transporte público municipal) + três ações eletivas; 3) Selo Pleno (Repetir o diagnóstico junto aos idosos do município, Criar o Fundo Municipal do Idoso + 1 ação eletiva).</t>
  </si>
  <si>
    <t>Nº absoluto</t>
  </si>
  <si>
    <t>Secretaria Municipal de Saúde – SMS/SP e Secretaria de Desenvolvimento Social do Estado de São Paulo</t>
  </si>
  <si>
    <t xml:space="preserve">Os Selos Inicial, Intermediário e Pleno foram concedidos. </t>
  </si>
  <si>
    <t>Unidades da Universidade Aberta da Pessoa Idosa.</t>
  </si>
  <si>
    <t>Quantidade de unidades da Universidade Aberta da Pessoa Idosa em funcionamento.</t>
  </si>
  <si>
    <t>Número acumulado de unidades da Universidade Aberta da Pessoa Idosa em funcionamento na Cidade de São Paulo.</t>
  </si>
  <si>
    <t>Considera o número total de unidades da Universidade Aberta da Pessoa Idosa em funcionamento englobando aquelas que funcionam diretamente em equipamentos públicos mantidos pela Prefeitura de São Paulo ou em parceiros como universidades e instituição de ensino públicas e/ou particulares.</t>
  </si>
  <si>
    <t>Secretaria Municipal de Direitos Humanos e Cidadania - SMDHC</t>
  </si>
  <si>
    <t>Idosos formados nos cursos oferecidos pela Universidade Aberta da Pessoa Idosa.</t>
  </si>
  <si>
    <t>Quantidade de pessoas acima de 60 anos participantes que concluíram os cursos oferecidos pela UAPI e foram certificados.</t>
  </si>
  <si>
    <t xml:space="preserve">Número acumulado de pessoas acima de 60 anos concluintes nos cursos da Universidade Aberta da Pessoa Idosa (acumulado a partir de 2017). </t>
  </si>
  <si>
    <t>É considerado o número de pessoas acima de 60 anos que foram alunos regulares e receberam o certificado de conclusão de cursos oferecidos pela UAPI respeitados os critérios estabelecidos pelo orgão gestor do programa.</t>
  </si>
  <si>
    <t>Idosos matriculados nos cursos oferecidos pela Universidade Aberta da Pessoa Idosa.</t>
  </si>
  <si>
    <t>Quantidade de pessoas acima de 60 anos matriculadas nos cursos oferecidos pela UAPI.</t>
  </si>
  <si>
    <t xml:space="preserve">Número acumulado de pessoas acima de 60 anos matriculadas nos cursos da Universidade Aberta da Pessoa Idosa (acumulado a partir de 2017). </t>
  </si>
  <si>
    <t>É considerado o número de pessoas acima de 60 anos que se matricularam nos cursos oferecidos pela UAPI respeitados os critérios estabelecidos para matrícula.</t>
  </si>
  <si>
    <t>Idosos atendidos pelo Polo Cultural do Idoso.</t>
  </si>
  <si>
    <t>Quantidade de pessoas acima de 60 anos atendidas pelo Polo Cultural do Idoso.</t>
  </si>
  <si>
    <t>Número acumulado de pessoas acima de 60 anos beneficiadas participantes das atividades realizadas no âmbito do Polo Cultural do Idoso.</t>
  </si>
  <si>
    <t>É considerado o número de de pessoas acima de 60 anos que participaram das atividades desenvolvidas pelo Polo Cultural do Idoso.</t>
  </si>
  <si>
    <t>1.500 (ano)</t>
  </si>
  <si>
    <t>Prevenção e proteção às vítimas da violência</t>
  </si>
  <si>
    <t>Mulheres em situação de violência atendidas pela rede especializada de enfrentamento à violência, da Coordenação de Políticas para as Mulheres da Secretaria de Direitos Humanos e Cidadania (SMDHC).</t>
  </si>
  <si>
    <t>Quantidade de mulheres em situação de violência atendidas pela rede especializada de enfrentamento à Violência da Coordenação de Políticas para as mulheres da Secretaria de Direitos Humanos e Cidadania.</t>
  </si>
  <si>
    <t>Número total de mulheres em situação de violência atendidas pela rede especializada de enfrentamento à Violência da SMDHC. Um valor elevado desse número indica que acessibilidade à rede de enfrentamento à violência está ampliada.</t>
  </si>
  <si>
    <t>É considerado o número de registros de entrada realizados (preenchimento da ficha de cadastro) nos Centros de Referência da Mulher em situação de Violência, Casa Abrigo, Casa de Acolhimento Provisório e Unidade Móvel</t>
  </si>
  <si>
    <t>4.080 (ano)</t>
  </si>
  <si>
    <t>Mulheres em situação de violência acolhidas nos Centros de Cidadania da Mulher (CCMs) e encaminhadas aos serviços especializados da rede de enfrentamento à violência contra as mulheres.</t>
  </si>
  <si>
    <t>Quantidade de mulheres em situação de violência acolhidas nos CCMs e encaminhadas aos serviços especializados da rede de enfrentamento à violência contra as mulheres.</t>
  </si>
  <si>
    <t>Número total de mulheres em situação de violência acolhidas nos CCMs e encaminhadas aos serviços especializados da rede de enfrentamento à violência contra as mulheres. Um valor elevado desse número indica que acessibilidade à rede de enfrentamento à violência está ampliada.</t>
  </si>
  <si>
    <t>É considerado o número de registros de encaminhamento para a rede de enfrentamento à violência contra as mulheres.</t>
  </si>
  <si>
    <t>4.183 (ano)</t>
  </si>
  <si>
    <t>Promoção da cidadania, voluntariado e valorização da diversidade</t>
  </si>
  <si>
    <t>Índice de satisfação do usuário do balcão de cidadania.</t>
  </si>
  <si>
    <t>Nota atribuida a qualidade do serviço oferecido pelo Balcão de Cidadania.</t>
  </si>
  <si>
    <t>Percentual de satisfação do usuário do balcão de cidadania observado durante aplicação de questionários de avaliação sobre o serviço.</t>
  </si>
  <si>
    <t>índice calculado através da aplicação de questionários de satisfação após a realização do atendimento nos balcões.</t>
  </si>
  <si>
    <t>Percentual</t>
  </si>
  <si>
    <t>Secretaria Municipal de Direitos Humanos e Cidadania</t>
  </si>
  <si>
    <t>Taxa de encaminhamento das denúncias sobre violação de direitos humanos.</t>
  </si>
  <si>
    <t>(Número total de denuncias encaminhadas / total de denúncias recebidas) x100</t>
  </si>
  <si>
    <t xml:space="preserve"> - </t>
  </si>
  <si>
    <t>Número acumulado de Centros de Promoção da Igualdade Racial entregues.</t>
  </si>
  <si>
    <t>Número acumulado de Centros de Promoção da Igualdade Racial implantados no período.</t>
  </si>
  <si>
    <t>Número acumulado de Centros de Promoção da Igualdade Racial implantados no período de 2017 a 2020.</t>
  </si>
  <si>
    <t>Número acumulado de oficinas realizadas nos centros de atendimento vinculados à Secretaria de Direitos Humanos e Cidadania visando a divulgação dos serviços e promoção e defesa de Direitos Humanos.</t>
  </si>
  <si>
    <t>Número acumulado de oficinas realizadas nos centros de atendimento vinculados à Secretaria de Direitos Humanos e Cidadania junto à comunidade visando a divulgação dos serviços e promoção e defesa de Direitos Humanos.</t>
  </si>
  <si>
    <t>Número de oficinas realizadas.</t>
  </si>
  <si>
    <t xml:space="preserve">Fonte: Painel de Monitoramento da Rede de Serviços de Direitos Humanos </t>
  </si>
  <si>
    <t>Número acumulado de equipes de atendimento dos Centros formadas.</t>
  </si>
  <si>
    <t>Número acumulado de equipes dos centros de atendimento vinculados à Secretaria de Direitos Humanos e Cidadania participantes das atividades de formação continuada promovidas pelo órgão.</t>
  </si>
  <si>
    <t>Número total de equipes formadas.</t>
  </si>
  <si>
    <t>Número acumulado de Balcões de Cidadania implantados.</t>
  </si>
  <si>
    <t>Balcões de Cidadania implantados.</t>
  </si>
  <si>
    <t>Número acumulado de balcões de cidadania implantados no período de 2017 a 2020.</t>
  </si>
  <si>
    <t>Consiste no número acumulado de balcões de cidadania implantados junto a outros equipamentos e serviços da Prefeitura de São Paulo</t>
  </si>
  <si>
    <t>Operação e Manutenção dos Equipamentos Públicos voltados a Promoção da Igualdade Racial</t>
  </si>
  <si>
    <t>Pessoas atendidas pelo Centro de Promoção da Igualdade Racial.</t>
  </si>
  <si>
    <t>Quantidade de pessoas atendidas pelos Centros de Promoção da Igualdade Racial.</t>
  </si>
  <si>
    <t>Número total de atendidos por unidade do Centro de Promoção da Igualdade Racial ao ano.</t>
  </si>
  <si>
    <t>Número de atendimentos realizados nos Centros de Promoção da Igualdade Racial</t>
  </si>
  <si>
    <t>12 (até Junho 2017)</t>
  </si>
  <si>
    <t xml:space="preserve">Foram realizados 1.316 atendimentos nos Centros de Referência e Promoção de Igualdade Racial. </t>
  </si>
  <si>
    <t>Número de empresas que aderiram ao Selo de Direitos Humanos e Diversidade.</t>
  </si>
  <si>
    <t>Número de empresas que façam adesão ao Selo de Direitos Humanos e Diversidade.</t>
  </si>
  <si>
    <t>Número de empresas que aderem ao Selo de Direitos Humanos e Diversidade por ano.</t>
  </si>
  <si>
    <t xml:space="preserve">O número apresentado foi de organizações inscritas, não as que necessariamente ganharam o SELO em 2020. Em 2020, foram 201 iniciativas inscritas e 147 reconhecidas nas 11 categorias existentes. </t>
  </si>
  <si>
    <t>Quantidade acumulada de pessoas trans atendidas pelo Programa Transcidadania.</t>
  </si>
  <si>
    <t>Quantidade de pessoas transexuais e travestis beneficiadas anualmente pelo Programa Transcidadania.</t>
  </si>
  <si>
    <t>Número acumulado de pessoas transexuais e travestis beneficiárias do Programa Transcidadania.</t>
  </si>
  <si>
    <t>É considerado o número de bolsistas do programa.</t>
  </si>
  <si>
    <t xml:space="preserve">Em 2020, o número de beneficiárias no Programa Transcidadania foi ampliado para 510 vagas disponibilizadas pela SMDET. Assim, ao final de 2020, o Programa contava com 409 beneficiárias. </t>
  </si>
  <si>
    <t>Pessoas atendidas pelo Centro de Referência e Atendimento ao Imigrante (CRAI).</t>
  </si>
  <si>
    <t>Quantidade de pessoas atendidas pelo CRAI - Centro de Referência e Atendimento ao Imigrante.</t>
  </si>
  <si>
    <t>Número de atendimento no CRAI à população imigrante da cidade.</t>
  </si>
  <si>
    <t>2.529 (até Junho)</t>
  </si>
  <si>
    <t>Pessoas atendidas nos Centros de Cidadania LGBT.</t>
  </si>
  <si>
    <t>Quantidade de pessoas atendidas pelos Centros de Cidadania LGBT.</t>
  </si>
  <si>
    <t>Número total de atendidos por unidade ao ano.</t>
  </si>
  <si>
    <t>Número de atendimentos realizados nos Centros de Cidadania LGBT e suas respectivas unidades móveis.</t>
  </si>
  <si>
    <t>4.990 (até Junho 2017)</t>
  </si>
  <si>
    <t xml:space="preserve">O número de atendimentos foi impactado pela readução de atendimentos devido à pandia do SARS-CoV-2 (COVID-19), reduzindo o número de atendimentos no começpo de 2020. As unidades móveis LGBTI deixaram de circular, atendendo às recomendações de redução de circulação. </t>
  </si>
  <si>
    <t>Número acumulado de atendimento realizados pelos Centros de Atendimento vinculados à Secretaria de Direitos Humanos e Cidadania.</t>
  </si>
  <si>
    <t>Número acumulado de pessoas atendidas pelos Centros de Atendimento vinculados à Secretaria de Direitos Humanos em Cidadania.</t>
  </si>
  <si>
    <t>Número acumulado de pessoas atendidas pelos Centros de Atendimento vinculados à Secretaria de Direitos Humanos em Cidadania</t>
  </si>
  <si>
    <t>Número total de atendimentos.</t>
  </si>
  <si>
    <t>Percentual de parcerias firmadas com Secretarias Municipais da Prefeitura de São Paulo para a revisão de seus sites, no que se refere às diretrizes e ferramentas de acessibilidade digital.</t>
  </si>
  <si>
    <t>Parceria firmada.</t>
  </si>
  <si>
    <t>Total de secretarias municipais que firmaram parceria para melhorar a acessibilidade digital de seus sites/Total de secretarias municipais existentes</t>
  </si>
  <si>
    <t>Atualmente, a Prefeitura Municipal de São Paulo possui dois grandes portais para publicação de dados públicos (o Portal da Transparência e o Portal de Dados Abertos), além de disponibilizar um catálogo único em que se pode consultar todas as bases de dados produzidas pelos órgãos do Poder Executivo Municipal (o Catálogo Municipal de Bases de Dados).  O Portal da Transparência é uma plataforma agregadora de diferentes dados e informações sobre a administração municipal de São Paulo, concentrando informações sobre as seguintes áreas: orçamento público; funcionalismo; compras públicas e licitações; contratos, convênios e parcerias; doações, comodatos e termos de cooperação; pedidos de acesso à informação; informações das Prefeituras Regionais e sobre as instâncias de Controle Social. O Portal de Dados Abertos é uma plataforma livre desenvolvida para agregar bases de informação amplas, alimentadas por cada unidade da administração municipal. O Catálogo Municipal de Bases de Dados (CMBD), por fim, objetiva divulgar uma listagem de todas as bases de dados produzidas pelos órgãos e entidades da Administração Municipal. O valor base para se chegar ao percentual dos dados publicados atualmente na Prefeitura considerou todos os dados do CMBD que estão em formato aberto são processáveis por máquinas e são acessíveis a toda a população. Dentro das 555 bases de dados publicadas no CMBD, foram analisadas 515 bases (as demais estavam inacessíveis e sem indicação sobre a extensão do arquivo). Dessas, 64 (12,5%) estão em formato aberto, são processáveis por máquinas e estão disponíveis a toda a população. Ao longo do processo de levantamento realizado para a formação da meta, percebeu-se que o CMBD encontra-se desatualizado em relação às bases de dados disponibilizadas no Portal de Transparência e no Portal de Dados Abertos, sendo necessário atualizá-lo para que, assim, seja constituído um único instrumento de controle interno, externo e social sobre a meta planejada. No que tange o CMBD, as ferramentas básicas de acessibilidade se referem aos dados em formatos não proprietários, processáveis por máquinas e sem restrições de acesso. Ademais, será adotado o Selo de Acessibilidade Digital para avaliar e certificar os sites municipais (e aqueles do setor privado interessados em receber a certificação), segundo critérios de acessibilidade para pessoas com deficiência. Para tanto, em relação às Secretarias Municipais, serão firmadas parcerias para a acessibilização de seus sites.</t>
  </si>
  <si>
    <t>Secretaria Municipal da Pessoa com Deficiência</t>
  </si>
  <si>
    <t>Quantidade de vistorias realizadas em equipamentos púbicos municipais.</t>
  </si>
  <si>
    <t>Vistoria realizada em equipamento público municipal.</t>
  </si>
  <si>
    <t>Número acumulado de vistorias realizadas em equipamentos públicos municipais.</t>
  </si>
  <si>
    <t>A meta considera melhorias de acessibilidade, ou seja, reformas - incluindo aquelas pontuais ou parciais, ainda que o equipamento público não atinja todos os critérios exigidos pela norma técnica de acessibilidade (NBR 9050). Por isso, não foi possível levantar o valor base para a mesma, já que as reformas parciais não passam necessariamente pela análise da Comissão Permanente de Acessibilidade (CPA) vinculada à Secretaria Municipal de Pessoa com Deficiência (SMPED). Estabelecer e formalizar esse fluxo de informações entre a Secretaria Municipal de Serviços e Obras (SMSO) e a SMPED, a fim de que a Prefeitura consiga monitorar de forma mais efetiva as melhorias de acessibilidade nos equipamentos públicos antigos. Inclusive, esta é uma das entregas previstas no projeto Cidade Acessível (em sua quinta linha de ação), um dos projetos estratégicos que ajudam a sustentar a referida meta. Além da formalização deste fluxo, está prevista a realização de vistorias em equipamentos públicos municipais para verificar suas condições de acessibilidade. Tais vistorias servirão de insumo para a realização das reformas previstas na meta nº 34.</t>
  </si>
  <si>
    <t>Em razão da pandemia não foram realizadas mais vistorias</t>
  </si>
  <si>
    <t>Número de atendimentos de mediações de conflito realizados no Município.</t>
  </si>
  <si>
    <t>Atendimentos de mediação realizados.</t>
  </si>
  <si>
    <t>Atendimentos referentes à mediação de conflitos nas Casas de Mediação da Guarda Civil Metropolitana.</t>
  </si>
  <si>
    <t>Indica o número de mediações de conflito realizadas pela Guarda Civil Metropolitana no município. O aumento desse número indica a busca pelo diálogo na resolução de conflitos e a possível diminuição de casos levados à Justiça.</t>
  </si>
  <si>
    <t>Secretaria Municipal de Segurança Urbana</t>
  </si>
  <si>
    <t>Considerando que a presente Meta está vinculada ao atendimento de mediações de conflitos presenciais realizados;
Considerando que à partir de Março de 2020 todo o País foi surpreendido com a Pandemia pela infeção do vírus COVID-19;
Considerando que as Autoridades Sanitárias decretaram medidas de prevenção ao contagio, tendo o Serviço Público como principal medida a suspensão do atendimento presencial nas repartições públicas;
Considerando que as Casas de Mediação de Conflitos estão localizadas nas dependências das Subprefeituras, e consequentemente sem acesso ao público externo.
Informamos que a meta proposta por esta Secretaria não foi alcançada devido a suspensão dos atendimentos presenciais, determinados pelas autoridades sanitárias.
Informo ainda que em AGO/2020 foi aberto um canal para o atendimento on-line, entretanto a procura pelo serviço teve um declínio, conforme nossos dados estatísticos nos três primeiros meses de 2020 (período anterior a pandemia) tivemos uma média de 316 (trezentos e dezesseis) atendimentos, e se não houvesse a interrupção ao final de todo período (JAN à DEZ), alcançaríamos um total superior a 3.700 (três mil e setecentos) atendimentos superando a meta proposta.</t>
  </si>
  <si>
    <t>Número de furtos e roubos divulgados periodicamente (estatísticas agregadas por ano) pela Secretaria de Segurança Pública do Estado de São Paulo (SSP).</t>
  </si>
  <si>
    <t>Número de furtos e roubos reduzido.</t>
  </si>
  <si>
    <t>Cálculo da média de ocorrências de furto, roubo e furto e roubo de veículo (FRV) no período 2013-2016, sobre a qual deve ser aplicada uma redução de 10% para projeção do índice esperado para o período 2017-2020.</t>
  </si>
  <si>
    <t>De acordo com referências reconhecidas da área de estudos sobre Segurança Pública, os crimes de oportunidade são aqueles relacionados a condições ambientais que facilitam a ocorrência de delitos. Para efeitos  de qualificação da meta, ficam delimitados como crimes de oportunidade os furtos e roubos registrados pela Secretaria de Segurança Pública do Estado de São Paulo. Foram então calculadas as médias de furtos, roubos e furtos e roubos de veículos com base nas ocorrências por ano agregadas pela SSP, para o período 2013-2016. Sobre a média agregada desses três tipos de ocorrência no período mencionada, foi aplicada uma redução de 10%.</t>
  </si>
  <si>
    <t>SSP</t>
  </si>
  <si>
    <t>De acordo com os números apresentados, houve uma redução de 24% do valor base.</t>
  </si>
  <si>
    <t>Ações e serviços da saúde</t>
  </si>
  <si>
    <t>Nº de novos hospitais entregues.</t>
  </si>
  <si>
    <t>Entregar 2 novos hospitais.</t>
  </si>
  <si>
    <t>Nº de acumulado de novas unidades hospitalares entregues</t>
  </si>
  <si>
    <t>Autarquia Hospitalar Municipal - AHM/ Secretaria Municipal de Saúde – SMS</t>
  </si>
  <si>
    <t>Em 2020 foram implantados novos 5 hospitais para ampliar a capacidade de atendimento da população frente à demanda imposta pela pandemia da COVID-19. Considerando que 2 deles foram hospitais de campanha já desativados, não os consideramos na apuração do resultado, embora o esforço para sua impantação tenha sido relevante e tenham cumprido uma importante função no enfrentamento à pandemia. Os 3 hospitais cosiderados são instalações permanentes. São eles: HM Brasilândia, HM Bela Vista e HM Guarapiranga.</t>
  </si>
  <si>
    <t>Nº de obstetrizes contratadas.</t>
  </si>
  <si>
    <t>Favorecer as boas práticas para o parto normal e os cuidados de saúde às gestantes.</t>
  </si>
  <si>
    <t>Sistema de Informações de Recursos Humanos - SISRH / Secretaria Municipal de Saúde – SMS</t>
  </si>
  <si>
    <t>Indicador descontinuado. Solicitada a exclusão do indicador, conforme formalizado no processo SEI! nº 6017.2019/0035414-3, por ocasião do Balanço 2018 do PPA.</t>
  </si>
  <si>
    <t>Taxa de perda primária média de consultas médicas em Unidades Básicas de Saúde (UBS).</t>
  </si>
  <si>
    <t>Limitar ao Máximo 5% da Perda Primária Reduzida.</t>
  </si>
  <si>
    <t>Nº de vagas não utilizadas/ nº de vagas disponibilizadas* 100</t>
  </si>
  <si>
    <t>Sistema Integrado de Gestão e Assistência à Saúde – SIGA/ Secretaria Municipal de Saúde – SMS</t>
  </si>
  <si>
    <t>Proporção de óbitos nas internações por Infarto Agudo do Miocárdio (IAM) nos estabelecimentos de gestão municipal.</t>
  </si>
  <si>
    <t>Diminuir a mortalidade por Infarto Agudo do Miocárdio (IAM) para 8% nas unidades de emergência.</t>
  </si>
  <si>
    <t xml:space="preserve"> Nº de saídas hospitalares por óbito por Infarto Agudo do Miocárdio - IAM/total de internações por IAM como CID primário (em unidades SMS de administração direta)</t>
  </si>
  <si>
    <t>Sistema de Informações Hospitalares – SIHSUS/ Secretaria Municipal de Saúde – SMS</t>
  </si>
  <si>
    <t>Unidade de Medida é %  Valor é 9,9 %</t>
  </si>
  <si>
    <t>Proporção de óbitos nas internações por Insuficiência Cardíaca Congestiva (ICC) e seus agravos nos estabelecimentos de gestão municipal.</t>
  </si>
  <si>
    <t>Diminuir a mortalidade por insuficiência cardíaca descompensada nas unidades de emergência em 40%.</t>
  </si>
  <si>
    <t xml:space="preserve"> Nº de saídas hospitalares por óbito por Insuficiência Cardíaca Congestiva - ICC/total de internações por ICC como CID primário (em unidades SMS de administração direta)</t>
  </si>
  <si>
    <t>Unidade de Medida é % Valor é 17,1%</t>
  </si>
  <si>
    <t>Proporção de óbitos nas internações por Acidente Vascular Encefálico (AVE) nos estabelecimentos de gestão municipal.</t>
  </si>
  <si>
    <t>Diminuir a mortalidade por Acidente Vascular Encefálico (AVE) para 10% nas unidades de emergência.</t>
  </si>
  <si>
    <t>Nº de saídas hospitalares por óbito por Acidente Vascular Encefálico - AVE/total de internações por AVE como CID primário em AIH (em unidades SMS de administração direta)</t>
  </si>
  <si>
    <t>Unidade de Medida é % Valor é 17,8%</t>
  </si>
  <si>
    <t>Taxa de desabastecimento médio das unidades de saúde de itens de responsabilidade municipal.</t>
  </si>
  <si>
    <t>Taxa de desabastecimento médio das Unidades em até 15%.</t>
  </si>
  <si>
    <t>Nº de unidades X nº de itens utilizados por unidade desabastecidos (de responsabilidade municipal) / Nº de unidades X Nº total de itens utilizados por unidade (de responsabilidade municipal)</t>
  </si>
  <si>
    <t>Secretaria Municipal de Saúde – SMS/ Gestão de Sistemas em Saúde - GSS</t>
  </si>
  <si>
    <t>Taxa média de absenteísmo dos pacientes em exames.</t>
  </si>
  <si>
    <t>Reduzir o absenteísmo - não comparecimento dos pacientes aos exames - para 20%.</t>
  </si>
  <si>
    <t>(Nº de exames não realizados / Nº de exames agendados) *100</t>
  </si>
  <si>
    <t>Percentual de atendimento das demandas de alta prioridade em até 12 minutos.</t>
  </si>
  <si>
    <t>Garantir o atendimento de pelo menos 50% das demandas de alta prioridade (Acidente Vascular Cerebral, Infarto Agudo do Miocárdio e Trauma) em até 12 minutos.</t>
  </si>
  <si>
    <t>Nº de atendimentos de alta prioridade atendidos em até 12 minutos / Nº total de atendimentos de alta prioridade</t>
  </si>
  <si>
    <t>Intergraph Computer-Aided Dispatch I/CAD / Secretaria Municipal de Saúde – SMS</t>
  </si>
  <si>
    <t>Cobertura de exames de Papanicolau da população alvo.</t>
  </si>
  <si>
    <t>Aumentar a cobertura de exames de Papanicolau na faixa etária alvo (25-64 anos) em 10%.</t>
  </si>
  <si>
    <t>Nº de exames citopatológicos de colo de útero em mulheres de 25 a 64 anos / população feminina residente de 25 a 64 anos</t>
  </si>
  <si>
    <t>Sistema de Informações Ambulatoriais – SIASUS / Instituto Brasileiro de Geografia e Estatística – IBGE / Secretaria Municipal de Saúde – SMS</t>
  </si>
  <si>
    <t>Percentual de atendimento de demandas de saúde mental.</t>
  </si>
  <si>
    <t>Ampliar o número de atendimentos do  Programa “SAMU 192 - Saúde Mental” para 70%.</t>
  </si>
  <si>
    <t>Nº de pacientes atendidos pelo SAMU Saúde Mental/nº total de pacientes em sofrimento mental</t>
  </si>
  <si>
    <t>Cobertura populacional estimada da atenção básica.</t>
  </si>
  <si>
    <t>Potencial de População Assistida pela Atenção Básica.</t>
  </si>
  <si>
    <t>Número equipes ESF + número equipes de atenção básica parametrizadas x 3.450) / Número total de habitantes x 100</t>
  </si>
  <si>
    <t>Cobertura da atenção primária é medida pela existência de equipes de saúde para cada 3,45 mil pessoas (equipes de saúde da família e equipes de atenção básica). Recentemente, o Ministério da Saúde alterou a fórmula de cálculo do indicador. O cálculo foi realizado por meio da comparação entre o valor base de 2016 (62,4%) e o valor base de 2012 (56,6%). Variação 2013-2016 = 62,4%-56,6% = 5,8%.</t>
  </si>
  <si>
    <t>Secretaria Municipal de Saúde (Cadastro Nacional de Estabelecimentos de Saúde - CNES/ Fundação Sistema Estadual de Análise de Dados – Fundação SEADE)</t>
  </si>
  <si>
    <t>Mudanças na disponibilização dos dados do CNES pelo Ministério da Saúde (MS) inviabilizaram o cálculo do indicador. A SMS está contato com o MS para alinhar o fluxo de informações ou mudança na fórmula de cálculo do indicador.</t>
  </si>
  <si>
    <t>Percentual de atendimento de demandas de baixa prioridade.</t>
  </si>
  <si>
    <t>Ampliar para 75% o percentual de atendimento de demandas de baixa prioridade.</t>
  </si>
  <si>
    <t>Total de casos de baixa complexidade atendidos / total de solicitações de baixa complexidade</t>
  </si>
  <si>
    <t>Percentual de Unidades Básicas de Saúde (UBS) que oferecem Práticas Integrativas e Complementares (PIC) em Saúde.</t>
  </si>
  <si>
    <t xml:space="preserve">Aumentar para 95% o número de Unidades com Práticas Integrativas e Complementares. </t>
  </si>
  <si>
    <t xml:space="preserve">Nº acumulado de Unidades Básicas de Saúde (UBS) com PICS X 100/Nº Total de Unidades Básicas de Saúde (UBS) </t>
  </si>
  <si>
    <t>Sistema de Informações Ambulatoriais – SIASUS/ Cadastro Nacional de Estabelecimentos de Saúde – CNES/ Secretaria Municipal de Saúde - SMS</t>
  </si>
  <si>
    <t>68.8%</t>
  </si>
  <si>
    <t>Percentual de viaturas em uso 24h.</t>
  </si>
  <si>
    <t>Garantir a operacionalização ininterrupta (24 horas por dia) de 122 viaturas de Suporte Básico de Vida habilitadas, 26 viaturas de Suporte Avançado, bem como de 6 Veículos de Intervenção Rápida.</t>
  </si>
  <si>
    <t>Nº total de viaturas em uso 24h/ Nº total de viaturas habilitadas (em 2016)</t>
  </si>
  <si>
    <t>Nº de novas equipes de abordagem do Programa Consultório na Rua implantadas.</t>
  </si>
  <si>
    <t>Implantar 10 equipes de abordagem do Programa Consultório na Rua.</t>
  </si>
  <si>
    <t>Número acumulado de novas equipes implantadas.</t>
  </si>
  <si>
    <t>Secretaria Municipal de Saúde - SMS</t>
  </si>
  <si>
    <t>Nº de novos serviços de urgência e emergência implantados.</t>
  </si>
  <si>
    <t>Implantar 12 serviços de urgência e emergência.</t>
  </si>
  <si>
    <t>Nº acumulado de novos serviços de urgência e emergência implantados.</t>
  </si>
  <si>
    <t>Secretaria Municipal de Saúde – SMS</t>
  </si>
  <si>
    <t>Nº de novas Unidades Básicas de Saúde (UBS) entregues.</t>
  </si>
  <si>
    <t>Entregar 14 novas Unidades Básicas de Saúde.</t>
  </si>
  <si>
    <t>Nº acumulado de novas Unidades Básicas de Saúde (UBS) entregues.</t>
  </si>
  <si>
    <t>A meta de 14 novas unidades foi alcançada em 2019. Em 2020, os esforços foram redirecionados para a ampliação e readequação da rede hospitalar, dada a realidade imposta pela pandemia da COVID-19.</t>
  </si>
  <si>
    <t>Nº de novos Núcleos de Apoio à Estratégia de Saúde da Famíllia (NASF) implantados.</t>
  </si>
  <si>
    <t>33 Núcleos de Apoio à Estratégia de Saúde da Famíllia implantados.</t>
  </si>
  <si>
    <t>Nº acumulado de novos NASF implantados.</t>
  </si>
  <si>
    <t>Cadastro Nacional de Estabelecimentos de Saúde - CNES / Secretaria Municipal de Saúde - SMS</t>
  </si>
  <si>
    <t>Mudanças na disponibilização dos dados do CNES pelo Ministério da Saúde (MS) inviabilizaram o cálculo do indicador. A SMS está contato com o MS para alinhar o fluxo de informações ou mudança na fórmula de cálculo do indicador. Solicitada correção do texto do indicador à SF com a retirada da palavra "Novos".</t>
  </si>
  <si>
    <t xml:space="preserve">Nº de serviços de urgência e emergência reformados/readequados. </t>
  </si>
  <si>
    <t>Reformar e/ou Readequar as 33 unidades da Rede de Urgência e Emergência.</t>
  </si>
  <si>
    <t>Nº de serviços de urgência e emergência reformados/readequados.</t>
  </si>
  <si>
    <t>Nº de novas equipes de Estratégia de Saúde da Família (ESF) implantadas.</t>
  </si>
  <si>
    <t>100 Novas Equipes de Estratégia de Saúde da Família implantadas.</t>
  </si>
  <si>
    <t>Nº acumulado de novas equipes de ESF implantadas.</t>
  </si>
  <si>
    <t>Nº de novas equipes de saúde bucal implantadas.</t>
  </si>
  <si>
    <t>100 novas Equipes de Saúde Bucal implantadas.</t>
  </si>
  <si>
    <t>Nº acumulado de novas equipes de saúde bucal implantadas.</t>
  </si>
  <si>
    <t>Nº acumulado de novos nutricionistas contratados.</t>
  </si>
  <si>
    <t>67 novos Nutricionistas contratados.</t>
  </si>
  <si>
    <t>N° acumulado de novos profissionais contratados.</t>
  </si>
  <si>
    <t>Nº de novas vagas criadas em serviços de moradias terapêuticas (SMT).</t>
  </si>
  <si>
    <t>Criar 100 vagas em Serviços de Moradias Terapêuticas.</t>
  </si>
  <si>
    <t>Somatório das vagas criadas em serviços de moradias terapêuticas - SMT.</t>
  </si>
  <si>
    <t>Nº de novas vagas criadas em Centros de Atenção Psicosocial - CAPS III.</t>
  </si>
  <si>
    <t>Criar 105 novas vagas em Centros de Atenção Psicosocial - CAPS III, por meio da implantação de 21 novos CAPS III.</t>
  </si>
  <si>
    <t>Número acumulado de novas vagas criadas em CAPS III.</t>
  </si>
  <si>
    <t> 22</t>
  </si>
  <si>
    <t xml:space="preserve">Em 2020, reclassificamos dois CAPS de II para III, a saber, o CAPS Adulto III Brasilândia, com 8 leitos e o CAPSij III Penha, com 6 leitos. Tivemos também a implantação de 1 CAPS III novo, o CAPS AD III São Luiz com 8 leitos, totalizando 22 novos leitos. Em Dezembro de 2020, inauguramos o CAPS Adulto III Mooca com 8 leitos, porém por um atraso na reforma do equipamento, a acolhida noturna nos leitos só começou a funcionar em Janeiro de 2021, motivo pelo qual não pudemos contabilizar esses leitos em 2020. </t>
  </si>
  <si>
    <t>Proporção de cura dos casos novos de hanseníase diagnosticados nos anos das coortes.</t>
  </si>
  <si>
    <t>Capacidade do sistema de saúde de tratar e curar os casos de hanseníase diagnosticados.</t>
  </si>
  <si>
    <t>(Número de casos novos de hanseníase residentes no município  e diagnosticados nos anos das coortes e curados até 31/12 do ano de avaliação / Número total de casos novos de hanseníase residentes no município e diagnosticados nos anos das coortes) x 100</t>
  </si>
  <si>
    <t xml:space="preserve">O indicador possibilita a inferência sobre a qualidade do atendimento dos serviços de saúde à pessoa acometida pela hanseníase, expressando a efetividade desses serviços em assegurar a adesão ao tratamento até a alta. É de grande relevância, uma vez que a cura se refletirá na redução dos focos de contágio da doença e contribuirá para prevenção das incapacidades físicas. </t>
  </si>
  <si>
    <t>Secretaria Municipal de Saúde (Sistema de Informação de Agravos de Notificação - SINAN)</t>
  </si>
  <si>
    <t>Proporção de preenchimento do campo “ocupação” nas notificações de agravos relacionados ao trabalho.</t>
  </si>
  <si>
    <t>Identifica as ocupações que apresentam maiores incidências de agravos relacionados ao trabalho.</t>
  </si>
  <si>
    <t>( Número de notificações de agravos com o campo “Ocupação” preenchido com o código da Classificação Brasileira de Ocupações (CBO) correspondente, na versão disponibilizada pelo Sinan, em determinado ano no município  / Número total de casos de agravos relacionados ao trabalho notificados, em determinado ano no município) x  100</t>
  </si>
  <si>
    <t>Identifica as ocupações que apresentam maiores incidências de agravos relacionados ao trabalho, possibilitando a definição de ações de promoção, prevenção, vigilância e assistência, de forma mais adequada.</t>
  </si>
  <si>
    <t>Proporção de análises realizadas em amostras de água para consumo humano quanto aos parâmetros coliformes totais, cloro residual livre e turbidez.</t>
  </si>
  <si>
    <t>Avalia a qualidade da água para consumo humano.</t>
  </si>
  <si>
    <t xml:space="preserve">[ 1,2 X (Número de amostras de água examinadas para o parâmetro coliformes totais /3.288*) + 1,0 X (Número de amostras de água examinadas para o parâmetro turbidez / 3.288) + 1,0 X (Número de amostras de água examinadas para o parâmetro de cloro residual livre / 3.88)] / 3,2
* 3.288 é o número preconizado de amostras para o Município de São Paulo pela Diretriz Nacional do Plano de Amostragem da Vigilância da Qualidade da Água Para Consumo Humano
</t>
  </si>
  <si>
    <t>Avalia a proporção de amostras de água analisadas conforme determinado pela Diretriz Nacional do Plano de Amostragem da Vigilância da Qualidade da Água para Consumo Humano, inferindo a qualidade da água consumida pela população.</t>
  </si>
  <si>
    <t>Secretaria Municipal de Saúde (Sistema de Informação de Vigilância da Qualidade da Água para Consumo Humano - SISAGUA)</t>
  </si>
  <si>
    <t>Percentual dos sete (07) grupos de ações de Vigilância Sanitária.</t>
  </si>
  <si>
    <t>Avalia o nível de implementação das ações de vigilância sanitária.</t>
  </si>
  <si>
    <t>(Número de grupos de ações de vigilância sanitária consideradas necessárias realizadas pelo município / Número de grupos de ações de vigilância sanitária consideradas necessárias) x 100</t>
  </si>
  <si>
    <t xml:space="preserve">Permite avaliar, nas diversas dimensões, o nível de implementação das ações de vigilância sanitária. Esse indicador é composto pelos grupos de ações identificadas como necessárias para serem executadas em todos os municípios brasileiros ao longo do ano, por se tratarem dos grupos de ações essenciais à atuação da vigilância sanitária.
Grupos de ações consideradas necessárias:  (i) cadastro de estabelecimentos sujeitos à Visa; (ii) inspeção em estabelecimentos sujeitos à Visa; (iii) atividades educativas para população; (iv) atividades educativas para o setor regulado; (v) recebimento de denúncias; (vi) atendimento de denúncias; e (vii) instauração de processo administrativo sanitário
</t>
  </si>
  <si>
    <t>Secretaria Municipal de Saúde (Sistema de Informação Ambulatorial do SUS - SIASUS/DATASUS)</t>
  </si>
  <si>
    <t>Conforme Resolução CIT n.45, de 25 de julho de 2019, o indicador deixou de ser acompanhado opelo SUS.</t>
  </si>
  <si>
    <t xml:space="preserve">Nº Unidades Básicas de Saúde (UBS) readequadas e/ou reformadas. </t>
  </si>
  <si>
    <t>Readequar ou Reformar 1/3 (150) Unidades Básicas de Saúde.</t>
  </si>
  <si>
    <t xml:space="preserve">Nº acumulado de Unidades Básicas de Saúde (UBS) readequadas e/ou reformadas. </t>
  </si>
  <si>
    <t>Nº de novas bases do SAMU integradas implantadas.</t>
  </si>
  <si>
    <t>Implantar 125 bases descentralizadas do SAMU integradas às unidades identificadas.</t>
  </si>
  <si>
    <t>Total de novas bases integradas implantadas.</t>
  </si>
  <si>
    <t>Nº de novas vagas criadas em Unidades de Acolhimento (UA).</t>
  </si>
  <si>
    <t>Criar 250 novas vagas em Unidades de Acolhimento - UA.</t>
  </si>
  <si>
    <t>Número acumulado de novas vagas criadas em Unidades de Acolhimento - UA.</t>
  </si>
  <si>
    <t>Secretaria Municipal de Assistência e Desenvolvimento Social</t>
  </si>
  <si>
    <t>Nº de novos profissionais médicos na Atenção Básica à Saúde contratados.</t>
  </si>
  <si>
    <t>700 Novos Médicos Contratados.</t>
  </si>
  <si>
    <t>Nº acumulado de novos profissionais médicos na Atenção Básica à Saúde.</t>
  </si>
  <si>
    <t xml:space="preserve">Percentual de Unidades Básicas de Saúde (UBS) cobertas por teleconsultores. </t>
  </si>
  <si>
    <t>Ampliar o Telessaúde para todas as 452 Unidades Básicas de Saúde (UBS).</t>
  </si>
  <si>
    <t>Nº de Unidades Básicas de Saúde (UBS) cobertas por Teleconsultores.</t>
  </si>
  <si>
    <t>Nº de novos leitos hospitalares de desintoxicação disponibilizados.</t>
  </si>
  <si>
    <t>Criar 500 vagas relativas a leitos hospitalares de desintoxicação de álcool e outras drogas.</t>
  </si>
  <si>
    <t>Número acumulado de novos leitos hospitalares criados.</t>
  </si>
  <si>
    <t>Nº de implantes subdérmicos utilizados.</t>
  </si>
  <si>
    <t>Aumentar em 100% a disponibilidade anual de métodos contraceptivos de longa permanência (implante subdérmico).</t>
  </si>
  <si>
    <t>Nº de implantes subdérmicos realizados por ano.</t>
  </si>
  <si>
    <t xml:space="preserve">Secretaria Municipal de Saúde – SMS </t>
  </si>
  <si>
    <t>Nº de dispositivos intrauterinos utilizados.</t>
  </si>
  <si>
    <t>Aumentar em 100% a disponibilidade anual de métodos contraceptivos de longa permanência (Dispostivo Intrauterino).</t>
  </si>
  <si>
    <t>Nº de dispositivos intrauterinos utilizados por ano.</t>
  </si>
  <si>
    <t>Central de Distribuição de Medicamentos – CDMEC/ Secretaria Municipal de Saúde – SMS</t>
  </si>
  <si>
    <t>Taxa média de perda primária da agenda de exames.</t>
  </si>
  <si>
    <t>Manter a perda primária - não ocupação de vagas para exames disponibilizadas - abaixo de 5%.</t>
  </si>
  <si>
    <t>(Nº de vagas de exames não agendadas / Nº de vagas de exames disponibilizadas) *100</t>
  </si>
  <si>
    <t>&lt;5%</t>
  </si>
  <si>
    <t xml:space="preserve">Proporção de parto normal nas maternidades sob gestão municipal. </t>
  </si>
  <si>
    <t>Manter as taxas de parto normal nas maternidades sob gestão municipal acima de 65%.</t>
  </si>
  <si>
    <t>Nº de partos normais nas maternidades sob gestão municipal/ total de partos nas maternidades sob gestão municipal.</t>
  </si>
  <si>
    <t>Sistema de Informações sobre Nascidos Vivos – SIN/ASC / Instituto Brasileiro de Geografia e Estatística – IBGE / Secretaria Municipal de Saúde – SMS</t>
  </si>
  <si>
    <t>&gt;65%</t>
  </si>
  <si>
    <t>Nº de vagas de exames disponibilizadas.</t>
  </si>
  <si>
    <t>Ampliar a disponibilidade de vagas de exames prioritários em 10%.</t>
  </si>
  <si>
    <t>Nº de vagas de exames disponibilizadas por ano.</t>
  </si>
  <si>
    <t>1,71 milhões</t>
  </si>
  <si>
    <t>1,88 mihões (+10%)</t>
  </si>
  <si>
    <t>1,9 milhões</t>
  </si>
  <si>
    <t>Coeficiente de Mortalidade Infantil.</t>
  </si>
  <si>
    <t>Mortalidade Infantil Reduzida.</t>
  </si>
  <si>
    <t>Número de óbitos de residentes com menos de um ano de idade/ Número de nascidos vivos de mães residentes x 1000</t>
  </si>
  <si>
    <t>O cálculo foi realizado por meio da comparação entre o valor base de 2016 (11,3 em 1.000) e o valor base de 2012 (11,94 em 1.000). 11.94 em 1.000 - 11,3 em 1.000 = 0,64 em 1.000.</t>
  </si>
  <si>
    <t>/1.000</t>
  </si>
  <si>
    <t>Secretaria Municipal de Saúde (Sistema de Informação sobre Mortalidade/SIM e Sistema de Informação sobre Nascidos Vivos/SIN/ASC)</t>
  </si>
  <si>
    <t>11,3 em 1.000</t>
  </si>
  <si>
    <t>10,7 em 1.000</t>
  </si>
  <si>
    <t>Resultado preliminar.</t>
  </si>
  <si>
    <t>Taxa de mortalidade precoce (30-69 anos) por Doenças Crônicas Não Transmissíveis selecionadas (DCNT).</t>
  </si>
  <si>
    <t>Taxa de Mortalidade Precoce (30-69 anos) Reduzida.</t>
  </si>
  <si>
    <t>Número de óbitos prematuros (de 30 a 69 anos) por DCNT selecionadas em determinado ano, em residentes no município de São Paulo / População de 30 a 69 anos x 100.000</t>
  </si>
  <si>
    <t>É considerada precoce a morte por doenças crônicas na faixa etária de 30-69 anos (fonte: Organização Mundial da Saúde). Foram selecionadas Doenças Crônicas Não Transmissíveis: isquêmicas do coração, cerebrovasculares, hipertensão arterial, diabetes, pulmonares obstrutivas e insuficiência cardíaca.  O cálculo foi realizado por meio da comparação entre o valor base de 2015 (139,8 em 100.000) e o valor base de 2012 (146,2 em 100.000) , pois os valores finais de 2016 ainda não estão disponíveis. Variação 2013-2015 = 146,2 em 100.000 menos 139,8 em 100.000  = 6,4 em 100.000.</t>
  </si>
  <si>
    <t>/100.000</t>
  </si>
  <si>
    <t>Secretaria Municipal de Saúde (Sistema de Informação sobre Mortalidade/SIM; Fundação Sistema Estadual de Análise de Dados/ Fundação SEADE)</t>
  </si>
  <si>
    <t>147,7 em 100.000</t>
  </si>
  <si>
    <t>140,4 em 100.000</t>
  </si>
  <si>
    <t>Tempo médio em dias entre a data de solicitação e a data de realização do exame em relação ao total de agendamentos válidos.</t>
  </si>
  <si>
    <t>Total de dias entre a data de solicitação e a data do agendamento para realização do exame / Nº Total de Agendamentos</t>
  </si>
  <si>
    <t>Foram considerados exames prioritários: Ecocardiograma, Endoscopia, Mamografia, Raio-x, Ressonância Magnética, Teste Ergométrico, Tomografia e Ultrassonografia, pois sua realização em tempo adequado reduz o risco de morte e sequelas.</t>
  </si>
  <si>
    <t>número absoluto (dias)</t>
  </si>
  <si>
    <t>Sistema Integrado de Gestão da Assistência à Saúde/SIGA-Saúde SP</t>
  </si>
  <si>
    <t>72 dias</t>
  </si>
  <si>
    <t>30 dias</t>
  </si>
  <si>
    <t>Percentual de estabelecimentos certificados em conformidade com o Modelo Municipal de Qualidade, Humanização e Segurança do Paciente.</t>
  </si>
  <si>
    <t>Estabelecimentos Certificados pelo Modelo de Qualidade, Segurança e Humanização do Paciente.</t>
  </si>
  <si>
    <t>Número acumulado de estabelecimentos da Rede Municipal de Saúde certificados / Número total de estabelecimentos da Rede Municipal de Saúde (em 2016) x 100</t>
  </si>
  <si>
    <t xml:space="preserve">A certificação será composta a partir de critérios reconhecidos de qualidade e segurança do paciente de diferentes instituições acreditadoras reconhecidas nacional e internacionalmente, com diferentes níveis de complexidade.  </t>
  </si>
  <si>
    <t>Secretaria Municipal de Saúde – SMS e Cadastro Nacional de Estabelecimentos de Saúde - CNES</t>
  </si>
  <si>
    <t>75%(630)</t>
  </si>
  <si>
    <t>Nº de novos centros de reabilitação implantados.</t>
  </si>
  <si>
    <t>Implantar 5 Centros Especializados de Reabilitação (CER).</t>
  </si>
  <si>
    <t>Nº acumulado de novos serviços de Reabilitação implantados.</t>
  </si>
  <si>
    <t>Nº de serviços de reabilitação revitalizados.</t>
  </si>
  <si>
    <t>Revitalizar 25  Centros Especializados de Reabilitação (CER).</t>
  </si>
  <si>
    <t>Nº acumulado de serviços de reabilitação revitalizados.</t>
  </si>
  <si>
    <t>Nº de órteses, próteses e meios auxiliares de locomoção (OPM) fornecidos nos serviços de reabilitação.</t>
  </si>
  <si>
    <t>Ampliar em 15% (5.059) o fornecimento de órteses, próteses e meios auxiliares de locomoção (OPM) nos serviços de reabilitação.</t>
  </si>
  <si>
    <t>Nº acumulado de órteses, próteses e meios auxiliares de locomoção - OPM fornecidos nos serviços de reabilitação</t>
  </si>
  <si>
    <t>Sistema de Informações Ambulatoriais – SIASUS/ Secretaria Municipal de Saúde – SMS</t>
  </si>
  <si>
    <t>38.782 (+15%)</t>
  </si>
  <si>
    <t>Nº de URSI com adequação de infraestrutura e recursos humanos.</t>
  </si>
  <si>
    <t>Adequar a infraestrutura e os recursos humanos das 10 URSI já existentes.</t>
  </si>
  <si>
    <t xml:space="preserve">Nº acumulado de URSI com adequação de infraestrutura e recursos humanos. </t>
  </si>
  <si>
    <t xml:space="preserve">Percentual de idosos com AMPI-AB realizada. </t>
  </si>
  <si>
    <t>Realizar a Avaliação Multidimensional da Pessoa Idosa na Atenção Básica - AMPI-AB em 100% dos idosos matriculados nas Unidades Básicas de Saúde (UBS) do Município.</t>
  </si>
  <si>
    <t>Nº de idosos com AMPI-AB realizadas / Nº de idosos cadastrados nas UBS (em 2016)</t>
  </si>
  <si>
    <t>N° de novas URSI implantadas.</t>
  </si>
  <si>
    <t>Inaugurar 6 novas Unidades de Referência à Saúde do Idoso (URSI).</t>
  </si>
  <si>
    <t>Nº acumulado de novas URSI implantadas.</t>
  </si>
  <si>
    <t>N° de novas equipes PAI implantadas.</t>
  </si>
  <si>
    <t>Implantar 24 novas equipes no Programa de Acompanhante de Idosos - PAI.</t>
  </si>
  <si>
    <t>Nº acumulado de equipes novas de PAI implantadas.</t>
  </si>
  <si>
    <t>Percentual de ambulatórios de especialidades da rede municipal com prontuário eletrônico implantado.</t>
  </si>
  <si>
    <t>Implantar o prontuário eletrônico em 50% dos Ambulatórios de Especialidades da Rede Municipal de Saúde (30).</t>
  </si>
  <si>
    <t>Nª de ambulatórios de especialidades da Rede que tem o prontuário implantado / Total de ambulatórios de especialidades da Rede Municipal (em 2016)</t>
  </si>
  <si>
    <t>10%(6)</t>
  </si>
  <si>
    <t>50%(30)</t>
  </si>
  <si>
    <t>Percentual de hospitais da Rede Municipal com prontuário eletrônico implantado.</t>
  </si>
  <si>
    <t>Implantar o prontuário eletrônico em 70% dos hospitais da Rede Municipal de Saúde (13).</t>
  </si>
  <si>
    <t>Nª de hospitais da rede com prontuário implantado / Total de hospitais da Rede Municipal (em 2016)</t>
  </si>
  <si>
    <t>15% (3)</t>
  </si>
  <si>
    <t>70% (13)</t>
  </si>
  <si>
    <t>Percentual de UBS da Rede Municipal com prontuário eletrônico implantado.</t>
  </si>
  <si>
    <t>Implantar o prontuário eletrônico em 100% (452) das Unidades Básicas de Saúde (UBS).</t>
  </si>
  <si>
    <t>Nª de UBS com prontuário implantado / Total de UBS da Rede Municipal (em 2016)</t>
  </si>
  <si>
    <t>25%(113)</t>
  </si>
  <si>
    <t>100%(452)</t>
  </si>
  <si>
    <t>Cumprido parcialmente. Algumas obras PAC não tiveram repasse de recursos</t>
  </si>
  <si>
    <t>Cumprido parcialmente. Alguns contratos tiveram seus valores reduzidos por renegociações ou novas licitações onde obtivemos valores menores, o que ocasionou a queda no valor necessário.</t>
  </si>
  <si>
    <t>Cumprido parcialmente. Houve a diminuição de contratos alocados na dotação.</t>
  </si>
  <si>
    <t>Cumprido parcialmente. Houve a diminuição nos valores dos contratos alocados na dotação.</t>
  </si>
  <si>
    <t>Cumprido parcialmente. Repactuação do Programa de metas em 2019, utilização de outras fontes de recursos, situação de pandemia e o consequente atraso nas obras.</t>
  </si>
  <si>
    <t>Comentários da Unidade</t>
  </si>
  <si>
    <t>Ações de intervenção no sistema de drenagem</t>
  </si>
  <si>
    <t>RECUPERAÇÃO E REFORÇO DE OBRAS DE ARTE ESPECIAIS - OAE</t>
  </si>
  <si>
    <t>Ação de intervenção da nárea de mobilidade urbana</t>
  </si>
  <si>
    <t>0000 - ENCARGOS ESPECIAIS</t>
  </si>
  <si>
    <t>3001 - ACESSO À CULTURA</t>
  </si>
  <si>
    <t>3002 - ACESSO À MORADIA ADEQUADA</t>
  </si>
  <si>
    <t>3003 - AÇÕES E SERVIÇOS DA SAÚDE</t>
  </si>
  <si>
    <t>3004 - BENEFÍCIOS E PREVIDÊNCIA DE FUNCIONÁRIOS</t>
  </si>
  <si>
    <t>3005 - PROMOÇÃO DA SUSTENTABILIDADE AMBIENTAL</t>
  </si>
  <si>
    <t>3006 - DIREITOS DA PESSOA COM DEFICIÊNCIA</t>
  </si>
  <si>
    <t>3007 - GARANTIA DOS DIREITOS DA POPULAÇÃO IDOSA</t>
  </si>
  <si>
    <t>3008 - AÇÕES PREVENTIVAS EM ÁREAS DE RISCO E DEFESA CIVIL</t>
  </si>
  <si>
    <t>3009 - MELHORIA DA MOBILIDADE URBANA UNIVERSAL</t>
  </si>
  <si>
    <t>3010 - DESENVOLVIMENTO E MANUTENÇÃO DA EDUCAÇÃO</t>
  </si>
  <si>
    <t>3011 - MODERNIZAÇÃO, DESBUROCRATIZAÇÃO E INOVAÇÃO TECNOLÓGICA DO SERVIÇO PÚBLICO</t>
  </si>
  <si>
    <t>3012 - PARTICIPAÇÃO, TRANSPARÊNCIA E CONTROLE SOCIAL DA ADMINISTRAÇÃO PÚBLICA</t>
  </si>
  <si>
    <t>3013 - PREVENÇÃO E PROTEÇÃO ÀS VÍTIMAS DA VIOLÊNCIA</t>
  </si>
  <si>
    <t>3014 - PROCESSO LEGISLATIVO E CONTROLE EXTERNO</t>
  </si>
  <si>
    <t>3015 - PROMOÇÃO DA CIDADE COMO CENTRO DE EVENTOS E DESTINO TURÍSTICO DE REFERÊNCIA GLOBAL</t>
  </si>
  <si>
    <t>3016 - NUTRIÇÃO E SEGURANÇA ALIMENTAR</t>
  </si>
  <si>
    <t>3017 - PROMOÇÃO DE ATIVIDADES ESPORTIVAS, RECREATIVAS E DE LAZER</t>
  </si>
  <si>
    <t>3018 - PROMOÇÃO DA CIDADANIA, VOLUNTARIADO E VALORIZAÇÃO DA DIVERSIDADE</t>
  </si>
  <si>
    <t>3019 - PROMOÇÃO DO CRESCIMENTO ECONÔMICO E GERAÇÃO DE POSTOS DE TRABALHO E OPORTUNIDADES</t>
  </si>
  <si>
    <t>3021 - QUALIDADE, EFICIÊNCIA E SUSTENTABILIDADE DO ORÇAMENTO PÚBLICO</t>
  </si>
  <si>
    <t>3022 - REQUALIFICAÇÃO E PROMOÇÃO DA OCUPAÇÃO DOS ESPAÇOS PÚBLICOS</t>
  </si>
  <si>
    <t>3023 - PROTEÇÃO À POPULAÇÃO EM SITUAÇÃO DE VULNERABILIDADE</t>
  </si>
  <si>
    <t>3024 - SUPORTE ADMINISTRATIVO</t>
  </si>
  <si>
    <t>3025 - APOIO AO ALUNO</t>
  </si>
  <si>
    <t>3026 - ACESSO A EDUCAÇÃO E QUALIDADE DO ENSINO - FORMAÇÃO, AVALIAÇÃO E APRIMORAMENTO DO ENSINO</t>
  </si>
  <si>
    <t>9999 - RESERVA DE CONTINGÊNCIA</t>
  </si>
  <si>
    <t>28</t>
  </si>
  <si>
    <t>11</t>
  </si>
  <si>
    <t>06</t>
  </si>
  <si>
    <t>05</t>
  </si>
  <si>
    <t>07</t>
  </si>
  <si>
    <t>Valor Previsto para 2020</t>
  </si>
  <si>
    <t>87</t>
  </si>
  <si>
    <t>37</t>
  </si>
  <si>
    <t>51</t>
  </si>
  <si>
    <t>62</t>
  </si>
  <si>
    <t>73</t>
  </si>
  <si>
    <t>29</t>
  </si>
  <si>
    <t>FUNDO MUNICIPAL DE DESENVOLVIMENTO SOCIAL</t>
  </si>
  <si>
    <t>07 - FMD</t>
  </si>
  <si>
    <t>3010</t>
  </si>
  <si>
    <t>3010 - PROJETOS DE SAÚDE ORIUNDOS DE RECURSOS DE DESESTATIZAÇÕES E PARCERIAS</t>
  </si>
  <si>
    <t>3011</t>
  </si>
  <si>
    <t>3011 - PROJETOS DE EDUCAÇÃO ORIUNDOS DE RECURSOS DE DESESTATIZAÇÕES E PARCERIAS</t>
  </si>
  <si>
    <t>3012</t>
  </si>
  <si>
    <t>3012 - PROJETOS DE TRANSPORTE E MOBILIDADE ORIUNDOS DE RECURSOS DE DESESTATIZAÇÕES E PARCERIAS</t>
  </si>
  <si>
    <t>3013</t>
  </si>
  <si>
    <t>3013 - PROJETOS DE ASSISTÊNCIA SOCIAL ORIUNDOS DE RECURSOS DE DESESTATIZAÇÕES E PARCERIAS</t>
  </si>
  <si>
    <t>3014</t>
  </si>
  <si>
    <t>3014 - PROJETOS DE HABITAÇÃO ORIUNDOS DE RECURSOS DE DESESTATIZAÇÕES E PARCERIAS</t>
  </si>
  <si>
    <t>3015</t>
  </si>
  <si>
    <t>3015 - Projetos de Segurança Urbana Oriundos de Recursos de Desestatizações e Parcerias</t>
  </si>
  <si>
    <t>9205</t>
  </si>
  <si>
    <t>9205 - Projetos Oriundos de Recursos com Desestatizações, Concessões e Parcerias</t>
  </si>
  <si>
    <t>5287</t>
  </si>
  <si>
    <t>5287 - INSPEÇÃO DE OBRAS DE ARTES ESPECIAIS - OAE - PROGRAMA DE METAS 3.B</t>
  </si>
  <si>
    <t>5388</t>
  </si>
  <si>
    <t>5388 - CONSTRUÇÃO E IMPLANTAÇÃO DO PARQUE MINHOCÃO - PROGRAMA DE METAS 7.C</t>
  </si>
  <si>
    <t>5392</t>
  </si>
  <si>
    <t>5392 - IMPLANTAÇÃO DE CORREDORES DE ÔNIBUS NOVOS - PROGRAMA DE METAS 11.A</t>
  </si>
  <si>
    <t>5394</t>
  </si>
  <si>
    <t>5394 - AMPLIAÇÃO, REFORMA E REQUALIFICAÇÃO NAS ÁREAS DE PARADA E PLATAFORMA DE EMBARQUE DE FAIXA EXCLUSIVA DE ÔNIBUS - PROGRAMA DE METAS 11.F E 11.G</t>
  </si>
  <si>
    <t>5409</t>
  </si>
  <si>
    <t>5409 - IMPLANTAÇÃO DE ESTRUTURA TURÍSTICA NO TRIÂNGULO HISTÓRICO - PROGRAMA DE METAS 6</t>
  </si>
  <si>
    <t>5417</t>
  </si>
  <si>
    <t>5417 - PROJETOS DE MOBILIDADE URBANA ORIUNDOS DE RECURSOS DE DESESTATIZAÇÕES E PARCERIAS</t>
  </si>
  <si>
    <t>Projetos - FMD</t>
  </si>
  <si>
    <t>Ação Orçamentária PdM</t>
  </si>
  <si>
    <t>SECRETARIA DO GOVERNO MUNICIPAL</t>
  </si>
  <si>
    <t>11 - SGM</t>
  </si>
  <si>
    <t>1032 - CONSTRUÇÃO DA FÁBRICA DO SAMBA</t>
  </si>
  <si>
    <t>2032</t>
  </si>
  <si>
    <t>2032 - Manutenção e Operação da Fábrica do Samba</t>
  </si>
  <si>
    <t>2102</t>
  </si>
  <si>
    <t>2102 - Operação e Manutenção da Infraestrutura Turística</t>
  </si>
  <si>
    <t>2118 - PROMOÇÃO DE CAMPANHAS E EVENTOS DE INTERESSE DO MUNICÍPIO</t>
  </si>
  <si>
    <t>2131</t>
  </si>
  <si>
    <t>2131 - SUPORTE E MANUTENÇÃO DA COORDENAÇÃO DE IMPRENSA</t>
  </si>
  <si>
    <t>2239</t>
  </si>
  <si>
    <t>2239 - AÇÕES VOLTADAS PARA POLÍTICAS PÚBLICAS</t>
  </si>
  <si>
    <t>2640 - Apoio às Ações Municipais de Turismo</t>
  </si>
  <si>
    <t>8024</t>
  </si>
  <si>
    <t>8024 - OPERAÇÃO E MANUTENÇÃO DO PORTAL DA PMSP</t>
  </si>
  <si>
    <t>2389</t>
  </si>
  <si>
    <t>2389 - COMUNICAÇÃO E ORIENTAÇÃO NA VALORIZAÇÃO E CUIDADO NA PRIMEIRA INFÂNCIA - PROGRAMA DE METAS 14.B</t>
  </si>
  <si>
    <t>2394</t>
  </si>
  <si>
    <t>2394 - CAMPANHAS DE PREVENÇÃO E CONSCIENTIZAÇÃO SOBRE USO ABUSIVO DE ALCOOL E OUTRAS DROGAS - PROGRAMA DE METAS 15.E</t>
  </si>
  <si>
    <t>2402 - PESQUISA DE SATISFAÇÃO DO CIDADÃO EM RELAÇÃO AOS SERVIÇOS, POLÍTICAS E PROGRAMAS - PROGRAMA DE METAS 27.A</t>
  </si>
  <si>
    <t>2419</t>
  </si>
  <si>
    <t>2419 - AÇÕES DE DESESTATIZAÇÃO - PROGRAMA DE METAS 32</t>
  </si>
  <si>
    <t>2421</t>
  </si>
  <si>
    <t>2421 - PUBLICIDADE INSTITUCIONAL</t>
  </si>
  <si>
    <t>5398</t>
  </si>
  <si>
    <t>5398 - IMPLEMENTAÇÃO DE TERRITÓRIOS EDUCADORES - PROGRAMA DE METAS 14.D</t>
  </si>
  <si>
    <t>Projeto</t>
  </si>
  <si>
    <t>Coordenação de Imprensa</t>
  </si>
  <si>
    <t>Ações Voltadas para Políticas Públicas</t>
  </si>
  <si>
    <t>Operação e Manutenção do Portal da PMSP</t>
  </si>
  <si>
    <t>ENCARGOS GERAIS DO MUNICÍPIO</t>
  </si>
  <si>
    <t>28 - EGM</t>
  </si>
  <si>
    <t>0004 - SERVIÇO DA DÍVIDA PÚBLICA INTERNA</t>
  </si>
  <si>
    <t>0007 - SERVIÇO DA DÍVIDA PÚBLICA EXTERNA</t>
  </si>
  <si>
    <t>0008 - SERVIÇO DA DÍVIDA PÚBLICA INTERNA - REFINANCIAMENTO</t>
  </si>
  <si>
    <t>0012 - CONDENAÇÕES JUDICIAIS - CRÉDITOS DE PEQUENO VALOR</t>
  </si>
  <si>
    <t>0034 - CONDENAÇÕES JUDICIAIS - CRÉDITOS DE NATUREZA ALIMENTAR</t>
  </si>
  <si>
    <t>0035 - CONDENAÇÕES JUDICIAIS - OUTRAS ESPÉCIES</t>
  </si>
  <si>
    <t>0036 - ACORDOS JUDICIAIS OU ADMINISTRATIVOS</t>
  </si>
  <si>
    <t>4110</t>
  </si>
  <si>
    <t>Restituição de Amortização Extraordinária e Liquidação Antecipada</t>
  </si>
  <si>
    <t>4513</t>
  </si>
  <si>
    <t>4513 - FOMENTO AO ESPORTE</t>
  </si>
  <si>
    <t>5601</t>
  </si>
  <si>
    <t>5601 - CONSTRUÇÃO DE POSTO DO CORPO DE BOMBEIROS</t>
  </si>
  <si>
    <t>5602</t>
  </si>
  <si>
    <t>5602 - AMPLIAÇÃO, REFORMA E REQUALIFICAÇÃO DE POSTO DO CORPO DE BOMBEIROS</t>
  </si>
  <si>
    <t>6602</t>
  </si>
  <si>
    <t>6602 - MANUTENÇÃO E OPERAÇÃO DE POSTO DO CORPO DE BOMBEIROS</t>
  </si>
  <si>
    <t>6807</t>
  </si>
  <si>
    <t>6807 - RECUPERAÇÃO DE FACHADAS HISTÓRICAS NA ÁREA CENTRAL</t>
  </si>
  <si>
    <t>6820</t>
  </si>
  <si>
    <t>6820 - SERVIDORES COMISSIONADOS EM OUTRAS ENTIDADES</t>
  </si>
  <si>
    <t>6821</t>
  </si>
  <si>
    <t>6821 - OBRIGAÇÕES E CONTRIBUIÇÕES PATRONAIS</t>
  </si>
  <si>
    <t>6822</t>
  </si>
  <si>
    <t>6822 - Benefícios a Servidores Ativos</t>
  </si>
  <si>
    <t>6825</t>
  </si>
  <si>
    <t>6825 - CONTRIBUIÇÃO FORMAÇÃO PATRIMÔNIO SERVIDOR PÚBLICO - PASEP</t>
  </si>
  <si>
    <t>6826</t>
  </si>
  <si>
    <t>6826 - AUXÍLIO FUNERAL</t>
  </si>
  <si>
    <t>6833</t>
  </si>
  <si>
    <t>6833 - ENCARGOS REFERENTES A ARRECADAÇÃO</t>
  </si>
  <si>
    <t>6834</t>
  </si>
  <si>
    <t>6834 - Encargos Decorrentes de Operações de Securitização</t>
  </si>
  <si>
    <t>6836</t>
  </si>
  <si>
    <t>6836 - ENCARGOS REFERENTES A PAGAMENTOS DE MANUTENÇÃO DE CONTA CORRENTE</t>
  </si>
  <si>
    <t>6837</t>
  </si>
  <si>
    <t>6837 - RESTITUIÇÃO DE RECEITAS DESCONTINUADAS</t>
  </si>
  <si>
    <t>6838</t>
  </si>
  <si>
    <t>6838 - ENCARGOS PELA MANUTENÇÃO DO FUNDO DE DEPÓSITOS JUDICIAIS NAS QUAIS O MUNICÍPIO É PARTE</t>
  </si>
  <si>
    <t>6839</t>
  </si>
  <si>
    <t>6839 - ENCARGOS PELA MANUTENÇÃO DO FUNDO DE DEPÓSITOS JUDICIAIS NAS QUAIS O MUNICÍPIO NÃO É PARTE</t>
  </si>
  <si>
    <t>6854</t>
  </si>
  <si>
    <t>6854 - REEMBOLSO AO SERVIÇO FUNERÁRIO</t>
  </si>
  <si>
    <t>6861</t>
  </si>
  <si>
    <t>6861 - REALIZAÇÃO DE PROJETOS CULTURAIS COM INCENTIVOS FISCAIS</t>
  </si>
  <si>
    <t>7203</t>
  </si>
  <si>
    <t>7203 - INCENTIVOS FISCAIS PARA REGIÃO NOVA LUZ</t>
  </si>
  <si>
    <t>7204</t>
  </si>
  <si>
    <t>7204 - PROGRAMA DE INCENTIVO FISCAL RELACIONADO À ARENA CORINTHIANS</t>
  </si>
  <si>
    <t>7205</t>
  </si>
  <si>
    <t>7205 - APORTE PARA GARANTIA DE PPP'S E PROJETOS DE INFRAESTRUTURA</t>
  </si>
  <si>
    <t>7207</t>
  </si>
  <si>
    <t>7207 - IMPLANTAÇÃO DE NOVOS POLOS DE DESENVOLVIMENTO</t>
  </si>
  <si>
    <t>8999</t>
  </si>
  <si>
    <t>8999 - RESERVA DE CONTINGÊNCIA</t>
  </si>
  <si>
    <t>obrigações patronais</t>
  </si>
  <si>
    <t>SECRETARIA MUNICIPAL DE DESENVOLVIMENTO URBANO</t>
  </si>
  <si>
    <t>37 - SMDU</t>
  </si>
  <si>
    <t>1032</t>
  </si>
  <si>
    <t>Construção da Fábrica do Samba</t>
  </si>
  <si>
    <t>1241</t>
  </si>
  <si>
    <t>1241 - DESENVOLVIMENTO DE ESTUDOS, PROJETOS  E INSTRUMENTOS DE POLÍTICAS URBANAS</t>
  </si>
  <si>
    <t>2572</t>
  </si>
  <si>
    <t>2572 - DIFUSÃO, FOMENTO  E PESQUISAS APLICADAS PARA A GESTÃO PARTICIPATIVA E DESENVOLVIMENTO URBANO</t>
  </si>
  <si>
    <t>2573</t>
  </si>
  <si>
    <t>2573 - APOIO E SUPORTE TÉCNICO PARA O DESENVOLVIMENTO DE ESTUDOS E PROJETOS URBANOS</t>
  </si>
  <si>
    <t>3380</t>
  </si>
  <si>
    <t>3380 - CONSTRUÇÃO DE PONTES, VIADUTOS E ALÇAS</t>
  </si>
  <si>
    <t>3408</t>
  </si>
  <si>
    <t>3408 - DESENVOLVIMENTO DO SISTEMA DE INFORMAÇÕES GEOGRÁFICAS DO MUNICÍPIO DE SÃO PAULO - SIGSP</t>
  </si>
  <si>
    <t>3742</t>
  </si>
  <si>
    <t>3742 - PARTICIPAÇÃO NO SISTEMA DE TRANSPORTE SOBRE TRILHOS</t>
  </si>
  <si>
    <t>9133</t>
  </si>
  <si>
    <t>9133 - AUMENTO DE CAPITAL DA SÃO PAULO URBANISMO - SP URBANISMO</t>
  </si>
  <si>
    <t>9532</t>
  </si>
  <si>
    <t>E041 - Fomento, Apoio e Suporte Técnico para a difusão do Retrofit de Edificações Verticais na região central da cidade</t>
  </si>
  <si>
    <t>5395</t>
  </si>
  <si>
    <t>5395 - AMPLIAÇÃO, REFORMA E REQUALIFICAÇÃO DA AVENIDA SANTO AMARO - PROGRAMA DE METAS 11.H</t>
  </si>
  <si>
    <t>Obra Fábrica do Samba</t>
  </si>
  <si>
    <t>Estudos ou Projetos Realizados</t>
  </si>
  <si>
    <t>Obras de Requalifica- ção</t>
  </si>
  <si>
    <t>Apoio à implementação da política pública</t>
  </si>
  <si>
    <t>SUBPREFEITURA PINHEIROS</t>
  </si>
  <si>
    <t>51 - SUB-PI</t>
  </si>
  <si>
    <t>Vide produto entregue</t>
  </si>
  <si>
    <t xml:space="preserve"> - Serviços de Conservação e Jardinagem - Viveiro Tiquatira;  - Conservação de Áreas Urbanizadas, Praguejadas, Ajardinadas (Equipes / Caminhão Tanque Irrigador  / Carregamento Água 6000 L);  - Serviços de manejo arbóreo  ( Equipes e Destocador).         </t>
  </si>
  <si>
    <t>Valor liquidado: 5.954.911,51</t>
  </si>
  <si>
    <t>SUBPREFEITURA ERMELINO MATARAZZO</t>
  </si>
  <si>
    <t>62 - SUB-EM</t>
  </si>
  <si>
    <t>FUNDO MUNICIPAL DE DESENVOLVIMENTO DE TRÂNSITO</t>
  </si>
  <si>
    <t>87 - FMDT</t>
  </si>
  <si>
    <t>1098</t>
  </si>
  <si>
    <t>1098 - AMPLIAÇÃO, REFORMA E REQUALIFICAÇÃO DE CICLOVIAS, CICLOFAIXAS E CICLORROTAS</t>
  </si>
  <si>
    <t>3743</t>
  </si>
  <si>
    <t>3743 - MODERNIZAÇÃO DO CONTROLE E FISCALIZAÇÃO DE TRÁFEGO</t>
  </si>
  <si>
    <t>4656</t>
  </si>
  <si>
    <t>4656 - MANUTENÇÃO E OPERAÇÃO DO POLICIAMENTO DE TRÂNSITO</t>
  </si>
  <si>
    <t>4657</t>
  </si>
  <si>
    <t>4657 - AÇÕES DE EDUCAÇÃO DE TRÂNSITO - PROGRAMA DE METAS 24.D E 24.H</t>
  </si>
  <si>
    <t>4658</t>
  </si>
  <si>
    <t>4658 - MANUTENÇÃO E OPERAÇÃO DA SINALIZAÇÃO DO SISTEMA VIÁRIO</t>
  </si>
  <si>
    <t>4703</t>
  </si>
  <si>
    <t>4703 - MANUTENÇÃO E OPERAÇÃO DO CONTROLE E FISCALIZAÇÃO DE TRÁFEGO</t>
  </si>
  <si>
    <t>Encargos Decorrentes de Operações de Securitização</t>
  </si>
  <si>
    <t>6835</t>
  </si>
  <si>
    <t>6835 - TARIFA DE ARRECADAÇÃO DE MULTAS</t>
  </si>
  <si>
    <t>6841</t>
  </si>
  <si>
    <t>6841 - MANUTENÇÃO E OPERAÇÃO SEMAFÓRICA</t>
  </si>
  <si>
    <t>7206</t>
  </si>
  <si>
    <t>Aporte de Capital para Securitização de Recebíveis do Fundo Municipal de Desenvolvimento de Trânsito</t>
  </si>
  <si>
    <t>4662</t>
  </si>
  <si>
    <t>4662 - MANUTENÇÃO DE CORREDORES DE ÔNIBUS E FAIXA EXCLUSIVA DE ÔNIBUS EM PAVIMENTO FLEXÍVEL - PROGRAMA DE METAS 11.E</t>
  </si>
  <si>
    <t>5393</t>
  </si>
  <si>
    <t>5393 - AMPLIAÇÃO, REFORMA E REQUALIFICAÇÃO DE CORREDORES DE ÔNIBUS E FAIXA EXCLUSIVA DE ÔNIBUS EM PAVIMENTO RÍGIDO - PROGRAMA DE METAS 11.D</t>
  </si>
  <si>
    <t>Manutenção Ciclovias Ciclofaixas e ciclorrotas</t>
  </si>
  <si>
    <t>Manutenção Corredores de Ônibus</t>
  </si>
  <si>
    <t>Operação Manut Sist Informação</t>
  </si>
  <si>
    <t>Modernização do Controle e Fiscalização de Tráfego</t>
  </si>
  <si>
    <t>Manutenção e Operação do Policiamento de Trânsito</t>
  </si>
  <si>
    <t>Ações de Educação no Trânsito</t>
  </si>
  <si>
    <t>Serviços de Engenharia de Tráfego</t>
  </si>
  <si>
    <t>Manutenção e Op do Controle e Fisc de Tráfego</t>
  </si>
  <si>
    <t xml:space="preserve"> Recup e Reforço de Obras de Arte Espec - OAE</t>
  </si>
  <si>
    <t>Encargos Decorrentes Operação Securitização</t>
  </si>
  <si>
    <t>tarifa para emissão de boletos de multa</t>
  </si>
  <si>
    <t>Manutenção e Operação Semafórica</t>
  </si>
  <si>
    <t>9540</t>
  </si>
  <si>
    <t>E052 - Criação da Prefeitura Regional do Grajaú</t>
  </si>
  <si>
    <t>Prefeitura Regional do Grajaú</t>
  </si>
  <si>
    <t>E006 - Implantação de plataforma digital de peticionamento para o cidadão</t>
  </si>
  <si>
    <t xml:space="preserve">E072 - CONSTRUÇÃO DE UM VELÓRIO NO JARDIM HELENA </t>
  </si>
  <si>
    <t>9503</t>
  </si>
  <si>
    <t>9552</t>
  </si>
  <si>
    <t>2044</t>
  </si>
  <si>
    <t>1003</t>
  </si>
  <si>
    <t>2430</t>
  </si>
  <si>
    <t>2103</t>
  </si>
  <si>
    <t>2015</t>
  </si>
  <si>
    <t>7001</t>
  </si>
  <si>
    <t>1014</t>
  </si>
  <si>
    <t>2382</t>
  </si>
  <si>
    <t>2555</t>
  </si>
  <si>
    <t>2876</t>
  </si>
  <si>
    <t>2877</t>
  </si>
  <si>
    <t>2886</t>
  </si>
  <si>
    <t>1896</t>
  </si>
  <si>
    <t>3377</t>
  </si>
  <si>
    <t>1019</t>
  </si>
  <si>
    <t>2007</t>
  </si>
  <si>
    <t>2085</t>
  </si>
  <si>
    <t>2092</t>
  </si>
  <si>
    <t>2110</t>
  </si>
  <si>
    <t>2129</t>
  </si>
  <si>
    <t>2139</t>
  </si>
  <si>
    <t>2141</t>
  </si>
  <si>
    <t>2158</t>
  </si>
  <si>
    <t>2162</t>
  </si>
  <si>
    <t>2184</t>
  </si>
  <si>
    <t>3401</t>
  </si>
  <si>
    <t>6390</t>
  </si>
  <si>
    <t>6391</t>
  </si>
  <si>
    <t>6392</t>
  </si>
  <si>
    <t>6393</t>
  </si>
  <si>
    <t>6394</t>
  </si>
  <si>
    <t>6395</t>
  </si>
  <si>
    <t>6399</t>
  </si>
  <si>
    <t>6404</t>
  </si>
  <si>
    <t>6405</t>
  </si>
  <si>
    <t>6406</t>
  </si>
  <si>
    <t>8263</t>
  </si>
  <si>
    <t>1722</t>
  </si>
  <si>
    <t>6823</t>
  </si>
  <si>
    <t>6824</t>
  </si>
  <si>
    <t>5410</t>
  </si>
  <si>
    <t>8103</t>
  </si>
  <si>
    <t>9068</t>
  </si>
  <si>
    <t>1736</t>
  </si>
  <si>
    <t>8418</t>
  </si>
  <si>
    <t>8420</t>
  </si>
  <si>
    <t>1730</t>
  </si>
  <si>
    <t>3662</t>
  </si>
  <si>
    <t>1399</t>
  </si>
  <si>
    <t>2387</t>
  </si>
  <si>
    <t>1536</t>
  </si>
  <si>
    <t>1537</t>
  </si>
  <si>
    <t>1315</t>
  </si>
  <si>
    <t>1316</t>
  </si>
  <si>
    <t>1551</t>
  </si>
  <si>
    <t>1533</t>
  </si>
  <si>
    <t>1587</t>
  </si>
  <si>
    <t>1445</t>
  </si>
  <si>
    <t>1475</t>
  </si>
  <si>
    <t>1476</t>
  </si>
  <si>
    <t>1477</t>
  </si>
  <si>
    <t>1478</t>
  </si>
  <si>
    <t>1625</t>
  </si>
  <si>
    <t>1626</t>
  </si>
  <si>
    <t>1731</t>
  </si>
  <si>
    <t>1435</t>
  </si>
  <si>
    <t>1436</t>
  </si>
  <si>
    <t>1437</t>
  </si>
  <si>
    <t>1438</t>
  </si>
  <si>
    <t>1439</t>
  </si>
  <si>
    <t>1440</t>
  </si>
  <si>
    <t>1622</t>
  </si>
  <si>
    <t>1442</t>
  </si>
  <si>
    <t>1443</t>
  </si>
  <si>
    <t>1444</t>
  </si>
  <si>
    <t>1562</t>
  </si>
  <si>
    <t>1567</t>
  </si>
  <si>
    <t>1568</t>
  </si>
  <si>
    <t>1629</t>
  </si>
  <si>
    <t>1484</t>
  </si>
  <si>
    <t>1535</t>
  </si>
  <si>
    <t>1638</t>
  </si>
  <si>
    <t>2048</t>
  </si>
  <si>
    <t>2471</t>
  </si>
  <si>
    <t>2416</t>
  </si>
  <si>
    <t>1503</t>
  </si>
  <si>
    <t>1520</t>
  </si>
  <si>
    <t>2228</t>
  </si>
  <si>
    <t>5800</t>
  </si>
  <si>
    <t>5415 - PRESERVAÇÃO DO PATRIMÔNIO HISTÓRICO, ARTÍSTICO, CULTURAL E ARQUEOLÓGICO  - PROGRAMA DE METAS 22.D</t>
  </si>
  <si>
    <t>29 - SPTURIS</t>
  </si>
  <si>
    <t>SPTURIS</t>
  </si>
  <si>
    <t>5410 - IMPLANTAÇÃO DO SISTEMA DE LICENCIAMENTO E ALVARÁS - PROGRAMA DE METAS 31.A</t>
  </si>
  <si>
    <t>SÃO PAULO URBANISMO</t>
  </si>
  <si>
    <t>SÃO PAULO TURISMO</t>
  </si>
  <si>
    <t>05 - SÃO PAULO URBANISMO</t>
  </si>
  <si>
    <t>06 - SÃO PAULO TURISMO</t>
  </si>
  <si>
    <t>1003 - Ampliação, Reforma e Requalificação de Edificação do Tribunal de Contas do Município</t>
  </si>
  <si>
    <t>2103 - Administração do Edifício Matarazzo</t>
  </si>
  <si>
    <t>2430 - Publicação de Utilidade Pública</t>
  </si>
  <si>
    <t>2015 - Manutenção e Operação da Patrulha Agroecológica Mecanizada</t>
  </si>
  <si>
    <t>2340 - Operação Tapa Buraco - Programa de Metas 4.a</t>
  </si>
  <si>
    <t>7001 - Ampliação, Reforma e Requalificação de Unidade de Abastecimento</t>
  </si>
  <si>
    <t>2382 - Eficiência Energética - Serviços e Intervenções de Redução de Consumo e Geração de Energia Elétrica</t>
  </si>
  <si>
    <t>2555 - Vivência Prática de Gestão de Documentos</t>
  </si>
  <si>
    <t>2876 - Manutenção e Operação de Centros Municipais de Educação Infantil(CEMEI)</t>
  </si>
  <si>
    <t>2877 - Remuneração dos Profissionais do Magistério - Centro Municipal de Educação Infantil( CEMEI)</t>
  </si>
  <si>
    <t>2886 - Bolsa Primeira Infância</t>
  </si>
  <si>
    <t>1896 - Ampliação, Reforma e Requalificação de Clube da Comunidade (CDC)</t>
  </si>
  <si>
    <t>3377 - Ampliação, Reforma e Requalificação de Centro Olímpicos</t>
  </si>
  <si>
    <t>2440 - Renda Básica Emergencial</t>
  </si>
  <si>
    <t>9525</t>
  </si>
  <si>
    <t>9527</t>
  </si>
  <si>
    <t/>
  </si>
  <si>
    <t>9533</t>
  </si>
  <si>
    <t>9534</t>
  </si>
  <si>
    <t>9536</t>
  </si>
  <si>
    <t>9535</t>
  </si>
  <si>
    <t>9537</t>
  </si>
  <si>
    <t>9538</t>
  </si>
  <si>
    <t>9638</t>
  </si>
  <si>
    <t>9639</t>
  </si>
  <si>
    <t>9642</t>
  </si>
  <si>
    <t>9643</t>
  </si>
  <si>
    <t>9650</t>
  </si>
  <si>
    <t>9666</t>
  </si>
  <si>
    <t>1019 - Desapropriação de áreas situadas entre ruas Galvão Bueno e Rua dos Aflitos, para fins de implantação de Memorial dos Aflitos destinado à preservação de achados arqueológicos de memórias dos negros e negras</t>
  </si>
  <si>
    <t>2007 - Programação de Atividades e Eventos da Cultura Reggae</t>
  </si>
  <si>
    <t>2085 - Execução de Projeto "Concurso Literário Pode Pá Que É Nóis Que Tá" a ser Realizado pela Biqueira Literária Eventos Artísticos e Culturais, CNPJ: 21.820.545/0001-14</t>
  </si>
  <si>
    <t>2092 - Atividade Cultural Executada pela Cooperativa Paulista de Teatro Municipal. CNPJ.: 51.561.819/0001-69</t>
  </si>
  <si>
    <t>2110 - Ação Social Salve Periférico: Aniversário de 36 anos GRC, Bloco Carnavalesco VOVÓ BOLÃO, Av.Santa Monica, 562 - Pirituba, SMC</t>
  </si>
  <si>
    <t>2129 - Realização do Circuito de Música Perus/Anhanguera</t>
  </si>
  <si>
    <t>2139 - Recursos para Secretaria Municipal de Cultura</t>
  </si>
  <si>
    <t>2141 - Fortalecimento da Cidadania por Meio da Cultura</t>
  </si>
  <si>
    <t>2158 - Contratação Artística para Realização do Projeto MEMÓRIAS DA CIDADE</t>
  </si>
  <si>
    <t>2162 - Contratações Artísticas para Realização dos Eventos: Aniversário do Cangaíba e 3º Festival de Violeiros do Cangaíba, Ambos no Teatro Flávio Império</t>
  </si>
  <si>
    <t>2171 - Manutenção e Operação de Sistemas de Informação e Comunicação</t>
  </si>
  <si>
    <t>2184 - Projetos Sociais: Samba e Cultura / Radio jornal /Danca e Música / Ballet / Grafite / Hip Hop - SMC</t>
  </si>
  <si>
    <t>3401 - Implantação de Pontos e Pontões de Cultura - Cultura Viva</t>
  </si>
  <si>
    <t>6390 - Programa Municipal de Apoio a Projetos Culturais (PRO-MAC)</t>
  </si>
  <si>
    <t>6391 - Programação de Atividades Culturais de Centros Culturais e Teatros</t>
  </si>
  <si>
    <t>6392 - Programação de Atividades Culturais de Casas de Cultura</t>
  </si>
  <si>
    <t>6393 - Programação de Atividades Culturais do Centro Cultural São Paulo</t>
  </si>
  <si>
    <t>6394 - Mês do HIP HOP</t>
  </si>
  <si>
    <t xml:space="preserve">6395 - Realização de Eventos Culturais </t>
  </si>
  <si>
    <t xml:space="preserve">6399 - Realização de Projetos Culturais </t>
  </si>
  <si>
    <t>6404 - Fomento e Difusão do Forró</t>
  </si>
  <si>
    <t>6405 - Programação de Atividades Culturais do Departamento dos Museus Municipais</t>
  </si>
  <si>
    <t>6406 - Programação da Virada Cultural</t>
  </si>
  <si>
    <t>8263 - Manutenção, Programas e Suporte da Coordenadoria de Defesa do Consumidor</t>
  </si>
  <si>
    <t>1722 - Projeto Viva a Agroecologia nas Escolas Municipais</t>
  </si>
  <si>
    <t>7117 - Recuperação de áreas degradadas e/ou contaminadas</t>
  </si>
  <si>
    <t>0022 - Recomposição de Depósitos Judiciais</t>
  </si>
  <si>
    <t>0038 - Bloqueios Judiciais</t>
  </si>
  <si>
    <t>0046 - Outras Dívidas</t>
  </si>
  <si>
    <t>6823 - Obrigações e Contribuições Patronais RPPS Educação</t>
  </si>
  <si>
    <t>6824 - Obrigações e Contribuições Patronais RPPS Saúde</t>
  </si>
  <si>
    <t>8103 - Manutenção e Operação de Centro de Referência de Segurança Alimentar e Nutricional</t>
  </si>
  <si>
    <t>9068 - Ampliação, Reforma e Requalificação de Centro de Referência de Segurança Alimentar e Nutricional</t>
  </si>
  <si>
    <t>1730 - Recursos para Secretaria Municipal de Direitos Humanos e Cidadania</t>
  </si>
  <si>
    <t>1736 - Ampliação, Reforma e Requalificação do Polo Cultural da 3ª Idade do Cambuci - José Lewgoi</t>
  </si>
  <si>
    <t>8418 - Políticas, Programas e Ações Para Criança e Adolescente</t>
  </si>
  <si>
    <t>8420 - Políticas, Programas e Ações para Pessoas Desaparecidas</t>
  </si>
  <si>
    <t>3662 - Apoio e Suporte Técnico para o Desenvolvimento de ações pertinentes a fiscalização e escrituração de Certificados de Potencial Adicional de Construção - CEPACs</t>
  </si>
  <si>
    <t>1399 - Aquisição de Armas, Uniformes e Equipamentos de Defesa</t>
  </si>
  <si>
    <t>1536 - Revitalização da Quadra e da Área de Lazer do C.H. Cingapura Samaritá</t>
  </si>
  <si>
    <t>1537 - Implantação de Playground e Substituição de ATI em Praça do Pery Alto</t>
  </si>
  <si>
    <t>2339 - Manutenção e Operação no Serviço de Guias e Sarjetas (Vias e Logradouros) - Programa de Metas 4.a</t>
  </si>
  <si>
    <t>2403 - Manutenção e Operação do Descomplica SP - Programa de Metas 33.b</t>
  </si>
  <si>
    <t>2387 - Ações de Fiscalização do Comércio Ilegal</t>
  </si>
  <si>
    <t>1315 - Execução de Obras de Revitalização da Praça Valdir Azevedo</t>
  </si>
  <si>
    <t>1316 - Execução de Obras de revitalização da Praça Ministro Alfredo Buzaid</t>
  </si>
  <si>
    <t>1551 - Estreitamento de Vias e Implantação de Lombadas na Vila Nova Conceição</t>
  </si>
  <si>
    <t>1533 - Instalação de Parcão, Playground de Madeira e ATI´s na Praça Helio Smidt</t>
  </si>
  <si>
    <t>1587 - Praça Professor Hugo Sacco - Jardim Marajoara - Aparelhos de Ginástica para 3ª Idade e Playground</t>
  </si>
  <si>
    <t>1445 - Implantação de Escadarias com Corrimão e Guarda Corpo em Viela na Rua Michel Carré, 98, Jardim Maria Luiza</t>
  </si>
  <si>
    <t>1475 - Melhorias na Área Municipal localizada na Av. Papa Gregório Magno com a Rua do Roseiral, Jardim Itapura</t>
  </si>
  <si>
    <t>1476 - Melhorias na Área Municipal localizada na Rua Luiz Bazzani, Altura do Nº 14 - Vila Missionária</t>
  </si>
  <si>
    <t>1477 - Revitalização e Melhorias na Travessa Antonio Aparecido dos Santos localizada localizada entre a Rua do Glycério Almeida Maciel com a Rua Maria Clotilde Martins Rocha - Jardim Selma</t>
  </si>
  <si>
    <t>1478 - Revitalização e Implantação de Iluminação Pública em Área Pública localizada na Rua Manoel Rodrigues Mexilhão com a Rua Manoel Costa Cabral - Jardim Selma</t>
  </si>
  <si>
    <t>1625 - Requalificação de Logradouro Público (Grama Sintética) - CDC Doroteia, localizado na Rua Francisco José Costa, 110, Subprefeitura de Cidade Ademar</t>
  </si>
  <si>
    <t>1626 - Requalificação de Logradouro Público - Arena Santa Amélia, localizado na Rua Albino Bento, 527, Parque Santa Amélia, Subprefeitura de Cidade Ademar</t>
  </si>
  <si>
    <t>1731 - Melhorias nas Instalações da CGM no Âmbito da Subprefeitura da Cidade Ademar</t>
  </si>
  <si>
    <t>1435 - Implantação de Quadra com Piso de Concreto, Muretas de Entorno, com Pintura, Demarcação de Piso, Colocação de Traves, Tabelas de Basquete, Poste para Volei com Rede, Alambrados e Tela de Proteção - Av. Francisco Cruz Mellão,248, Horto do Ipê</t>
  </si>
  <si>
    <t>1436 - Reforma de Dois Sanitários, Masculino e Feminino, com Colocação de Azulejos, Piso de Cerâmica, Pias, Vasos Sanitários, Portas e Iluminação em Equipamento Municipal na Av. Comendador Santana, 821, Capão Redondo</t>
  </si>
  <si>
    <t>1437 - Reforma de Escadarias com Padronização de Degraus e Patamares, Drenagem e Implantação de Corrimão com Guarda Corpo em Viela denominada Jota de Melo, que sai da Rua da Alegria, 363, Jardim São Bento</t>
  </si>
  <si>
    <t>1438 - Requalificação de Travessa que sai da Rua Augusto Franco, 515, com Colocação de Malha de Ferro, Concreto com Acabamento com Bambolê e Drenagem, Jardim São Bento</t>
  </si>
  <si>
    <t>1439 - Requalificação de Viela com Implantação de Escadaria e Corrimão com Guarda Corpo. Viela que sai da Rua Augusto Franco Altura do Número 105, Jardim São Bento</t>
  </si>
  <si>
    <t>1440 - Reforma de Escadaria com Correção de Degraus, Pintura de Piso, Adequação da Drenagem e Colocação de Corrimão com Guarda Corpo em Viela que Liga a Rua Nicola Acari, 904 à Rua Floriano Peixoto Lisboa, 561, Parque Fernanda</t>
  </si>
  <si>
    <t>1622 - Melhoria de Bairro no Âmbito da Subprefeitura de Campo Limpo</t>
  </si>
  <si>
    <t>1442 - Reforma de Travessa com Troca de Tubos por Aduelas de 1X1M, Colocação de Guias e Concretagem com Acabamento em Bambolê Vassourado. Travessa na Rua Manoel Guilherme dos Reis, 55</t>
  </si>
  <si>
    <t>1443 - Implantação de Corrimão com Guarda Corpo nas Vielas da Rua Manoel Guilherme dos Santos, 690 e a Outra na Rua Torquato Tapajós, 543, Grajaú</t>
  </si>
  <si>
    <t>1444 - Obras de Micro Drenagem e Infraestrutura para a Captação de Águas Fluviais em Área Pública na Rua Antonio Carlos Benjamin dos Santos com a Rua Cornélio Dopper, Grajaú</t>
  </si>
  <si>
    <t>1562 - CDC Alexandre Faria - Av. Gregorio de Bezerra - Jardim Primavera - Capela do Socorro - Obras de Cobertura de Área de Arquibancada e Conveniência</t>
  </si>
  <si>
    <t>1567 - CDC Democrata - Laje e Espaço para Eventos - Churrasqueira</t>
  </si>
  <si>
    <t>1568 - CDC Ébanos - Revitalização, Pintura Geral, Banheiros Feminino e Masculino, Elétrica e Hidráulica, Rede para Quadra,Troca de Lâmpadas da Quadra, Construção de Arquibancada, Bancos de Reserva e Portão de Acesso - Rua São Guilherme, 515</t>
  </si>
  <si>
    <t>1629 - Construção em Área Pública localizada na Rua Manuel da Maia - Parque America, 04822-120, Sede da Comunidade Cidadã</t>
  </si>
  <si>
    <t>1484 - Reforma do Campo de Futebol com Colocação de Gramado Sintético, Alambrado, Iluminação e Outras Melhorias na Subprefeitura Mooca. Campo de Futebol localizado Dentro da Área da Subprefeitura - Rua Taquari, 549</t>
  </si>
  <si>
    <t>1535 - Implantação de Parcão e Novo Espaço de Convivência em Espaço Público localizado na Rua Intendência, Altura do Nº 177</t>
  </si>
  <si>
    <t>1638 - Melhorias de Bairro, Serviços de Zeladoria, Manutenção e Reforma de Espaços e Áreas Públicas, Serviços Urbanos e Saneamento na Região da Subprefeitura de Vila Prudente</t>
  </si>
  <si>
    <t>1021 - Projetos de Fomento ao Turismo</t>
  </si>
  <si>
    <t>2048 - Projeto Áudio Visual</t>
  </si>
  <si>
    <t>2100 - Administração da Unidade</t>
  </si>
  <si>
    <t>2471 - Administração do Autódromo de Interlagos</t>
  </si>
  <si>
    <t>2818 - Aquisição de Materiais, Equipamentos e Serviços de Informação e Comunicação</t>
  </si>
  <si>
    <t>2416 - Qualificação Profissional e Empreendedora - Programa de Metas 29.e</t>
  </si>
  <si>
    <t>5403 - Casa da Família - Programa de Metas 19.a</t>
  </si>
  <si>
    <t>5405 - Urbanização de Assentamentos Precários - Programa de Metas 20.a</t>
  </si>
  <si>
    <t>5408 - Regularização Fundiária - Programa de Metas 18.a</t>
  </si>
  <si>
    <t>1503 - Ampliação, Reforma e Requalificação de Centros de Atenção Psicossocial, SRT, SMT e UA</t>
  </si>
  <si>
    <t>1520 - Ampliação, Reforma e Requalificação de Unidade de Vigilância em Saúde</t>
  </si>
  <si>
    <t>2228 - Campanha de Castração pelo Clube da Cidadania Vigilantes da Vida</t>
  </si>
  <si>
    <t>5800 - Construção e Implantação de Equipamentos e Serviços de Proteção Social Especial</t>
  </si>
  <si>
    <t>1098 - Ampliação, Reforma e Requalificação de Ciclovias, Ciclofaixas e Ciclorrotas</t>
  </si>
  <si>
    <t>1137 - Pavimentação e Recapeamento de Vias - Programa de Metas 3.a</t>
  </si>
  <si>
    <t>1706 - Implantação e Construção de Ecopontos - Programa de Metas 28.a</t>
  </si>
  <si>
    <t>5287 - Inspeção de Obras de Artes Especiais - OAE - Programa de Metas 3.b</t>
  </si>
  <si>
    <t>73 - SMRI</t>
  </si>
  <si>
    <t>2044 - Execução de Serviços Médicos de Tratamento de Radioterapia</t>
  </si>
  <si>
    <t>1014 - Ampliação, Reforma e Requalificação de Mercado Municipal</t>
  </si>
  <si>
    <t>8182 - Fomento à Cooperação, Parcerias e Captação de Investimentos Internacionais</t>
  </si>
  <si>
    <t>TOTAL</t>
  </si>
  <si>
    <t>Eleições foram adiadas para 2021 devido o contexto da pandemia.</t>
  </si>
  <si>
    <t>Aguardando esclarecimento da unidade: indicar Produto Entregue</t>
  </si>
  <si>
    <t>Valor Liquidado (sem restos a pagar)</t>
  </si>
  <si>
    <t>SMC</t>
  </si>
  <si>
    <t>A pedido da Secretaria Municipal de Saúde, considerar Valor Base2016: 9,5</t>
  </si>
  <si>
    <t>A pedido da Secretaria Municipal de Saúde, considerar Valor Base 2016: 9,5.
Indicador descontinuado. Solicitada a exclusão do indicador, conforme formalizado no processo SEI! nº 6017.2019/0035414-3, por ocasião do Balanço 2018 do PPA.</t>
  </si>
  <si>
    <t>Comentários/Justificativas das Unidades Orçamentárias</t>
  </si>
  <si>
    <t xml:space="preserve">Na repactuação do Programa de Metas ocorrida em 2019, este indicador foi eliminado. </t>
  </si>
  <si>
    <t>Meta foi ajustada no Programa de Metas para 12,6% com resultado de 100% em sua execução.</t>
  </si>
  <si>
    <t>4,96% das árvores, em 2020, foram plantadas nas 10 Subprefeituras de menor cobertura vegetal. 
Na lei, não aparece essa meta, mas sim a de 60 000 (unidades), que é, de fato, o indicador em quantidade de mudas.</t>
  </si>
  <si>
    <t>O Programa foi renomeado em 2019 como "Rua da Gente" e adaptado às restrições sanitarias em virtude da pandemia COVID-19. (Programas adequado online e com distanciamento)</t>
  </si>
  <si>
    <t>Na repactuação do Programa de Metas ocorrida em 2019, este indicador foi eliminado. . 
CRPIR Norte e CRPIR Leste foram os únicos que receberam estrutura e RH, possibilitando o seu funcionamento total. Unidade Vila Maria funcionou com a presença de um servidor em comissão, mas sem nenhum tipo de acompanhamento técnico. Tenho receio de classificar como um CRPIR em funcionamento parcial, pois não chegou a oferecer o básico (atendimento social, p. ex.)</t>
  </si>
  <si>
    <t xml:space="preserve">Informações de Receita Corrente (intra e extraorçamentária) e Despesa Corrente (intra e extraorçamentária) foram extraídas do Balanço Orçamentário, disponível em https://www.prefeitura.sp.gov.br/cidade/upload/rreo_1-orcamentario-6bi20-consolidado_1611965360.pdf. </t>
  </si>
  <si>
    <t>Objetivo Cumprido (SIM/Sem informação)</t>
  </si>
  <si>
    <t>Sem informação</t>
  </si>
  <si>
    <t xml:space="preserve">Sem informação </t>
  </si>
  <si>
    <t>Aguardando esclarecimento da unidade: objetivo cumprido sem execução de despesa</t>
  </si>
  <si>
    <t>Aguardando esclarecimento da Unidade: Quantidade Realizada e Produto Entregue</t>
  </si>
  <si>
    <t>Aguardando esclarecimento da Unidade: Cumprimento do objetivo</t>
  </si>
  <si>
    <t>Informar Produto entregue</t>
  </si>
  <si>
    <t>Sem execução orçamentária</t>
  </si>
  <si>
    <t xml:space="preserve">Valor Pago (com restos a pagar até 02/09/2021) </t>
  </si>
  <si>
    <t xml:space="preserve">1) Precatórios (Todas as dotações dentro da U.O. 28.21, Fonte 00); </t>
  </si>
  <si>
    <t xml:space="preserve">2) Dívida Pública (Dotações de PAPA ""Operação Especial"" dentro da U.O. 28.17); </t>
  </si>
  <si>
    <t xml:space="preserve">3) Demais Encargos Gerais do Município – EGM (Todas as dotações dentro do Órgão 28, exceto precatórios, dívidas e dotações dentro da U.O. 28.13 que são gastos com inativos; </t>
  </si>
  <si>
    <t xml:space="preserve">4) Limpeza (Todas as dotações no Órgão 81 (AMLURB), Fonte 00); </t>
  </si>
  <si>
    <t xml:space="preserve">5) Compensação tarifária do sistema de ônibus (Ação orçamentária 4.701 do órgão 20.10); </t>
  </si>
  <si>
    <t xml:space="preserve">6) Despesa com Pessoal Ativo (PAPA = Pessoal e Auxílios, Fonte 00 - Tesouro Municipal, exceto Órgãos 03 - IPREM e 28.21, referentes a precatórios); </t>
  </si>
  <si>
    <t xml:space="preserve">7) Despesas com Pessoal Inativo na fonte municipal (PAPA = Pessoal e Auxílios, Fonte 00 - Tesouro Municipal, Órgão 03 – IPREM) e na fonte 06 (Fonte 06, Órgão 03 – IPREM); </t>
  </si>
  <si>
    <t xml:space="preserve">8) Gastos com Educação (Fonte 00, Órgão 16, exceto PAPA = Pessoal e Auxílio); </t>
  </si>
  <si>
    <t>9) Gastos com Saúde (Fonte 00, Órgãos 01 - AHM, 02 -HSPM e 84 -FMS, exceto PAPA = Pessoal e Auxílio);</t>
  </si>
  <si>
    <t>10) Gastos com convênios de Assistência Social (conta de despesa 33503900)</t>
  </si>
  <si>
    <t>Obs: as informações constantes das colunas J a N foram fornecidas pelas Unidades Orçamentárias responsáveis pela execução das despesas.</t>
  </si>
  <si>
    <t>72,64 (Redução de 20% em relação a 2013-2016)</t>
  </si>
  <si>
    <t>Obs: as informações constantes das colunas O a X foram fornecidas pelas Secretarias Municipais responsáveis pelo cálculo do indicador.</t>
  </si>
  <si>
    <t>Programa Orçamentário</t>
  </si>
  <si>
    <t>TOTAL GERAL</t>
  </si>
  <si>
    <t>Código da Fonte de Recurso</t>
  </si>
  <si>
    <t>3006 - PROMOÇÃO DA SUSTENTABILIDADE AMBIENTAL</t>
  </si>
  <si>
    <t>3007 - PROMOÇÃO DA SUSTENTABILIDADE AMBIENTAL</t>
  </si>
  <si>
    <t>3008 - PROMOÇÃO DA SUSTENTABILIDADE AMBIENTAL</t>
  </si>
  <si>
    <t>3009 - PROMOÇÃO DA SUSTENTABILIDADE AMBIENTAL</t>
  </si>
  <si>
    <t>00 Tesouro Municipal</t>
  </si>
  <si>
    <t>05 Outras Fontes</t>
  </si>
  <si>
    <t>08 Tesouro Municipal - Recursos Vinculados</t>
  </si>
  <si>
    <t>11 Depósitos Judiciais</t>
  </si>
  <si>
    <t>02 Transferências Federais</t>
  </si>
  <si>
    <t>01 Operações de Crédito</t>
  </si>
  <si>
    <t>03 Transferências Estaduais</t>
  </si>
  <si>
    <t>09 Recursos Próprios da Empresa Dependente</t>
  </si>
  <si>
    <t>06 Recursos Próprios da Administração Indireta</t>
  </si>
  <si>
    <t>10 Alienação de Bens/Ativos</t>
  </si>
  <si>
    <t>21 Transf. Fed.: Custeio COVID Fundo a Fundo - Serv. Púb. de Saúde</t>
  </si>
  <si>
    <t>24 Transferências Federais - LC 173/2020, Art5º, I</t>
  </si>
  <si>
    <t>04 Fundo Constitucional da Educação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</si>
</sst>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 #,##0.00_);_(* \(#,##0.00\);_(* &quot;-&quot;??_);_(@_)"/>
    <numFmt numFmtId="165" formatCode="_-* #,##0.00_-;\-* #,##0.00_-;_-* &quot;-&quot;??_-;_-@"/>
    <numFmt numFmtId="166" formatCode="_-* #,##0_-;\-* #,##0_-;_-* &quot;-&quot;??_-;_-@_-"/>
    <numFmt numFmtId="167" formatCode="_-* #,##0_-;\-* #,##0_-;_-* &quot;-&quot;??_-;_-@"/>
    <numFmt numFmtId="168" formatCode="_(* #,##0.00_);_(* \(#,##0.00\);_(* \-??_);_(@_)"/>
    <numFmt numFmtId="169" formatCode="_-* #,##0_-;\-* #,##0_-;_-* \-??_-;_-@_-"/>
    <numFmt numFmtId="170" formatCode="_-* #,##0.00_-;\-* #,##0.00_-;_-* \-??_-;_-@_-"/>
    <numFmt numFmtId="171" formatCode="#,##0.00;[Red]#,##0.00"/>
    <numFmt numFmtId="172" formatCode="&quot; &quot;* #,##0&quot; &quot;;&quot;-&quot;* #,##0&quot; &quot;;&quot; &quot;* &quot;-&quot;??&quot; &quot;"/>
    <numFmt numFmtId="173" formatCode="0.0%"/>
    <numFmt numFmtId="174" formatCode="0.000%"/>
    <numFmt numFmtId="175" formatCode="0.0"/>
    <numFmt numFmtId="176" formatCode="_(* #,##0.0000_);_(* \(#,##0.00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font>
    <font>
      <sz val="11"/>
      <name val="Calibri"/>
      <family val="2"/>
      <scheme val="minor"/>
    </font>
    <font>
      <sz val="10"/>
      <color theme="1"/>
      <name val="Calibri"/>
      <family val="2"/>
      <scheme val="minor"/>
    </font>
    <font>
      <sz val="11"/>
      <color theme="1"/>
      <name val="Calibri"/>
    </font>
    <font>
      <sz val="11"/>
      <color theme="1"/>
      <name val="Arial"/>
    </font>
    <font>
      <sz val="11"/>
      <color rgb="FF000000"/>
      <name val="Calibri"/>
      <family val="2"/>
      <charset val="1"/>
    </font>
    <font>
      <sz val="11"/>
      <color rgb="FF000000"/>
      <name val="Calibri"/>
      <family val="2"/>
      <scheme val="minor"/>
    </font>
    <font>
      <sz val="11"/>
      <color rgb="FF000000"/>
      <name val="Calibri"/>
      <family val="2"/>
    </font>
    <font>
      <sz val="12"/>
      <color rgb="FF9C0006"/>
      <name val="Calibri"/>
      <family val="2"/>
      <scheme val="minor"/>
    </font>
    <font>
      <b/>
      <sz val="11"/>
      <name val="Calibri"/>
      <family val="2"/>
      <scheme val="minor"/>
    </font>
    <font>
      <sz val="11"/>
      <color indexed="8"/>
      <name val="Calibri"/>
      <family val="2"/>
    </font>
    <font>
      <sz val="11"/>
      <color rgb="FF000000"/>
      <name val="Calibri"/>
      <charset val="1"/>
    </font>
    <font>
      <sz val="11"/>
      <color rgb="FFFF0000"/>
      <name val="Calibri"/>
      <family val="2"/>
      <scheme val="minor"/>
    </font>
    <font>
      <b/>
      <sz val="11"/>
      <color theme="0"/>
      <name val="Calibri"/>
      <family val="2"/>
    </font>
    <font>
      <sz val="12"/>
      <color theme="1"/>
      <name val="Calibri"/>
      <family val="2"/>
      <scheme val="minor"/>
    </font>
    <font>
      <u/>
      <sz val="11"/>
      <color theme="1"/>
      <name val="Arial"/>
    </font>
    <font>
      <u/>
      <sz val="11"/>
      <color rgb="FF1155CC"/>
      <name val="Arial"/>
    </font>
    <font>
      <b/>
      <sz val="11"/>
      <color theme="1"/>
      <name val="Calibri"/>
      <family val="2"/>
      <scheme val="minor"/>
    </font>
    <font>
      <sz val="11"/>
      <name val="Calibri"/>
      <family val="2"/>
    </font>
    <font>
      <b/>
      <sz val="11"/>
      <color theme="1"/>
      <name val="Calibri"/>
      <family val="2"/>
    </font>
    <font>
      <sz val="8"/>
      <name val="Calibri"/>
      <family val="2"/>
      <scheme val="minor"/>
    </font>
  </fonts>
  <fills count="15">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FFFF"/>
        <bgColor rgb="FFF2F2F2"/>
      </patternFill>
    </fill>
    <fill>
      <patternFill patternType="solid">
        <fgColor theme="3"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rgb="FFD8D8D8"/>
        <bgColor rgb="FFD8D8D8"/>
      </patternFill>
    </fill>
    <fill>
      <patternFill patternType="solid">
        <fgColor rgb="FFBFBFBF"/>
        <bgColor rgb="FFBFBFBF"/>
      </patternFill>
    </fill>
  </fills>
  <borders count="23">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rgb="FFC0C0C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diagonal/>
    </border>
    <border>
      <left style="thin">
        <color rgb="FFC0C0C0"/>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theme="4" tint="0.39997558519241921"/>
      </bottom>
      <diagonal/>
    </border>
  </borders>
  <cellStyleXfs count="38">
    <xf numFmtId="0" fontId="0" fillId="0" borderId="0"/>
    <xf numFmtId="164" fontId="1" fillId="0" borderId="0" applyFont="0" applyFill="0" applyBorder="0" applyAlignment="0" applyProtection="0"/>
    <xf numFmtId="0" fontId="3"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1" fillId="0" borderId="0"/>
    <xf numFmtId="0" fontId="3" fillId="0" borderId="0"/>
    <xf numFmtId="43" fontId="1" fillId="0" borderId="0" applyFont="0" applyFill="0" applyBorder="0" applyAlignment="0" applyProtection="0"/>
    <xf numFmtId="0" fontId="8" fillId="0" borderId="0"/>
    <xf numFmtId="168" fontId="8" fillId="0" borderId="0" applyBorder="0" applyProtection="0"/>
    <xf numFmtId="0" fontId="8" fillId="0" borderId="0"/>
    <xf numFmtId="0" fontId="3" fillId="0" borderId="0"/>
    <xf numFmtId="43" fontId="1" fillId="0" borderId="0" applyFont="0" applyFill="0" applyBorder="0" applyAlignment="0" applyProtection="0"/>
    <xf numFmtId="0" fontId="1" fillId="0" borderId="0"/>
    <xf numFmtId="0" fontId="3" fillId="0" borderId="0"/>
    <xf numFmtId="0" fontId="8" fillId="0" borderId="0"/>
    <xf numFmtId="170" fontId="8" fillId="0" borderId="0" applyBorder="0" applyProtection="0"/>
    <xf numFmtId="0" fontId="10"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1" fillId="6" borderId="0" applyNumberFormat="0" applyBorder="0" applyAlignment="0" applyProtection="0"/>
    <xf numFmtId="0" fontId="1" fillId="0" borderId="0"/>
    <xf numFmtId="43" fontId="3" fillId="0" borderId="0" applyFont="0" applyFill="0" applyBorder="0" applyAlignment="0" applyProtection="0"/>
    <xf numFmtId="9" fontId="1" fillId="0" borderId="0" applyFont="0" applyFill="0" applyBorder="0" applyAlignment="0" applyProtection="0"/>
  </cellStyleXfs>
  <cellXfs count="272">
    <xf numFmtId="0" fontId="0" fillId="0" borderId="0" xfId="0"/>
    <xf numFmtId="0" fontId="2" fillId="2" borderId="1" xfId="2"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xf numFmtId="0" fontId="4" fillId="0" borderId="0" xfId="0" applyFont="1" applyFill="1" applyBorder="1" applyAlignment="1">
      <alignment horizontal="center" vertical="center"/>
    </xf>
    <xf numFmtId="0" fontId="0" fillId="0" borderId="0" xfId="0" applyFont="1" applyBorder="1" applyAlignment="1"/>
    <xf numFmtId="0" fontId="0" fillId="4"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quotePrefix="1" applyFont="1" applyBorder="1" applyAlignment="1"/>
    <xf numFmtId="164" fontId="0" fillId="0" borderId="0" xfId="1" applyFont="1" applyBorder="1" applyAlignment="1"/>
    <xf numFmtId="166" fontId="0" fillId="0" borderId="0" xfId="1" applyNumberFormat="1" applyFont="1" applyBorder="1" applyAlignment="1"/>
    <xf numFmtId="0" fontId="0" fillId="0" borderId="0" xfId="0" applyAlignment="1"/>
    <xf numFmtId="0" fontId="0" fillId="0" borderId="0" xfId="0" applyBorder="1" applyAlignment="1"/>
    <xf numFmtId="164" fontId="0" fillId="0" borderId="0" xfId="1" applyNumberFormat="1" applyFont="1" applyAlignment="1"/>
    <xf numFmtId="164" fontId="0" fillId="0" borderId="0" xfId="1" applyFont="1" applyAlignment="1"/>
    <xf numFmtId="0" fontId="2" fillId="9" borderId="5" xfId="32" applyFont="1" applyFill="1" applyBorder="1" applyAlignment="1">
      <alignment horizontal="center" vertical="center" wrapText="1"/>
    </xf>
    <xf numFmtId="43" fontId="3" fillId="8" borderId="2" xfId="6" applyFont="1" applyFill="1" applyBorder="1" applyAlignment="1"/>
    <xf numFmtId="49" fontId="2" fillId="2" borderId="1" xfId="2" applyNumberFormat="1" applyFont="1" applyFill="1" applyBorder="1" applyAlignment="1">
      <alignment horizontal="center" vertical="center" wrapText="1"/>
    </xf>
    <xf numFmtId="49" fontId="3" fillId="8" borderId="2" xfId="6" applyNumberFormat="1" applyFont="1" applyFill="1" applyBorder="1" applyAlignment="1"/>
    <xf numFmtId="49" fontId="0" fillId="0" borderId="0" xfId="0" applyNumberFormat="1" applyAlignment="1"/>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6" xfId="0" applyFill="1" applyBorder="1" applyAlignment="1">
      <alignment horizontal="center" vertical="center" wrapText="1"/>
    </xf>
    <xf numFmtId="2" fontId="0" fillId="3" borderId="6" xfId="0" applyNumberFormat="1" applyFill="1" applyBorder="1" applyAlignment="1">
      <alignment horizontal="center" vertical="center" wrapText="1"/>
    </xf>
    <xf numFmtId="9" fontId="0" fillId="3" borderId="6" xfId="37" applyFont="1" applyFill="1" applyBorder="1" applyAlignment="1">
      <alignment horizontal="center" vertical="center" wrapText="1"/>
    </xf>
    <xf numFmtId="9" fontId="0" fillId="12" borderId="7" xfId="0" applyNumberFormat="1" applyFill="1" applyBorder="1" applyAlignment="1">
      <alignment horizontal="center" vertical="center" wrapText="1"/>
    </xf>
    <xf numFmtId="10" fontId="0" fillId="3" borderId="6" xfId="37" applyNumberFormat="1" applyFont="1" applyFill="1" applyBorder="1" applyAlignment="1">
      <alignment horizontal="center" vertical="center" wrapText="1"/>
    </xf>
    <xf numFmtId="9" fontId="0" fillId="12" borderId="7" xfId="37" applyFont="1" applyFill="1" applyBorder="1" applyAlignment="1">
      <alignment horizontal="center" vertical="center" wrapText="1"/>
    </xf>
    <xf numFmtId="166" fontId="0" fillId="12" borderId="7" xfId="6" applyNumberFormat="1" applyFont="1" applyFill="1" applyBorder="1" applyAlignment="1">
      <alignment horizontal="center" vertical="center" wrapText="1"/>
    </xf>
    <xf numFmtId="43" fontId="0" fillId="3" borderId="6" xfId="6" applyFont="1" applyFill="1" applyBorder="1" applyAlignment="1">
      <alignment horizontal="center" vertical="center" wrapText="1"/>
    </xf>
    <xf numFmtId="173" fontId="0" fillId="12" borderId="7" xfId="37" applyNumberFormat="1" applyFont="1" applyFill="1" applyBorder="1" applyAlignment="1">
      <alignment horizontal="center" vertical="center" wrapText="1"/>
    </xf>
    <xf numFmtId="0" fontId="0" fillId="3" borderId="8" xfId="0" applyFill="1" applyBorder="1" applyAlignment="1">
      <alignment horizontal="left" vertical="center" wrapText="1"/>
    </xf>
    <xf numFmtId="0" fontId="0" fillId="3" borderId="6" xfId="0" applyFill="1" applyBorder="1" applyAlignment="1">
      <alignment horizontal="left" vertical="center" wrapText="1"/>
    </xf>
    <xf numFmtId="3" fontId="0" fillId="12" borderId="7" xfId="0" applyNumberForma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43" fontId="17" fillId="3" borderId="6" xfId="6" applyFont="1" applyFill="1" applyBorder="1" applyAlignment="1">
      <alignment horizontal="center" vertical="center" wrapText="1"/>
    </xf>
    <xf numFmtId="43" fontId="17" fillId="12" borderId="7" xfId="6" applyFont="1" applyFill="1" applyBorder="1" applyAlignment="1">
      <alignment horizontal="center" vertical="center" wrapText="1"/>
    </xf>
    <xf numFmtId="10" fontId="0" fillId="12" borderId="7" xfId="0" applyNumberFormat="1" applyFill="1" applyBorder="1" applyAlignment="1">
      <alignment horizontal="center" vertical="center" wrapText="1"/>
    </xf>
    <xf numFmtId="0" fontId="0" fillId="0" borderId="0" xfId="0" applyAlignment="1">
      <alignment horizontal="center" vertical="center" wrapText="1"/>
    </xf>
    <xf numFmtId="1" fontId="0" fillId="3" borderId="6" xfId="6" applyNumberFormat="1"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8" xfId="0" applyFont="1" applyFill="1" applyBorder="1" applyAlignment="1">
      <alignment horizontal="center" vertical="center" wrapText="1"/>
    </xf>
    <xf numFmtId="2" fontId="6" fillId="14" borderId="7" xfId="0" applyNumberFormat="1" applyFont="1" applyFill="1" applyBorder="1" applyAlignment="1">
      <alignment horizontal="center" vertical="center" wrapText="1"/>
    </xf>
    <xf numFmtId="3" fontId="6" fillId="14" borderId="6" xfId="0" applyNumberFormat="1"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9" xfId="0" applyFont="1" applyFill="1" applyBorder="1" applyAlignment="1">
      <alignment horizontal="center" vertical="center" wrapText="1"/>
    </xf>
    <xf numFmtId="165" fontId="6" fillId="13" borderId="6" xfId="0" applyNumberFormat="1" applyFont="1" applyFill="1" applyBorder="1" applyAlignment="1">
      <alignment horizontal="center" vertical="center" wrapText="1"/>
    </xf>
    <xf numFmtId="0" fontId="6" fillId="14" borderId="7" xfId="0" applyFont="1" applyFill="1" applyBorder="1" applyAlignment="1">
      <alignment horizontal="center" vertical="center" wrapText="1"/>
    </xf>
    <xf numFmtId="3" fontId="7" fillId="14" borderId="6" xfId="0" applyNumberFormat="1" applyFont="1" applyFill="1" applyBorder="1" applyAlignment="1">
      <alignment horizontal="center" vertical="center" wrapText="1"/>
    </xf>
    <xf numFmtId="0" fontId="7" fillId="14" borderId="6" xfId="0" applyFont="1" applyFill="1" applyBorder="1" applyAlignment="1">
      <alignment horizontal="center" vertical="center" wrapText="1"/>
    </xf>
    <xf numFmtId="0" fontId="6" fillId="13" borderId="8" xfId="0" applyFont="1" applyFill="1" applyBorder="1" applyAlignment="1">
      <alignment horizontal="center" vertical="center"/>
    </xf>
    <xf numFmtId="2" fontId="6" fillId="14" borderId="6" xfId="0" applyNumberFormat="1" applyFont="1" applyFill="1" applyBorder="1" applyAlignment="1">
      <alignment horizontal="center" vertical="center" wrapText="1"/>
    </xf>
    <xf numFmtId="0" fontId="6" fillId="13" borderId="6" xfId="0" applyFont="1" applyFill="1" applyBorder="1" applyAlignment="1">
      <alignment horizontal="center" vertical="center"/>
    </xf>
    <xf numFmtId="174" fontId="0" fillId="12" borderId="7" xfId="37" applyNumberFormat="1" applyFont="1" applyFill="1" applyBorder="1" applyAlignment="1">
      <alignment horizontal="center" vertical="center" wrapText="1"/>
    </xf>
    <xf numFmtId="9" fontId="0" fillId="3" borderId="6" xfId="0" applyNumberFormat="1" applyFill="1" applyBorder="1" applyAlignment="1">
      <alignment horizontal="center" vertical="center" wrapText="1"/>
    </xf>
    <xf numFmtId="175" fontId="0" fillId="3" borderId="6" xfId="0" applyNumberFormat="1" applyFill="1" applyBorder="1" applyAlignment="1">
      <alignment horizontal="center" vertical="center" wrapText="1"/>
    </xf>
    <xf numFmtId="1" fontId="0" fillId="12" borderId="7" xfId="0" applyNumberFormat="1" applyFill="1" applyBorder="1" applyAlignment="1">
      <alignment horizontal="center" vertical="center" wrapText="1"/>
    </xf>
    <xf numFmtId="175" fontId="0" fillId="12" borderId="7" xfId="0" applyNumberFormat="1" applyFill="1" applyBorder="1" applyAlignment="1">
      <alignment horizontal="center" vertical="center" wrapText="1"/>
    </xf>
    <xf numFmtId="2" fontId="0" fillId="12" borderId="7" xfId="0" applyNumberFormat="1" applyFill="1" applyBorder="1" applyAlignment="1">
      <alignment horizontal="center" vertical="center" wrapText="1"/>
    </xf>
    <xf numFmtId="164" fontId="0" fillId="0" borderId="0" xfId="1" applyFont="1"/>
    <xf numFmtId="0" fontId="0" fillId="0" borderId="0" xfId="0"/>
    <xf numFmtId="0" fontId="6" fillId="0" borderId="0" xfId="0" applyFont="1" applyBorder="1" applyAlignment="1"/>
    <xf numFmtId="0" fontId="0" fillId="0" borderId="0" xfId="0" applyFont="1" applyBorder="1" applyAlignment="1">
      <alignment vertical="center"/>
    </xf>
    <xf numFmtId="164" fontId="6" fillId="0" borderId="0" xfId="0" applyNumberFormat="1" applyFont="1" applyBorder="1" applyAlignment="1"/>
    <xf numFmtId="164" fontId="0" fillId="0" borderId="0" xfId="1" applyFont="1" applyBorder="1" applyAlignment="1">
      <alignment vertical="center"/>
    </xf>
    <xf numFmtId="167" fontId="6" fillId="0" borderId="0" xfId="0" applyNumberFormat="1" applyFont="1" applyBorder="1" applyAlignment="1"/>
    <xf numFmtId="166" fontId="0" fillId="0" borderId="0" xfId="1" applyNumberFormat="1" applyFont="1" applyBorder="1" applyAlignment="1">
      <alignment vertical="center"/>
    </xf>
    <xf numFmtId="164" fontId="6" fillId="0" borderId="0" xfId="1" applyFont="1" applyBorder="1" applyAlignment="1"/>
    <xf numFmtId="43" fontId="0" fillId="0" borderId="0" xfId="6" applyFont="1" applyBorder="1" applyAlignment="1"/>
    <xf numFmtId="0" fontId="0" fillId="0" borderId="0" xfId="0" applyFont="1" applyFill="1" applyBorder="1" applyAlignment="1"/>
    <xf numFmtId="0" fontId="0" fillId="0" borderId="0" xfId="0" applyFont="1" applyBorder="1"/>
    <xf numFmtId="164" fontId="0" fillId="0" borderId="0" xfId="1" applyFont="1" applyFill="1" applyBorder="1" applyAlignment="1">
      <alignment vertical="center"/>
    </xf>
    <xf numFmtId="166" fontId="0" fillId="0" borderId="0" xfId="1" applyNumberFormat="1" applyFont="1" applyFill="1" applyBorder="1" applyAlignment="1">
      <alignment vertical="center"/>
    </xf>
    <xf numFmtId="0" fontId="6" fillId="0" borderId="0" xfId="0" quotePrefix="1" applyFont="1" applyBorder="1" applyAlignment="1"/>
    <xf numFmtId="49" fontId="0" fillId="0" borderId="0" xfId="0" applyNumberFormat="1" applyFont="1" applyBorder="1" applyAlignment="1"/>
    <xf numFmtId="0" fontId="1" fillId="0" borderId="0" xfId="3" applyFont="1" applyBorder="1" applyAlignment="1"/>
    <xf numFmtId="166" fontId="0" fillId="0" borderId="0" xfId="6" applyNumberFormat="1" applyFont="1" applyBorder="1" applyAlignment="1"/>
    <xf numFmtId="172" fontId="0" fillId="0" borderId="0" xfId="0" applyNumberFormat="1" applyFont="1" applyBorder="1" applyAlignment="1"/>
    <xf numFmtId="43" fontId="6" fillId="10" borderId="11" xfId="6" applyFont="1" applyFill="1" applyBorder="1" applyAlignment="1"/>
    <xf numFmtId="43" fontId="6" fillId="10" borderId="12" xfId="6" applyFont="1" applyFill="1" applyBorder="1" applyAlignment="1"/>
    <xf numFmtId="0" fontId="3" fillId="0" borderId="0" xfId="0" quotePrefix="1" applyFont="1" applyBorder="1" applyAlignment="1"/>
    <xf numFmtId="166" fontId="3" fillId="8" borderId="10" xfId="6" applyNumberFormat="1" applyFont="1" applyFill="1" applyBorder="1" applyAlignment="1"/>
    <xf numFmtId="0" fontId="0" fillId="0" borderId="0" xfId="0" quotePrefix="1" applyAlignment="1"/>
    <xf numFmtId="49" fontId="0" fillId="0" borderId="0" xfId="0" quotePrefix="1" applyNumberFormat="1" applyAlignment="1"/>
    <xf numFmtId="164" fontId="20" fillId="0" borderId="14" xfId="1" applyNumberFormat="1" applyFont="1" applyBorder="1" applyAlignment="1"/>
    <xf numFmtId="164" fontId="20" fillId="0" borderId="15" xfId="1" applyNumberFormat="1" applyFont="1" applyBorder="1" applyAlignment="1"/>
    <xf numFmtId="0" fontId="20" fillId="0" borderId="13" xfId="0" applyFont="1" applyFill="1" applyBorder="1" applyAlignment="1">
      <alignment vertical="center"/>
    </xf>
    <xf numFmtId="0" fontId="20" fillId="0" borderId="14" xfId="0" applyFont="1" applyBorder="1" applyAlignment="1"/>
    <xf numFmtId="49" fontId="3" fillId="8" borderId="10" xfId="6" applyNumberFormat="1" applyFont="1" applyFill="1" applyBorder="1" applyAlignment="1"/>
    <xf numFmtId="164" fontId="1" fillId="0" borderId="0" xfId="1" applyFont="1" applyBorder="1" applyAlignment="1"/>
    <xf numFmtId="0" fontId="3" fillId="0" borderId="0" xfId="11" applyFont="1" applyBorder="1" applyAlignment="1"/>
    <xf numFmtId="0" fontId="0" fillId="0" borderId="0" xfId="0" quotePrefix="1" applyBorder="1" applyAlignment="1"/>
    <xf numFmtId="0" fontId="1" fillId="0" borderId="0" xfId="3" applyBorder="1" applyAlignment="1"/>
    <xf numFmtId="166" fontId="1" fillId="0" borderId="0" xfId="1" applyNumberFormat="1" applyFont="1" applyBorder="1" applyAlignment="1"/>
    <xf numFmtId="0" fontId="0" fillId="0" borderId="0" xfId="0" quotePrefix="1" applyBorder="1" applyAlignment="1">
      <alignment vertical="top"/>
    </xf>
    <xf numFmtId="0" fontId="0" fillId="0" borderId="0" xfId="0" applyBorder="1" applyAlignment="1">
      <alignment vertical="top"/>
    </xf>
    <xf numFmtId="164" fontId="1" fillId="0" borderId="0" xfId="1" applyFont="1" applyBorder="1" applyAlignment="1">
      <alignment vertical="top"/>
    </xf>
    <xf numFmtId="166" fontId="1" fillId="0" borderId="0" xfId="1" applyNumberFormat="1" applyFont="1" applyBorder="1" applyAlignment="1">
      <alignment vertical="top"/>
    </xf>
    <xf numFmtId="0" fontId="0" fillId="0" borderId="0" xfId="0" applyBorder="1" applyAlignment="1">
      <alignment vertical="center"/>
    </xf>
    <xf numFmtId="0" fontId="8" fillId="0" borderId="0" xfId="15" applyFont="1" applyBorder="1" applyAlignment="1"/>
    <xf numFmtId="0" fontId="1" fillId="0" borderId="0" xfId="3" applyFont="1" applyBorder="1"/>
    <xf numFmtId="0" fontId="0" fillId="0" borderId="0" xfId="0" applyBorder="1"/>
    <xf numFmtId="166" fontId="0" fillId="0" borderId="0" xfId="6" applyNumberFormat="1" applyFont="1" applyBorder="1"/>
    <xf numFmtId="164" fontId="0" fillId="0" borderId="0" xfId="1" applyFont="1" applyBorder="1"/>
    <xf numFmtId="0" fontId="0" fillId="0" borderId="0" xfId="3" applyFont="1" applyBorder="1"/>
    <xf numFmtId="0" fontId="0" fillId="0" borderId="0" xfId="3" applyFont="1" applyBorder="1" applyAlignment="1"/>
    <xf numFmtId="0" fontId="1" fillId="0" borderId="0" xfId="3" applyBorder="1" applyAlignment="1">
      <alignment vertical="center"/>
    </xf>
    <xf numFmtId="0" fontId="0" fillId="0" borderId="0" xfId="0" quotePrefix="1" applyBorder="1" applyAlignment="1">
      <alignment vertical="center"/>
    </xf>
    <xf numFmtId="0" fontId="0" fillId="0" borderId="0" xfId="0" applyBorder="1" applyAlignment="1">
      <alignment horizontal="left" vertical="top"/>
    </xf>
    <xf numFmtId="164" fontId="0" fillId="0" borderId="0" xfId="1" applyFont="1" applyBorder="1" applyAlignment="1">
      <alignment horizontal="left" vertical="top"/>
    </xf>
    <xf numFmtId="0" fontId="0" fillId="0" borderId="0" xfId="0" applyFill="1" applyBorder="1" applyAlignment="1"/>
    <xf numFmtId="164" fontId="0" fillId="0" borderId="0" xfId="1" applyFont="1" applyFill="1" applyBorder="1" applyAlignment="1"/>
    <xf numFmtId="166" fontId="0" fillId="0" borderId="0" xfId="1" applyNumberFormat="1" applyFont="1" applyFill="1" applyBorder="1" applyAlignment="1"/>
    <xf numFmtId="0" fontId="0" fillId="0" borderId="0" xfId="0" applyBorder="1" applyAlignment="1">
      <alignment horizontal="left" vertical="center"/>
    </xf>
    <xf numFmtId="0" fontId="0" fillId="0" borderId="0" xfId="0" applyFont="1" applyBorder="1" applyAlignment="1">
      <alignment horizontal="left" vertical="center"/>
    </xf>
    <xf numFmtId="164" fontId="0" fillId="0" borderId="0" xfId="1" applyFont="1" applyBorder="1" applyAlignment="1">
      <alignment horizontal="left" vertical="center"/>
    </xf>
    <xf numFmtId="166" fontId="0" fillId="0" borderId="0" xfId="1" applyNumberFormat="1" applyFont="1" applyBorder="1" applyAlignment="1">
      <alignment horizontal="left" vertical="center"/>
    </xf>
    <xf numFmtId="0" fontId="1" fillId="0" borderId="0" xfId="3" applyBorder="1" applyAlignment="1">
      <alignment horizontal="left" vertical="center"/>
    </xf>
    <xf numFmtId="164" fontId="0" fillId="0" borderId="0" xfId="1" applyFont="1" applyBorder="1" applyAlignment="1">
      <alignment horizontal="center" vertical="center"/>
    </xf>
    <xf numFmtId="0" fontId="0" fillId="0" borderId="0" xfId="0" applyBorder="1" applyAlignment="1">
      <alignment horizontal="center" vertical="center"/>
    </xf>
    <xf numFmtId="166" fontId="0" fillId="0" borderId="0" xfId="1" applyNumberFormat="1" applyFont="1" applyBorder="1" applyAlignment="1">
      <alignment horizontal="center" vertical="center"/>
    </xf>
    <xf numFmtId="0" fontId="0" fillId="4" borderId="0" xfId="0" applyFill="1" applyBorder="1" applyAlignment="1">
      <alignment vertical="center"/>
    </xf>
    <xf numFmtId="0" fontId="0" fillId="4" borderId="0" xfId="0" applyFill="1" applyBorder="1" applyAlignment="1">
      <alignment horizontal="center" vertical="center"/>
    </xf>
    <xf numFmtId="0" fontId="0" fillId="4" borderId="0" xfId="0" applyFont="1" applyFill="1" applyBorder="1" applyAlignment="1">
      <alignment vertical="center"/>
    </xf>
    <xf numFmtId="164" fontId="0" fillId="4" borderId="0" xfId="1" applyFont="1" applyFill="1" applyBorder="1" applyAlignment="1">
      <alignment vertical="center"/>
    </xf>
    <xf numFmtId="166" fontId="0" fillId="4" borderId="0" xfId="1" applyNumberFormat="1" applyFont="1" applyFill="1" applyBorder="1" applyAlignment="1">
      <alignment horizontal="center" vertical="center"/>
    </xf>
    <xf numFmtId="0" fontId="0" fillId="4" borderId="0" xfId="0" applyFill="1" applyBorder="1" applyAlignment="1"/>
    <xf numFmtId="0" fontId="1" fillId="4" borderId="0" xfId="3" applyFill="1" applyBorder="1" applyAlignment="1"/>
    <xf numFmtId="164" fontId="0" fillId="4" borderId="0" xfId="1" applyFont="1" applyFill="1" applyBorder="1" applyAlignment="1"/>
    <xf numFmtId="166" fontId="0" fillId="4" borderId="0" xfId="1" applyNumberFormat="1" applyFont="1" applyFill="1" applyBorder="1" applyAlignment="1"/>
    <xf numFmtId="0" fontId="1" fillId="4" borderId="0" xfId="3" applyFont="1" applyFill="1" applyBorder="1" applyAlignment="1">
      <alignment horizontal="left" vertical="center"/>
    </xf>
    <xf numFmtId="0" fontId="0" fillId="4" borderId="0" xfId="0" applyFont="1" applyFill="1" applyBorder="1" applyAlignment="1">
      <alignment horizontal="left" vertical="center"/>
    </xf>
    <xf numFmtId="0" fontId="4" fillId="0" borderId="0" xfId="0" applyFont="1" applyFill="1" applyBorder="1" applyAlignment="1">
      <alignment vertical="center"/>
    </xf>
    <xf numFmtId="0" fontId="4" fillId="4" borderId="0" xfId="0" applyFont="1" applyFill="1" applyBorder="1" applyAlignment="1">
      <alignment horizontal="left" vertical="center"/>
    </xf>
    <xf numFmtId="164" fontId="4" fillId="0" borderId="0" xfId="1" applyFont="1" applyFill="1" applyBorder="1" applyAlignment="1">
      <alignment horizontal="center" vertical="center"/>
    </xf>
    <xf numFmtId="166" fontId="4" fillId="0" borderId="0" xfId="1" applyNumberFormat="1" applyFont="1" applyFill="1" applyBorder="1" applyAlignment="1">
      <alignment horizontal="center" vertical="center"/>
    </xf>
    <xf numFmtId="164" fontId="0" fillId="4" borderId="0" xfId="1" applyFont="1" applyFill="1" applyBorder="1" applyAlignment="1">
      <alignment horizontal="center" vertical="center"/>
    </xf>
    <xf numFmtId="0" fontId="0" fillId="0" borderId="0" xfId="0" applyFont="1" applyBorder="1" applyAlignment="1">
      <alignment horizontal="left"/>
    </xf>
    <xf numFmtId="0" fontId="1" fillId="0" borderId="0" xfId="3" applyFont="1" applyBorder="1" applyAlignment="1">
      <alignment vertical="center"/>
    </xf>
    <xf numFmtId="164" fontId="12" fillId="0" borderId="0" xfId="1" applyFont="1" applyBorder="1" applyAlignment="1">
      <alignment vertical="center"/>
    </xf>
    <xf numFmtId="171" fontId="0" fillId="0" borderId="0" xfId="0" applyNumberFormat="1" applyFont="1" applyBorder="1" applyAlignment="1">
      <alignment horizontal="center" vertical="center"/>
    </xf>
    <xf numFmtId="171" fontId="0" fillId="0" borderId="0" xfId="1" applyNumberFormat="1" applyFont="1" applyBorder="1" applyAlignment="1">
      <alignment horizontal="center" vertical="center"/>
    </xf>
    <xf numFmtId="0" fontId="4" fillId="0" borderId="0" xfId="0" applyFont="1" applyBorder="1" applyAlignment="1">
      <alignment vertical="center"/>
    </xf>
    <xf numFmtId="43" fontId="4" fillId="0" borderId="0" xfId="6" applyFont="1" applyBorder="1" applyAlignment="1">
      <alignment vertical="center"/>
    </xf>
    <xf numFmtId="166" fontId="4" fillId="0" borderId="0" xfId="6" applyNumberFormat="1" applyFont="1" applyBorder="1" applyAlignment="1">
      <alignment vertical="center"/>
    </xf>
    <xf numFmtId="164" fontId="4" fillId="0" borderId="0" xfId="1" applyFont="1" applyBorder="1" applyAlignment="1">
      <alignment vertical="center"/>
    </xf>
    <xf numFmtId="43" fontId="0" fillId="0" borderId="0" xfId="6" applyFont="1" applyBorder="1" applyAlignment="1">
      <alignment vertical="center"/>
    </xf>
    <xf numFmtId="166" fontId="0" fillId="0" borderId="0" xfId="6" applyNumberFormat="1" applyFont="1" applyBorder="1" applyAlignment="1">
      <alignment vertical="center"/>
    </xf>
    <xf numFmtId="166" fontId="0" fillId="0" borderId="0" xfId="5" applyNumberFormat="1" applyFont="1" applyBorder="1" applyAlignment="1"/>
    <xf numFmtId="43" fontId="0" fillId="0" borderId="0" xfId="5" applyFont="1" applyBorder="1" applyAlignment="1"/>
    <xf numFmtId="0" fontId="0" fillId="0" borderId="0" xfId="0" applyFont="1" applyBorder="1" applyAlignment="1">
      <alignment horizontal="center"/>
    </xf>
    <xf numFmtId="168" fontId="0" fillId="0" borderId="0" xfId="14" applyFont="1" applyBorder="1" applyAlignment="1" applyProtection="1">
      <alignment horizontal="left" vertical="center"/>
    </xf>
    <xf numFmtId="169" fontId="0" fillId="0" borderId="0" xfId="14" applyNumberFormat="1" applyFont="1" applyBorder="1" applyAlignment="1" applyProtection="1">
      <alignment horizontal="center" vertical="center"/>
    </xf>
    <xf numFmtId="164" fontId="0" fillId="0" borderId="0" xfId="1" applyFont="1" applyBorder="1" applyAlignment="1" applyProtection="1">
      <alignment horizontal="center" vertical="center"/>
    </xf>
    <xf numFmtId="169" fontId="0" fillId="0" borderId="0" xfId="14" applyNumberFormat="1" applyFont="1" applyBorder="1" applyAlignment="1" applyProtection="1">
      <alignment horizontal="left" vertical="center"/>
    </xf>
    <xf numFmtId="164" fontId="0" fillId="0" borderId="0" xfId="1" applyFont="1" applyBorder="1" applyAlignment="1" applyProtection="1">
      <alignment horizontal="left" vertical="center"/>
    </xf>
    <xf numFmtId="168" fontId="0" fillId="0" borderId="0" xfId="14" applyFont="1" applyBorder="1" applyAlignment="1" applyProtection="1"/>
    <xf numFmtId="169" fontId="0" fillId="0" borderId="0" xfId="14" applyNumberFormat="1" applyFont="1" applyBorder="1" applyAlignment="1" applyProtection="1">
      <alignment horizontal="center"/>
    </xf>
    <xf numFmtId="164" fontId="0" fillId="0" borderId="0" xfId="1" applyFont="1" applyBorder="1" applyAlignment="1" applyProtection="1"/>
    <xf numFmtId="168" fontId="0" fillId="0" borderId="0" xfId="14" applyFont="1" applyBorder="1" applyAlignment="1" applyProtection="1">
      <alignment vertical="center"/>
    </xf>
    <xf numFmtId="164" fontId="0" fillId="0" borderId="0" xfId="1" applyFont="1" applyBorder="1" applyAlignment="1" applyProtection="1">
      <alignment vertical="center"/>
    </xf>
    <xf numFmtId="168" fontId="0" fillId="0" borderId="0" xfId="14" applyFont="1" applyBorder="1" applyAlignment="1" applyProtection="1">
      <alignment horizontal="center" vertical="center"/>
    </xf>
    <xf numFmtId="0" fontId="0" fillId="7" borderId="0" xfId="0" applyFont="1" applyFill="1" applyBorder="1" applyAlignment="1">
      <alignment horizontal="left" vertical="center"/>
    </xf>
    <xf numFmtId="169" fontId="0" fillId="0" borderId="0" xfId="5" applyNumberFormat="1" applyFont="1" applyBorder="1" applyAlignment="1" applyProtection="1">
      <alignment horizontal="center" vertical="center"/>
    </xf>
    <xf numFmtId="43" fontId="0" fillId="0" borderId="0" xfId="5" applyFont="1" applyBorder="1" applyAlignment="1" applyProtection="1">
      <alignment horizontal="center" vertical="center"/>
    </xf>
    <xf numFmtId="169" fontId="0" fillId="0" borderId="0" xfId="5" applyNumberFormat="1" applyFont="1" applyBorder="1" applyAlignment="1" applyProtection="1">
      <alignment vertical="center"/>
    </xf>
    <xf numFmtId="43" fontId="0" fillId="0" borderId="0" xfId="5" applyFont="1" applyBorder="1" applyAlignment="1" applyProtection="1">
      <alignment vertical="center"/>
    </xf>
    <xf numFmtId="0" fontId="0" fillId="0" borderId="0" xfId="20" applyFont="1" applyBorder="1" applyAlignment="1">
      <alignment horizontal="left"/>
    </xf>
    <xf numFmtId="0" fontId="9" fillId="0" borderId="0" xfId="0" applyFont="1" applyBorder="1" applyAlignment="1"/>
    <xf numFmtId="43" fontId="0" fillId="0" borderId="0" xfId="8" applyFont="1" applyBorder="1" applyAlignment="1"/>
    <xf numFmtId="166" fontId="0" fillId="0" borderId="0" xfId="8" applyNumberFormat="1" applyFont="1" applyBorder="1" applyAlignment="1"/>
    <xf numFmtId="0" fontId="13" fillId="0" borderId="0" xfId="3" applyFont="1" applyBorder="1" applyAlignment="1"/>
    <xf numFmtId="0" fontId="4" fillId="0" borderId="0" xfId="0" applyFont="1" applyBorder="1" applyAlignment="1"/>
    <xf numFmtId="0" fontId="4" fillId="0" borderId="0" xfId="3" applyFont="1" applyBorder="1" applyAlignment="1"/>
    <xf numFmtId="43" fontId="4" fillId="0" borderId="0" xfId="6" applyFont="1" applyBorder="1" applyAlignment="1"/>
    <xf numFmtId="166" fontId="4" fillId="0" borderId="0" xfId="6" applyNumberFormat="1" applyFont="1" applyBorder="1" applyAlignment="1"/>
    <xf numFmtId="164" fontId="4" fillId="0" borderId="0" xfId="1" applyFont="1" applyBorder="1" applyAlignment="1"/>
    <xf numFmtId="43" fontId="0" fillId="0" borderId="0" xfId="6" applyFont="1" applyBorder="1" applyAlignment="1">
      <alignment horizontal="center" vertical="center"/>
    </xf>
    <xf numFmtId="166" fontId="0" fillId="0" borderId="0" xfId="6" applyNumberFormat="1" applyFont="1" applyBorder="1" applyAlignment="1">
      <alignment horizontal="right" vertical="center"/>
    </xf>
    <xf numFmtId="164" fontId="0" fillId="0" borderId="0" xfId="1" applyFont="1" applyBorder="1" applyAlignment="1">
      <alignment horizontal="right" vertical="center"/>
    </xf>
    <xf numFmtId="0" fontId="1" fillId="0" borderId="0" xfId="3"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166" fontId="5" fillId="0" borderId="0" xfId="5" applyNumberFormat="1" applyFont="1" applyBorder="1" applyAlignment="1">
      <alignment horizontal="center" vertical="center"/>
    </xf>
    <xf numFmtId="43" fontId="5" fillId="0" borderId="0" xfId="5" applyFont="1" applyBorder="1" applyAlignment="1">
      <alignment horizontal="center" vertical="center"/>
    </xf>
    <xf numFmtId="164" fontId="5" fillId="0" borderId="0" xfId="1" applyFont="1" applyBorder="1" applyAlignment="1">
      <alignment horizontal="center" vertical="center"/>
    </xf>
    <xf numFmtId="168" fontId="8" fillId="0" borderId="0" xfId="14" applyFont="1" applyBorder="1" applyAlignment="1" applyProtection="1"/>
    <xf numFmtId="169" fontId="8" fillId="0" borderId="0" xfId="14" applyNumberFormat="1" applyFont="1" applyBorder="1" applyAlignment="1" applyProtection="1"/>
    <xf numFmtId="164" fontId="8" fillId="0" borderId="0" xfId="1" applyFont="1" applyBorder="1" applyAlignment="1" applyProtection="1"/>
    <xf numFmtId="0" fontId="8" fillId="0" borderId="0" xfId="15" applyFont="1" applyBorder="1" applyAlignment="1">
      <alignment vertical="center"/>
    </xf>
    <xf numFmtId="168" fontId="8" fillId="0" borderId="0" xfId="14" applyFont="1" applyBorder="1" applyAlignment="1" applyProtection="1">
      <alignment vertical="center"/>
    </xf>
    <xf numFmtId="169" fontId="8" fillId="0" borderId="0" xfId="14" applyNumberFormat="1" applyFont="1" applyBorder="1" applyAlignment="1" applyProtection="1">
      <alignment vertical="center"/>
    </xf>
    <xf numFmtId="164" fontId="8" fillId="0" borderId="0" xfId="1" applyFont="1" applyBorder="1" applyAlignment="1" applyProtection="1">
      <alignment vertical="center"/>
    </xf>
    <xf numFmtId="166" fontId="3" fillId="0" borderId="0" xfId="8" applyNumberFormat="1" applyFont="1" applyBorder="1" applyAlignment="1"/>
    <xf numFmtId="43" fontId="3" fillId="0" borderId="0" xfId="8" applyFont="1" applyBorder="1" applyAlignment="1"/>
    <xf numFmtId="164" fontId="3" fillId="0" borderId="0" xfId="1" applyFont="1" applyBorder="1" applyAlignment="1"/>
    <xf numFmtId="0" fontId="1" fillId="0" borderId="0" xfId="3" applyFont="1" applyFill="1" applyBorder="1" applyAlignment="1"/>
    <xf numFmtId="0" fontId="0" fillId="0" borderId="0" xfId="0" applyBorder="1" applyAlignment="1">
      <alignment horizontal="center"/>
    </xf>
    <xf numFmtId="0" fontId="0" fillId="0" borderId="0" xfId="0" applyBorder="1" applyAlignment="1">
      <alignment horizontal="right"/>
    </xf>
    <xf numFmtId="164" fontId="0" fillId="0" borderId="0" xfId="1" applyFont="1" applyBorder="1" applyAlignment="1">
      <alignment horizontal="center"/>
    </xf>
    <xf numFmtId="166" fontId="0" fillId="0" borderId="0" xfId="1" applyNumberFormat="1" applyFont="1" applyBorder="1" applyAlignment="1">
      <alignment horizontal="right"/>
    </xf>
    <xf numFmtId="169" fontId="0" fillId="0" borderId="0" xfId="14" applyNumberFormat="1" applyFont="1" applyBorder="1" applyAlignment="1" applyProtection="1"/>
    <xf numFmtId="0" fontId="14" fillId="0" borderId="0" xfId="11" applyFont="1" applyBorder="1" applyAlignment="1">
      <alignment vertical="center"/>
    </xf>
    <xf numFmtId="169" fontId="14" fillId="0" borderId="0" xfId="5" applyNumberFormat="1" applyFont="1" applyBorder="1" applyAlignment="1" applyProtection="1">
      <alignment vertical="center"/>
    </xf>
    <xf numFmtId="43" fontId="14" fillId="0" borderId="0" xfId="5" applyFont="1" applyBorder="1" applyAlignment="1" applyProtection="1">
      <alignment vertical="center"/>
    </xf>
    <xf numFmtId="164" fontId="14" fillId="0" borderId="0" xfId="1" applyFont="1" applyBorder="1" applyAlignment="1" applyProtection="1">
      <alignment vertical="center"/>
    </xf>
    <xf numFmtId="0" fontId="3" fillId="0" borderId="0" xfId="7" applyFont="1" applyBorder="1" applyAlignment="1"/>
    <xf numFmtId="166" fontId="3" fillId="0" borderId="0" xfId="5" applyNumberFormat="1" applyFont="1" applyBorder="1" applyAlignment="1"/>
    <xf numFmtId="43" fontId="3" fillId="0" borderId="0" xfId="5" applyFont="1" applyBorder="1" applyAlignment="1"/>
    <xf numFmtId="2" fontId="0" fillId="0" borderId="0" xfId="0" applyNumberFormat="1" applyFont="1" applyBorder="1" applyAlignment="1">
      <alignment horizontal="center" vertical="center"/>
    </xf>
    <xf numFmtId="2" fontId="0" fillId="4"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xf>
    <xf numFmtId="2" fontId="0" fillId="0" borderId="0" xfId="0" quotePrefix="1" applyNumberFormat="1" applyFont="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quotePrefix="1"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2" fontId="0" fillId="0" borderId="0" xfId="0" applyNumberFormat="1" applyAlignment="1"/>
    <xf numFmtId="2" fontId="20" fillId="0" borderId="14" xfId="0" applyNumberFormat="1" applyFont="1" applyBorder="1" applyAlignment="1"/>
    <xf numFmtId="2" fontId="10" fillId="0" borderId="0" xfId="15" applyNumberFormat="1" applyFont="1" applyFill="1" applyBorder="1" applyAlignment="1">
      <alignment horizontal="center" vertical="center"/>
    </xf>
    <xf numFmtId="2" fontId="10" fillId="0" borderId="0" xfId="11" applyNumberFormat="1" applyFont="1" applyFill="1" applyBorder="1" applyAlignment="1">
      <alignment horizontal="center" vertical="center"/>
    </xf>
    <xf numFmtId="2" fontId="0" fillId="4" borderId="0" xfId="0" quotePrefix="1" applyNumberFormat="1" applyFont="1" applyFill="1" applyBorder="1" applyAlignment="1">
      <alignment horizontal="center" vertical="center"/>
    </xf>
    <xf numFmtId="2" fontId="0" fillId="5"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0" xfId="0" quotePrefix="1" applyNumberFormat="1" applyFont="1" applyFill="1" applyBorder="1" applyAlignment="1">
      <alignment horizontal="center" vertical="center"/>
    </xf>
    <xf numFmtId="2" fontId="4" fillId="0" borderId="0" xfId="0" quotePrefix="1" applyNumberFormat="1" applyFont="1" applyFill="1" applyBorder="1" applyAlignment="1">
      <alignment horizontal="center" vertical="center"/>
    </xf>
    <xf numFmtId="2" fontId="3" fillId="0" borderId="0" xfId="11" applyNumberFormat="1" applyFont="1" applyFill="1" applyBorder="1" applyAlignment="1">
      <alignment horizontal="center" vertical="center"/>
    </xf>
    <xf numFmtId="2" fontId="3" fillId="0" borderId="0" xfId="7" applyNumberFormat="1" applyFont="1" applyFill="1" applyBorder="1" applyAlignment="1">
      <alignment horizontal="center" vertical="center"/>
    </xf>
    <xf numFmtId="2" fontId="3" fillId="0" borderId="0" xfId="11" applyNumberFormat="1" applyFont="1" applyBorder="1" applyAlignment="1">
      <alignment horizontal="center" vertical="center"/>
    </xf>
    <xf numFmtId="0" fontId="16" fillId="8" borderId="3" xfId="3" applyFont="1" applyFill="1" applyBorder="1" applyAlignment="1">
      <alignment horizontal="center" vertical="center" wrapText="1"/>
    </xf>
    <xf numFmtId="2" fontId="16" fillId="8" borderId="3" xfId="3" applyNumberFormat="1" applyFont="1" applyFill="1" applyBorder="1" applyAlignment="1">
      <alignment horizontal="center" vertical="center" wrapText="1"/>
    </xf>
    <xf numFmtId="0" fontId="2" fillId="11" borderId="16" xfId="0" applyFont="1" applyFill="1" applyBorder="1" applyAlignment="1">
      <alignment horizontal="center" vertical="center" wrapText="1"/>
    </xf>
    <xf numFmtId="0" fontId="0" fillId="12" borderId="7" xfId="0" applyFill="1" applyBorder="1" applyAlignment="1">
      <alignment horizontal="left" vertical="center" wrapText="1"/>
    </xf>
    <xf numFmtId="0" fontId="17" fillId="12" borderId="7" xfId="0" applyFont="1" applyFill="1" applyBorder="1" applyAlignment="1">
      <alignment horizontal="center" vertical="center" wrapText="1"/>
    </xf>
    <xf numFmtId="0" fontId="7" fillId="14" borderId="7" xfId="0" applyFont="1" applyFill="1" applyBorder="1" applyAlignment="1">
      <alignment horizontal="left" vertical="center"/>
    </xf>
    <xf numFmtId="0" fontId="6" fillId="14" borderId="7" xfId="0" applyFont="1" applyFill="1" applyBorder="1" applyAlignment="1">
      <alignment horizontal="left" vertical="center"/>
    </xf>
    <xf numFmtId="0" fontId="3" fillId="14" borderId="7" xfId="0" applyFont="1" applyFill="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21" fillId="0" borderId="0" xfId="0" applyFont="1" applyFill="1" applyBorder="1"/>
    <xf numFmtId="10" fontId="6" fillId="14" borderId="6" xfId="0" applyNumberFormat="1" applyFont="1" applyFill="1" applyBorder="1" applyAlignment="1">
      <alignment horizontal="center" vertical="center" wrapText="1"/>
    </xf>
    <xf numFmtId="3" fontId="6" fillId="14" borderId="7" xfId="0" applyNumberFormat="1" applyFont="1" applyFill="1" applyBorder="1" applyAlignment="1">
      <alignment horizontal="center" vertical="center" wrapText="1"/>
    </xf>
    <xf numFmtId="175" fontId="0" fillId="12" borderId="6" xfId="0" applyNumberFormat="1" applyFill="1" applyBorder="1" applyAlignment="1">
      <alignment horizontal="center" vertical="center" wrapText="1"/>
    </xf>
    <xf numFmtId="3" fontId="7" fillId="14" borderId="7" xfId="0" applyNumberFormat="1" applyFont="1" applyFill="1" applyBorder="1" applyAlignment="1">
      <alignment horizontal="center" vertical="center" wrapText="1"/>
    </xf>
    <xf numFmtId="0" fontId="18" fillId="14" borderId="6" xfId="0" applyFont="1" applyFill="1" applyBorder="1" applyAlignment="1">
      <alignment horizontal="center" vertical="center" wrapText="1"/>
    </xf>
    <xf numFmtId="0" fontId="6" fillId="14" borderId="0" xfId="0" applyFont="1" applyFill="1" applyBorder="1" applyAlignment="1">
      <alignment horizontal="left" vertical="center"/>
    </xf>
    <xf numFmtId="10" fontId="0" fillId="12" borderId="6" xfId="37" applyNumberFormat="1" applyFont="1" applyFill="1" applyBorder="1" applyAlignment="1">
      <alignment horizontal="center" vertical="center" wrapText="1"/>
    </xf>
    <xf numFmtId="176" fontId="0" fillId="3" borderId="6" xfId="1" applyNumberFormat="1" applyFont="1" applyFill="1" applyBorder="1" applyAlignment="1">
      <alignment horizontal="center" vertical="center" wrapText="1"/>
    </xf>
    <xf numFmtId="4" fontId="15" fillId="12" borderId="7" xfId="0" applyNumberFormat="1" applyFont="1" applyFill="1" applyBorder="1" applyAlignment="1">
      <alignment horizontal="center" vertical="center" wrapText="1"/>
    </xf>
    <xf numFmtId="176" fontId="4" fillId="12" borderId="7" xfId="1" applyNumberFormat="1" applyFont="1" applyFill="1" applyBorder="1" applyAlignment="1">
      <alignment horizontal="center" vertical="center" wrapText="1"/>
    </xf>
    <xf numFmtId="4" fontId="4" fillId="12" borderId="7" xfId="0" applyNumberFormat="1" applyFont="1" applyFill="1" applyBorder="1" applyAlignment="1">
      <alignment horizontal="center" vertical="center" wrapText="1"/>
    </xf>
    <xf numFmtId="0" fontId="20" fillId="0" borderId="0" xfId="0" applyFont="1" applyFill="1" applyBorder="1" applyAlignment="1"/>
    <xf numFmtId="0" fontId="16" fillId="8" borderId="17" xfId="3" applyFont="1" applyFill="1" applyBorder="1" applyAlignment="1">
      <alignment horizontal="center" vertical="center" wrapText="1"/>
    </xf>
    <xf numFmtId="0" fontId="0" fillId="0" borderId="19" xfId="0" applyBorder="1"/>
    <xf numFmtId="43" fontId="6" fillId="10" borderId="20" xfId="6" applyFont="1" applyFill="1" applyBorder="1" applyAlignment="1"/>
    <xf numFmtId="43" fontId="6" fillId="10" borderId="21" xfId="6" applyFont="1" applyFill="1" applyBorder="1" applyAlignment="1"/>
    <xf numFmtId="0" fontId="0" fillId="0" borderId="0" xfId="0" applyFont="1"/>
    <xf numFmtId="43" fontId="22" fillId="10" borderId="18" xfId="6" applyFont="1" applyFill="1" applyBorder="1" applyAlignment="1"/>
    <xf numFmtId="164" fontId="2" fillId="9" borderId="5" xfId="1" applyFont="1" applyFill="1" applyBorder="1" applyAlignment="1">
      <alignment horizontal="center" vertical="center" wrapText="1"/>
    </xf>
    <xf numFmtId="0" fontId="0" fillId="0" borderId="22" xfId="0" applyFont="1" applyBorder="1"/>
    <xf numFmtId="0" fontId="0" fillId="0" borderId="19" xfId="0" applyFont="1" applyBorder="1"/>
    <xf numFmtId="0" fontId="16" fillId="8" borderId="17" xfId="3" quotePrefix="1" applyFont="1" applyFill="1" applyBorder="1" applyAlignment="1">
      <alignment horizontal="center" vertical="center" wrapText="1"/>
    </xf>
    <xf numFmtId="0" fontId="20" fillId="0" borderId="14" xfId="0" applyFont="1" applyBorder="1"/>
  </cellXfs>
  <cellStyles count="38">
    <cellStyle name="Incorreto 2" xfId="34" xr:uid="{00000000-0005-0000-0000-000000000000}"/>
    <cellStyle name="Moeda 3" xfId="27" xr:uid="{00000000-0005-0000-0000-000001000000}"/>
    <cellStyle name="Normal" xfId="0" builtinId="0"/>
    <cellStyle name="Normal 11" xfId="35" xr:uid="{00000000-0005-0000-0000-000003000000}"/>
    <cellStyle name="Normal 2" xfId="3" xr:uid="{00000000-0005-0000-0000-000004000000}"/>
    <cellStyle name="Normal 2 2" xfId="10" xr:uid="{00000000-0005-0000-0000-000005000000}"/>
    <cellStyle name="Normal 2 2 2" xfId="18" xr:uid="{00000000-0005-0000-0000-000006000000}"/>
    <cellStyle name="Normal 2 2 3" xfId="16" xr:uid="{00000000-0005-0000-0000-000007000000}"/>
    <cellStyle name="Normal 2 3" xfId="20" xr:uid="{00000000-0005-0000-0000-000008000000}"/>
    <cellStyle name="Normal 3" xfId="2" xr:uid="{00000000-0005-0000-0000-000009000000}"/>
    <cellStyle name="Normal 3 2" xfId="11" xr:uid="{00000000-0005-0000-0000-00000A000000}"/>
    <cellStyle name="Normal 3 2 2" xfId="32" xr:uid="{00000000-0005-0000-0000-00000B000000}"/>
    <cellStyle name="Normal 3 2 3" xfId="31" xr:uid="{00000000-0005-0000-0000-00000C000000}"/>
    <cellStyle name="Normal 3 3" xfId="13" xr:uid="{00000000-0005-0000-0000-00000D000000}"/>
    <cellStyle name="Normal 4" xfId="4" xr:uid="{00000000-0005-0000-0000-00000E000000}"/>
    <cellStyle name="Normal 4 2" xfId="9" xr:uid="{00000000-0005-0000-0000-00000F000000}"/>
    <cellStyle name="Normal 4 2 2" xfId="23" xr:uid="{00000000-0005-0000-0000-000010000000}"/>
    <cellStyle name="Normal 4 2 3" xfId="19" xr:uid="{00000000-0005-0000-0000-000011000000}"/>
    <cellStyle name="Normal 4 3 2" xfId="28" xr:uid="{00000000-0005-0000-0000-000012000000}"/>
    <cellStyle name="Normal 4 4" xfId="22" xr:uid="{00000000-0005-0000-0000-000013000000}"/>
    <cellStyle name="Normal 5" xfId="7" xr:uid="{00000000-0005-0000-0000-000014000000}"/>
    <cellStyle name="Normal 6" xfId="15" xr:uid="{00000000-0005-0000-0000-000015000000}"/>
    <cellStyle name="Porcentagem" xfId="37" builtinId="5"/>
    <cellStyle name="Vírgula" xfId="1" builtinId="3"/>
    <cellStyle name="Vírgula 11" xfId="21" xr:uid="{00000000-0005-0000-0000-000018000000}"/>
    <cellStyle name="Vírgula 2" xfId="6" xr:uid="{00000000-0005-0000-0000-000019000000}"/>
    <cellStyle name="Vírgula 2 2" xfId="12" xr:uid="{00000000-0005-0000-0000-00001A000000}"/>
    <cellStyle name="Vírgula 2 2 2" xfId="24" xr:uid="{00000000-0005-0000-0000-00001B000000}"/>
    <cellStyle name="Vírgula 2 2 4" xfId="30" xr:uid="{00000000-0005-0000-0000-00001C000000}"/>
    <cellStyle name="Vírgula 2 3" xfId="36" xr:uid="{00000000-0005-0000-0000-00001D000000}"/>
    <cellStyle name="Vírgula 2 4" xfId="17" xr:uid="{00000000-0005-0000-0000-00001E000000}"/>
    <cellStyle name="Vírgula 3" xfId="5" xr:uid="{00000000-0005-0000-0000-00001F000000}"/>
    <cellStyle name="Vírgula 3 2" xfId="8" xr:uid="{00000000-0005-0000-0000-000020000000}"/>
    <cellStyle name="Vírgula 4" xfId="14" xr:uid="{00000000-0005-0000-0000-000021000000}"/>
    <cellStyle name="Vírgula 4 2 3" xfId="29" xr:uid="{00000000-0005-0000-0000-000022000000}"/>
    <cellStyle name="Vírgula 4 3" xfId="25" xr:uid="{00000000-0005-0000-0000-000023000000}"/>
    <cellStyle name="Vírgula 4 6" xfId="33" xr:uid="{00000000-0005-0000-0000-000024000000}"/>
    <cellStyle name="Vírgula 6" xfId="26"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megbc200\api\M&#225;rcio\Programa%20de%20metas\18.%20S&#227;o%20Paulo%20Cidade%20Ativa_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ão Geral"/>
      <sheetName val="Linhas de Ação"/>
      <sheetName val="Indicadores"/>
      <sheetName val="Orçamento"/>
      <sheetName val="Cronograma"/>
      <sheetName val="DePara"/>
      <sheetName val="Output"/>
    </sheetNames>
    <sheetDataSet>
      <sheetData sheetId="0"/>
      <sheetData sheetId="1"/>
      <sheetData sheetId="2"/>
      <sheetData sheetId="3"/>
      <sheetData sheetId="4"/>
      <sheetData sheetId="5">
        <row r="3">
          <cell r="AQ3" t="str">
            <v>unidade</v>
          </cell>
        </row>
        <row r="4">
          <cell r="AQ4" t="str">
            <v>razão</v>
          </cell>
        </row>
        <row r="5">
          <cell r="AQ5" t="str">
            <v>%</v>
          </cell>
        </row>
        <row r="6">
          <cell r="AQ6" t="str">
            <v>dias</v>
          </cell>
        </row>
        <row r="7">
          <cell r="AQ7" t="str">
            <v>R$</v>
          </cell>
        </row>
        <row r="8">
          <cell r="AQ8" t="str">
            <v>km/h</v>
          </cell>
        </row>
        <row r="9">
          <cell r="AQ9" t="str">
            <v xml:space="preserve">km </v>
          </cell>
        </row>
        <row r="10">
          <cell r="AQ10" t="str">
            <v>min</v>
          </cell>
        </row>
        <row r="11">
          <cell r="AQ11" t="str">
            <v>toneladas</v>
          </cell>
        </row>
      </sheetData>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ainel.seade.gov.br/populacao-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68"/>
  <sheetViews>
    <sheetView tabSelected="1" zoomScale="85" zoomScaleNormal="85" workbookViewId="0">
      <pane ySplit="1" topLeftCell="A143" activePane="bottomLeft" state="frozen"/>
      <selection pane="bottomLeft" activeCell="E144" sqref="E144"/>
    </sheetView>
  </sheetViews>
  <sheetFormatPr defaultRowHeight="15" x14ac:dyDescent="0.25"/>
  <cols>
    <col min="1" max="1" width="7.140625" style="12" bestFit="1" customWidth="1"/>
    <col min="2" max="2" width="34.28515625" style="12" bestFit="1" customWidth="1"/>
    <col min="3" max="3" width="14.5703125" style="12" bestFit="1" customWidth="1"/>
    <col min="4" max="4" width="12.42578125" style="225" customWidth="1"/>
    <col min="5" max="5" width="50.7109375" style="12" customWidth="1"/>
    <col min="6" max="6" width="22.5703125" style="12" customWidth="1"/>
    <col min="7" max="7" width="16" style="12" bestFit="1" customWidth="1"/>
    <col min="8" max="8" width="19.140625" style="15" bestFit="1" customWidth="1"/>
    <col min="9" max="9" width="19.140625" style="14" bestFit="1" customWidth="1"/>
    <col min="10" max="10" width="16.7109375" style="12" customWidth="1"/>
    <col min="11" max="11" width="28.85546875" style="20" customWidth="1"/>
    <col min="12" max="12" width="16.7109375" style="20" customWidth="1"/>
    <col min="13" max="13" width="23.140625" style="20" customWidth="1"/>
    <col min="14" max="14" width="20.28515625" style="20" customWidth="1"/>
    <col min="15" max="15" width="52" style="20" customWidth="1"/>
    <col min="16" max="16384" width="9.140625" style="12"/>
  </cols>
  <sheetData>
    <row r="1" spans="1:15" s="45" customFormat="1" ht="60.75" thickBot="1" x14ac:dyDescent="0.3">
      <c r="A1" s="237" t="s">
        <v>2</v>
      </c>
      <c r="B1" s="237" t="s">
        <v>0</v>
      </c>
      <c r="C1" s="237" t="s">
        <v>1</v>
      </c>
      <c r="D1" s="238" t="s">
        <v>3</v>
      </c>
      <c r="E1" s="237" t="s">
        <v>4</v>
      </c>
      <c r="F1" s="237" t="s">
        <v>5</v>
      </c>
      <c r="G1" s="237" t="s">
        <v>6</v>
      </c>
      <c r="H1" s="237" t="s">
        <v>7</v>
      </c>
      <c r="I1" s="16" t="s">
        <v>3769</v>
      </c>
      <c r="J1" s="1" t="s">
        <v>8</v>
      </c>
      <c r="K1" s="18" t="s">
        <v>9</v>
      </c>
      <c r="L1" s="18" t="s">
        <v>3761</v>
      </c>
      <c r="M1" s="18" t="s">
        <v>10</v>
      </c>
      <c r="N1" s="18" t="s">
        <v>3288</v>
      </c>
      <c r="O1" s="18" t="s">
        <v>913</v>
      </c>
    </row>
    <row r="2" spans="1:15" x14ac:dyDescent="0.25">
      <c r="A2" s="88" t="s">
        <v>13</v>
      </c>
      <c r="B2" s="13" t="s">
        <v>11</v>
      </c>
      <c r="C2" s="13" t="s">
        <v>12</v>
      </c>
      <c r="D2" s="221" t="s">
        <v>14</v>
      </c>
      <c r="E2" s="83" t="s">
        <v>15</v>
      </c>
      <c r="F2" s="10" t="s">
        <v>16</v>
      </c>
      <c r="G2" s="11">
        <v>1</v>
      </c>
      <c r="H2" s="10">
        <v>12544</v>
      </c>
      <c r="I2" s="86">
        <v>0</v>
      </c>
      <c r="J2" s="89">
        <v>1</v>
      </c>
      <c r="K2" s="19" t="s">
        <v>26</v>
      </c>
      <c r="L2" s="19" t="s">
        <v>27</v>
      </c>
      <c r="M2" s="19"/>
      <c r="N2" s="19" t="s">
        <v>28</v>
      </c>
      <c r="O2" s="19"/>
    </row>
    <row r="3" spans="1:15" x14ac:dyDescent="0.25">
      <c r="A3" s="88" t="s">
        <v>13</v>
      </c>
      <c r="B3" s="13" t="s">
        <v>11</v>
      </c>
      <c r="C3" s="13" t="s">
        <v>12</v>
      </c>
      <c r="D3" s="218" t="s">
        <v>35</v>
      </c>
      <c r="E3" s="6" t="s">
        <v>36</v>
      </c>
      <c r="F3" s="97" t="s">
        <v>32</v>
      </c>
      <c r="G3" s="97">
        <v>0</v>
      </c>
      <c r="H3" s="97">
        <v>0</v>
      </c>
      <c r="I3" s="87">
        <v>16407551.670000002</v>
      </c>
      <c r="J3" s="89">
        <v>0</v>
      </c>
      <c r="K3" s="19" t="s">
        <v>356</v>
      </c>
      <c r="L3" s="17" t="s">
        <v>2429</v>
      </c>
      <c r="M3" s="17">
        <v>0</v>
      </c>
      <c r="N3" s="17">
        <v>0</v>
      </c>
      <c r="O3" s="17"/>
    </row>
    <row r="4" spans="1:15" x14ac:dyDescent="0.25">
      <c r="A4" s="88" t="s">
        <v>13</v>
      </c>
      <c r="B4" s="13" t="s">
        <v>11</v>
      </c>
      <c r="C4" s="13" t="s">
        <v>12</v>
      </c>
      <c r="D4" s="218" t="s">
        <v>17</v>
      </c>
      <c r="E4" s="6" t="s">
        <v>18</v>
      </c>
      <c r="F4" s="10" t="s">
        <v>19</v>
      </c>
      <c r="G4" s="11">
        <v>1</v>
      </c>
      <c r="H4" s="10">
        <v>808653844</v>
      </c>
      <c r="I4" s="87">
        <v>755864801.70000017</v>
      </c>
      <c r="J4" s="89">
        <v>1</v>
      </c>
      <c r="K4" s="19" t="str">
        <f>F4</f>
        <v>Administra- ção da Unidade</v>
      </c>
      <c r="L4" s="19" t="s">
        <v>27</v>
      </c>
      <c r="M4" s="19"/>
      <c r="N4" s="19"/>
      <c r="O4" s="19"/>
    </row>
    <row r="5" spans="1:15" ht="16.5" customHeight="1" x14ac:dyDescent="0.25">
      <c r="A5" s="88" t="s">
        <v>13</v>
      </c>
      <c r="B5" s="13" t="s">
        <v>11</v>
      </c>
      <c r="C5" s="13" t="s">
        <v>12</v>
      </c>
      <c r="D5" s="218" t="s">
        <v>20</v>
      </c>
      <c r="E5" s="6" t="s">
        <v>21</v>
      </c>
      <c r="F5" s="10" t="s">
        <v>22</v>
      </c>
      <c r="G5" s="11">
        <v>1</v>
      </c>
      <c r="H5" s="10">
        <v>8687757</v>
      </c>
      <c r="I5" s="87">
        <v>9280319.4399999995</v>
      </c>
      <c r="J5" s="89">
        <v>1</v>
      </c>
      <c r="K5" s="19" t="str">
        <f>F5</f>
        <v>Unidade em operação</v>
      </c>
      <c r="L5" s="19" t="s">
        <v>27</v>
      </c>
      <c r="M5" s="19"/>
      <c r="N5" s="19"/>
      <c r="O5" s="19"/>
    </row>
    <row r="6" spans="1:15" ht="16.5" customHeight="1" x14ac:dyDescent="0.25">
      <c r="A6" s="88" t="s">
        <v>13</v>
      </c>
      <c r="B6" s="13" t="s">
        <v>11</v>
      </c>
      <c r="C6" s="13" t="s">
        <v>12</v>
      </c>
      <c r="D6" s="218" t="s">
        <v>23</v>
      </c>
      <c r="E6" s="6" t="s">
        <v>24</v>
      </c>
      <c r="F6" s="10" t="s">
        <v>25</v>
      </c>
      <c r="G6" s="11">
        <v>1</v>
      </c>
      <c r="H6" s="10">
        <v>699241527</v>
      </c>
      <c r="I6" s="87">
        <v>821440700.77000022</v>
      </c>
      <c r="J6" s="89">
        <v>1</v>
      </c>
      <c r="K6" s="19" t="str">
        <f>F6</f>
        <v>Manutenção e operação</v>
      </c>
      <c r="L6" s="19" t="s">
        <v>27</v>
      </c>
      <c r="M6" s="19"/>
      <c r="N6" s="19"/>
      <c r="O6" s="19"/>
    </row>
    <row r="7" spans="1:15" ht="16.5" customHeight="1" x14ac:dyDescent="0.25">
      <c r="A7" s="88" t="s">
        <v>13</v>
      </c>
      <c r="B7" s="13" t="s">
        <v>11</v>
      </c>
      <c r="C7" s="13" t="s">
        <v>12</v>
      </c>
      <c r="D7" s="218" t="s">
        <v>39</v>
      </c>
      <c r="E7" s="13" t="s">
        <v>40</v>
      </c>
      <c r="F7" s="97" t="s">
        <v>32</v>
      </c>
      <c r="G7" s="97">
        <v>0</v>
      </c>
      <c r="H7" s="97">
        <v>0</v>
      </c>
      <c r="I7" s="87">
        <v>372593.94</v>
      </c>
      <c r="J7" s="89">
        <v>0</v>
      </c>
      <c r="K7" s="19" t="s">
        <v>356</v>
      </c>
      <c r="L7" s="17" t="s">
        <v>2429</v>
      </c>
      <c r="M7" s="17">
        <v>0</v>
      </c>
      <c r="N7" s="17">
        <v>0</v>
      </c>
      <c r="O7" s="17"/>
    </row>
    <row r="8" spans="1:15" ht="16.5" customHeight="1" x14ac:dyDescent="0.25">
      <c r="A8" s="88" t="s">
        <v>13</v>
      </c>
      <c r="B8" s="13" t="s">
        <v>11</v>
      </c>
      <c r="C8" s="13" t="s">
        <v>12</v>
      </c>
      <c r="D8" s="236" t="s">
        <v>1883</v>
      </c>
      <c r="E8" s="98" t="s">
        <v>1884</v>
      </c>
      <c r="F8" s="97" t="s">
        <v>32</v>
      </c>
      <c r="G8" s="97">
        <v>0</v>
      </c>
      <c r="H8" s="97">
        <v>0</v>
      </c>
      <c r="I8" s="87">
        <v>2120607.0700000003</v>
      </c>
      <c r="J8" s="89">
        <v>0</v>
      </c>
      <c r="K8" s="19" t="s">
        <v>356</v>
      </c>
      <c r="L8" s="17" t="s">
        <v>2429</v>
      </c>
      <c r="M8" s="17">
        <v>0</v>
      </c>
      <c r="N8" s="17">
        <v>0</v>
      </c>
      <c r="O8" s="17"/>
    </row>
    <row r="9" spans="1:15" ht="16.5" customHeight="1" x14ac:dyDescent="0.25">
      <c r="A9" s="99" t="s">
        <v>31</v>
      </c>
      <c r="B9" s="13" t="s">
        <v>29</v>
      </c>
      <c r="C9" s="13" t="s">
        <v>30</v>
      </c>
      <c r="D9" s="221" t="s">
        <v>14</v>
      </c>
      <c r="E9" s="100" t="s">
        <v>15</v>
      </c>
      <c r="F9" s="97" t="s">
        <v>32</v>
      </c>
      <c r="G9" s="101">
        <v>1</v>
      </c>
      <c r="H9" s="97">
        <v>6523880</v>
      </c>
      <c r="I9" s="87">
        <v>0</v>
      </c>
      <c r="J9" s="89">
        <v>0</v>
      </c>
      <c r="K9" s="96" t="s">
        <v>356</v>
      </c>
      <c r="L9" s="19" t="s">
        <v>33</v>
      </c>
      <c r="M9" s="19" t="s">
        <v>34</v>
      </c>
      <c r="N9" s="19"/>
      <c r="O9" s="19"/>
    </row>
    <row r="10" spans="1:15" s="2" customFormat="1" ht="16.5" customHeight="1" x14ac:dyDescent="0.25">
      <c r="A10" s="102" t="s">
        <v>31</v>
      </c>
      <c r="B10" s="103" t="s">
        <v>29</v>
      </c>
      <c r="C10" s="103" t="s">
        <v>30</v>
      </c>
      <c r="D10" s="218" t="s">
        <v>35</v>
      </c>
      <c r="E10" s="103" t="s">
        <v>36</v>
      </c>
      <c r="F10" s="104" t="s">
        <v>32</v>
      </c>
      <c r="G10" s="105">
        <v>1</v>
      </c>
      <c r="H10" s="104">
        <v>176119</v>
      </c>
      <c r="I10" s="87">
        <v>3238425.28</v>
      </c>
      <c r="J10" s="89">
        <v>1</v>
      </c>
      <c r="K10" s="19" t="s">
        <v>37</v>
      </c>
      <c r="L10" s="19" t="s">
        <v>27</v>
      </c>
      <c r="M10" s="19"/>
      <c r="N10" s="19" t="s">
        <v>2430</v>
      </c>
      <c r="O10" s="19"/>
    </row>
    <row r="11" spans="1:15" s="2" customFormat="1" ht="16.5" customHeight="1" x14ac:dyDescent="0.25">
      <c r="A11" s="102" t="s">
        <v>31</v>
      </c>
      <c r="B11" s="103" t="s">
        <v>29</v>
      </c>
      <c r="C11" s="103" t="s">
        <v>30</v>
      </c>
      <c r="D11" s="218" t="s">
        <v>3526</v>
      </c>
      <c r="E11" s="103" t="s">
        <v>3744</v>
      </c>
      <c r="F11" s="97" t="s">
        <v>32</v>
      </c>
      <c r="G11" s="97">
        <v>0</v>
      </c>
      <c r="H11" s="104">
        <v>0</v>
      </c>
      <c r="I11" s="87">
        <v>22934</v>
      </c>
      <c r="J11" s="89">
        <v>0</v>
      </c>
      <c r="K11" s="96" t="s">
        <v>356</v>
      </c>
      <c r="L11" s="19" t="s">
        <v>2429</v>
      </c>
      <c r="M11" s="19"/>
      <c r="N11" s="19"/>
      <c r="O11" s="19"/>
    </row>
    <row r="12" spans="1:15" ht="16.5" customHeight="1" x14ac:dyDescent="0.25">
      <c r="A12" s="99" t="s">
        <v>31</v>
      </c>
      <c r="B12" s="13" t="s">
        <v>29</v>
      </c>
      <c r="C12" s="13" t="s">
        <v>30</v>
      </c>
      <c r="D12" s="218" t="s">
        <v>17</v>
      </c>
      <c r="E12" s="13" t="s">
        <v>18</v>
      </c>
      <c r="F12" s="97" t="s">
        <v>32</v>
      </c>
      <c r="G12" s="101">
        <v>1</v>
      </c>
      <c r="H12" s="97">
        <v>257318310</v>
      </c>
      <c r="I12" s="87">
        <v>237305404.87</v>
      </c>
      <c r="J12" s="89">
        <v>1</v>
      </c>
      <c r="K12" s="19" t="s">
        <v>38</v>
      </c>
      <c r="L12" s="19" t="s">
        <v>27</v>
      </c>
      <c r="M12" s="19"/>
      <c r="N12" s="19"/>
      <c r="O12" s="19"/>
    </row>
    <row r="13" spans="1:15" ht="16.5" customHeight="1" x14ac:dyDescent="0.25">
      <c r="A13" s="99" t="s">
        <v>31</v>
      </c>
      <c r="B13" s="13" t="s">
        <v>29</v>
      </c>
      <c r="C13" s="13" t="s">
        <v>30</v>
      </c>
      <c r="D13" s="218" t="s">
        <v>20</v>
      </c>
      <c r="E13" s="13" t="s">
        <v>21</v>
      </c>
      <c r="F13" s="97" t="s">
        <v>32</v>
      </c>
      <c r="G13" s="101">
        <v>1</v>
      </c>
      <c r="H13" s="97">
        <v>1600000</v>
      </c>
      <c r="I13" s="87">
        <v>2536346.48</v>
      </c>
      <c r="J13" s="89">
        <v>1</v>
      </c>
      <c r="K13" s="19" t="s">
        <v>38</v>
      </c>
      <c r="L13" s="19" t="s">
        <v>27</v>
      </c>
      <c r="M13" s="19"/>
      <c r="N13" s="19"/>
      <c r="O13" s="19"/>
    </row>
    <row r="14" spans="1:15" ht="16.5" customHeight="1" x14ac:dyDescent="0.25">
      <c r="A14" s="99" t="s">
        <v>31</v>
      </c>
      <c r="B14" s="13" t="s">
        <v>29</v>
      </c>
      <c r="C14" s="13" t="s">
        <v>30</v>
      </c>
      <c r="D14" s="218" t="s">
        <v>23</v>
      </c>
      <c r="E14" s="13" t="s">
        <v>24</v>
      </c>
      <c r="F14" s="97" t="s">
        <v>32</v>
      </c>
      <c r="G14" s="101">
        <v>1</v>
      </c>
      <c r="H14" s="97">
        <v>73382200</v>
      </c>
      <c r="I14" s="87">
        <v>75973918.980000004</v>
      </c>
      <c r="J14" s="89">
        <v>1</v>
      </c>
      <c r="K14" s="19" t="s">
        <v>38</v>
      </c>
      <c r="L14" s="19" t="s">
        <v>27</v>
      </c>
      <c r="M14" s="19"/>
      <c r="N14" s="19"/>
      <c r="O14" s="19"/>
    </row>
    <row r="15" spans="1:15" ht="16.5" customHeight="1" x14ac:dyDescent="0.25">
      <c r="A15" s="99" t="s">
        <v>31</v>
      </c>
      <c r="B15" s="13" t="s">
        <v>29</v>
      </c>
      <c r="C15" s="13" t="s">
        <v>30</v>
      </c>
      <c r="D15" s="218" t="s">
        <v>39</v>
      </c>
      <c r="E15" s="13" t="s">
        <v>40</v>
      </c>
      <c r="F15" s="97" t="s">
        <v>32</v>
      </c>
      <c r="G15" s="101">
        <v>1</v>
      </c>
      <c r="H15" s="97">
        <v>1550000</v>
      </c>
      <c r="I15" s="87">
        <v>1204139.45</v>
      </c>
      <c r="J15" s="89">
        <v>1</v>
      </c>
      <c r="K15" s="19" t="s">
        <v>38</v>
      </c>
      <c r="L15" s="19" t="s">
        <v>27</v>
      </c>
      <c r="M15" s="19"/>
      <c r="N15" s="19"/>
      <c r="O15" s="19"/>
    </row>
    <row r="16" spans="1:15" x14ac:dyDescent="0.25">
      <c r="A16" s="99" t="s">
        <v>43</v>
      </c>
      <c r="B16" s="13" t="s">
        <v>41</v>
      </c>
      <c r="C16" s="13" t="s">
        <v>42</v>
      </c>
      <c r="D16" s="218" t="s">
        <v>44</v>
      </c>
      <c r="E16" s="13" t="s">
        <v>45</v>
      </c>
      <c r="F16" s="10" t="s">
        <v>46</v>
      </c>
      <c r="G16" s="11">
        <v>11</v>
      </c>
      <c r="H16" s="10">
        <v>4767000</v>
      </c>
      <c r="I16" s="87">
        <v>0</v>
      </c>
      <c r="J16" s="89">
        <v>0</v>
      </c>
      <c r="K16" s="96" t="s">
        <v>47</v>
      </c>
      <c r="L16" s="19" t="s">
        <v>33</v>
      </c>
      <c r="M16" s="19" t="s">
        <v>48</v>
      </c>
      <c r="N16" s="19"/>
      <c r="O16" s="19"/>
    </row>
    <row r="17" spans="1:15" x14ac:dyDescent="0.25">
      <c r="A17" s="99" t="s">
        <v>43</v>
      </c>
      <c r="B17" s="13" t="s">
        <v>41</v>
      </c>
      <c r="C17" s="13" t="s">
        <v>42</v>
      </c>
      <c r="D17" s="218" t="s">
        <v>49</v>
      </c>
      <c r="E17" s="13" t="s">
        <v>50</v>
      </c>
      <c r="F17" s="10" t="s">
        <v>51</v>
      </c>
      <c r="G17" s="11">
        <v>1</v>
      </c>
      <c r="H17" s="10">
        <v>100000</v>
      </c>
      <c r="I17" s="87">
        <v>1252840</v>
      </c>
      <c r="J17" s="89">
        <v>1</v>
      </c>
      <c r="K17" s="19" t="s">
        <v>52</v>
      </c>
      <c r="L17" s="19" t="s">
        <v>27</v>
      </c>
      <c r="M17" s="19"/>
      <c r="N17" s="19"/>
      <c r="O17" s="19"/>
    </row>
    <row r="18" spans="1:15" x14ac:dyDescent="0.25">
      <c r="A18" s="99" t="s">
        <v>43</v>
      </c>
      <c r="B18" s="13" t="s">
        <v>41</v>
      </c>
      <c r="C18" s="13" t="s">
        <v>42</v>
      </c>
      <c r="D18" s="218" t="s">
        <v>17</v>
      </c>
      <c r="E18" s="13" t="s">
        <v>18</v>
      </c>
      <c r="F18" s="10" t="s">
        <v>19</v>
      </c>
      <c r="G18" s="11">
        <v>1</v>
      </c>
      <c r="H18" s="10">
        <v>73144765</v>
      </c>
      <c r="I18" s="87">
        <v>37600749.030000009</v>
      </c>
      <c r="J18" s="89">
        <v>0</v>
      </c>
      <c r="K18" s="96" t="s">
        <v>53</v>
      </c>
      <c r="L18" s="19" t="s">
        <v>33</v>
      </c>
      <c r="M18" s="19" t="s">
        <v>54</v>
      </c>
      <c r="N18" s="19"/>
      <c r="O18" s="19"/>
    </row>
    <row r="19" spans="1:15" x14ac:dyDescent="0.25">
      <c r="A19" s="99" t="s">
        <v>43</v>
      </c>
      <c r="B19" s="13" t="s">
        <v>41</v>
      </c>
      <c r="C19" s="13" t="s">
        <v>42</v>
      </c>
      <c r="D19" s="221" t="s">
        <v>55</v>
      </c>
      <c r="E19" s="13" t="s">
        <v>56</v>
      </c>
      <c r="F19" s="10" t="s">
        <v>57</v>
      </c>
      <c r="G19" s="11">
        <v>1</v>
      </c>
      <c r="H19" s="10">
        <v>15000</v>
      </c>
      <c r="I19" s="87">
        <v>0</v>
      </c>
      <c r="J19" s="89">
        <v>0</v>
      </c>
      <c r="K19" s="96" t="s">
        <v>58</v>
      </c>
      <c r="L19" s="19" t="s">
        <v>33</v>
      </c>
      <c r="M19" s="19" t="s">
        <v>59</v>
      </c>
      <c r="N19" s="19"/>
      <c r="O19" s="19"/>
    </row>
    <row r="20" spans="1:15" x14ac:dyDescent="0.25">
      <c r="A20" s="99" t="s">
        <v>43</v>
      </c>
      <c r="B20" s="13" t="s">
        <v>41</v>
      </c>
      <c r="C20" s="13" t="s">
        <v>42</v>
      </c>
      <c r="D20" s="218" t="s">
        <v>20</v>
      </c>
      <c r="E20" s="13" t="s">
        <v>21</v>
      </c>
      <c r="F20" s="10" t="s">
        <v>60</v>
      </c>
      <c r="G20" s="11">
        <v>1</v>
      </c>
      <c r="H20" s="10">
        <v>5953480</v>
      </c>
      <c r="I20" s="87">
        <v>4315988.7299999995</v>
      </c>
      <c r="J20" s="89">
        <v>0</v>
      </c>
      <c r="K20" s="96" t="s">
        <v>61</v>
      </c>
      <c r="L20" s="19" t="s">
        <v>33</v>
      </c>
      <c r="M20" s="19" t="s">
        <v>62</v>
      </c>
      <c r="N20" s="19"/>
      <c r="O20" s="19"/>
    </row>
    <row r="21" spans="1:15" x14ac:dyDescent="0.25">
      <c r="A21" s="99" t="s">
        <v>43</v>
      </c>
      <c r="B21" s="13" t="s">
        <v>41</v>
      </c>
      <c r="C21" s="13" t="s">
        <v>42</v>
      </c>
      <c r="D21" s="218" t="s">
        <v>39</v>
      </c>
      <c r="E21" s="13" t="s">
        <v>40</v>
      </c>
      <c r="F21" s="10" t="s">
        <v>63</v>
      </c>
      <c r="G21" s="11">
        <v>1</v>
      </c>
      <c r="H21" s="10">
        <v>755000</v>
      </c>
      <c r="I21" s="87">
        <v>238000</v>
      </c>
      <c r="J21" s="89">
        <v>0</v>
      </c>
      <c r="K21" s="96" t="s">
        <v>64</v>
      </c>
      <c r="L21" s="19" t="s">
        <v>33</v>
      </c>
      <c r="M21" s="19" t="s">
        <v>62</v>
      </c>
      <c r="N21" s="19"/>
      <c r="O21" s="19"/>
    </row>
    <row r="22" spans="1:15" x14ac:dyDescent="0.25">
      <c r="A22" s="99" t="s">
        <v>43</v>
      </c>
      <c r="B22" s="13" t="s">
        <v>41</v>
      </c>
      <c r="C22" s="13" t="s">
        <v>42</v>
      </c>
      <c r="D22" s="218" t="s">
        <v>65</v>
      </c>
      <c r="E22" s="13" t="s">
        <v>66</v>
      </c>
      <c r="F22" s="10" t="s">
        <v>67</v>
      </c>
      <c r="G22" s="11">
        <v>1</v>
      </c>
      <c r="H22" s="10">
        <v>300000</v>
      </c>
      <c r="I22" s="87">
        <v>0</v>
      </c>
      <c r="J22" s="89">
        <v>0</v>
      </c>
      <c r="K22" s="96" t="s">
        <v>68</v>
      </c>
      <c r="L22" s="19" t="s">
        <v>33</v>
      </c>
      <c r="M22" s="19" t="s">
        <v>48</v>
      </c>
      <c r="N22" s="19"/>
      <c r="O22" s="19"/>
    </row>
    <row r="23" spans="1:15" x14ac:dyDescent="0.25">
      <c r="A23" s="99" t="s">
        <v>43</v>
      </c>
      <c r="B23" s="13" t="s">
        <v>41</v>
      </c>
      <c r="C23" s="13" t="s">
        <v>42</v>
      </c>
      <c r="D23" s="218" t="s">
        <v>69</v>
      </c>
      <c r="E23" s="13" t="s">
        <v>70</v>
      </c>
      <c r="F23" s="10" t="s">
        <v>71</v>
      </c>
      <c r="G23" s="11">
        <v>1</v>
      </c>
      <c r="H23" s="10">
        <v>4761000</v>
      </c>
      <c r="I23" s="87">
        <v>9369017.7400000002</v>
      </c>
      <c r="J23" s="89">
        <v>1</v>
      </c>
      <c r="K23" s="96" t="s">
        <v>72</v>
      </c>
      <c r="L23" s="19" t="s">
        <v>27</v>
      </c>
      <c r="M23" s="19"/>
      <c r="N23" s="19"/>
      <c r="O23" s="19"/>
    </row>
    <row r="24" spans="1:15" x14ac:dyDescent="0.25">
      <c r="A24" s="99" t="s">
        <v>43</v>
      </c>
      <c r="B24" s="13" t="s">
        <v>41</v>
      </c>
      <c r="C24" s="13" t="s">
        <v>42</v>
      </c>
      <c r="D24" s="218" t="s">
        <v>73</v>
      </c>
      <c r="E24" s="13" t="s">
        <v>74</v>
      </c>
      <c r="F24" s="10" t="s">
        <v>71</v>
      </c>
      <c r="G24" s="11">
        <v>1</v>
      </c>
      <c r="H24" s="10">
        <v>11067356151</v>
      </c>
      <c r="I24" s="87">
        <v>10507279940.450001</v>
      </c>
      <c r="J24" s="89">
        <v>1</v>
      </c>
      <c r="K24" s="96" t="s">
        <v>75</v>
      </c>
      <c r="L24" s="19" t="s">
        <v>27</v>
      </c>
      <c r="M24" s="19" t="s">
        <v>76</v>
      </c>
      <c r="N24" s="19"/>
      <c r="O24" s="19"/>
    </row>
    <row r="25" spans="1:15" x14ac:dyDescent="0.25">
      <c r="A25" s="9" t="s">
        <v>1292</v>
      </c>
      <c r="B25" s="13" t="s">
        <v>1290</v>
      </c>
      <c r="C25" s="13" t="s">
        <v>1291</v>
      </c>
      <c r="D25" s="218" t="s">
        <v>44</v>
      </c>
      <c r="E25" s="6" t="s">
        <v>45</v>
      </c>
      <c r="F25" s="10" t="s">
        <v>46</v>
      </c>
      <c r="G25" s="11">
        <v>1</v>
      </c>
      <c r="H25" s="10">
        <v>100000</v>
      </c>
      <c r="I25" s="87">
        <v>0</v>
      </c>
      <c r="J25" s="89">
        <v>0</v>
      </c>
      <c r="K25" s="96" t="s">
        <v>356</v>
      </c>
      <c r="L25" s="19" t="s">
        <v>33</v>
      </c>
      <c r="M25" s="19" t="s">
        <v>1293</v>
      </c>
      <c r="N25" s="19"/>
      <c r="O25" s="19"/>
    </row>
    <row r="26" spans="1:15" x14ac:dyDescent="0.25">
      <c r="A26" s="9" t="s">
        <v>1292</v>
      </c>
      <c r="B26" s="13" t="s">
        <v>1290</v>
      </c>
      <c r="C26" s="13" t="s">
        <v>1291</v>
      </c>
      <c r="D26" s="218" t="s">
        <v>17</v>
      </c>
      <c r="E26" s="6" t="s">
        <v>18</v>
      </c>
      <c r="F26" s="10" t="s">
        <v>19</v>
      </c>
      <c r="G26" s="11">
        <v>1</v>
      </c>
      <c r="H26" s="10">
        <v>91637515</v>
      </c>
      <c r="I26" s="87">
        <v>79510127.560000002</v>
      </c>
      <c r="J26" s="89">
        <v>1</v>
      </c>
      <c r="K26" s="96" t="s">
        <v>1294</v>
      </c>
      <c r="L26" s="19" t="s">
        <v>27</v>
      </c>
      <c r="M26" s="19"/>
      <c r="N26" s="19"/>
      <c r="O26" s="19"/>
    </row>
    <row r="27" spans="1:15" x14ac:dyDescent="0.25">
      <c r="A27" s="9" t="s">
        <v>1292</v>
      </c>
      <c r="B27" s="13" t="s">
        <v>1290</v>
      </c>
      <c r="C27" s="13" t="s">
        <v>1291</v>
      </c>
      <c r="D27" s="218" t="s">
        <v>20</v>
      </c>
      <c r="E27" s="6" t="s">
        <v>21</v>
      </c>
      <c r="F27" s="10" t="s">
        <v>1295</v>
      </c>
      <c r="G27" s="11">
        <v>1</v>
      </c>
      <c r="H27" s="10">
        <v>3621713</v>
      </c>
      <c r="I27" s="87">
        <v>3711520.19</v>
      </c>
      <c r="J27" s="89">
        <v>1</v>
      </c>
      <c r="K27" s="96" t="s">
        <v>1294</v>
      </c>
      <c r="L27" s="19" t="s">
        <v>27</v>
      </c>
      <c r="M27" s="19"/>
      <c r="N27" s="19"/>
      <c r="O27" s="19"/>
    </row>
    <row r="28" spans="1:15" x14ac:dyDescent="0.25">
      <c r="A28" s="9" t="s">
        <v>1292</v>
      </c>
      <c r="B28" s="13" t="s">
        <v>1290</v>
      </c>
      <c r="C28" s="13" t="s">
        <v>1291</v>
      </c>
      <c r="D28" s="218" t="s">
        <v>39</v>
      </c>
      <c r="E28" s="6" t="s">
        <v>40</v>
      </c>
      <c r="F28" s="10" t="s">
        <v>1296</v>
      </c>
      <c r="G28" s="11">
        <v>1</v>
      </c>
      <c r="H28" s="10">
        <v>400000</v>
      </c>
      <c r="I28" s="87">
        <v>0</v>
      </c>
      <c r="J28" s="89">
        <v>0</v>
      </c>
      <c r="K28" s="96" t="s">
        <v>356</v>
      </c>
      <c r="L28" s="19" t="s">
        <v>33</v>
      </c>
      <c r="M28" s="19" t="s">
        <v>1293</v>
      </c>
      <c r="N28" s="19"/>
      <c r="O28" s="19"/>
    </row>
    <row r="29" spans="1:15" x14ac:dyDescent="0.25">
      <c r="A29" s="9" t="s">
        <v>1292</v>
      </c>
      <c r="B29" s="13" t="s">
        <v>1290</v>
      </c>
      <c r="C29" s="13" t="s">
        <v>1291</v>
      </c>
      <c r="D29" s="221" t="s">
        <v>1297</v>
      </c>
      <c r="E29" s="83" t="s">
        <v>1298</v>
      </c>
      <c r="F29" s="10" t="s">
        <v>1299</v>
      </c>
      <c r="G29" s="11">
        <v>1</v>
      </c>
      <c r="H29" s="10">
        <v>1000</v>
      </c>
      <c r="I29" s="87">
        <v>0</v>
      </c>
      <c r="J29" s="89">
        <v>0</v>
      </c>
      <c r="K29" s="96" t="s">
        <v>356</v>
      </c>
      <c r="L29" s="19" t="s">
        <v>1382</v>
      </c>
      <c r="M29" s="19" t="s">
        <v>1293</v>
      </c>
      <c r="N29" s="19" t="s">
        <v>1029</v>
      </c>
      <c r="O29" s="19"/>
    </row>
    <row r="30" spans="1:15" x14ac:dyDescent="0.25">
      <c r="A30" s="9" t="s">
        <v>1292</v>
      </c>
      <c r="B30" s="13" t="s">
        <v>1290</v>
      </c>
      <c r="C30" s="13" t="s">
        <v>1291</v>
      </c>
      <c r="D30" s="221" t="s">
        <v>1300</v>
      </c>
      <c r="E30" s="83" t="s">
        <v>1301</v>
      </c>
      <c r="F30" s="10" t="s">
        <v>1331</v>
      </c>
      <c r="G30" s="11">
        <v>1</v>
      </c>
      <c r="H30" s="10">
        <v>12275</v>
      </c>
      <c r="I30" s="87">
        <v>0</v>
      </c>
      <c r="J30" s="89">
        <v>0</v>
      </c>
      <c r="K30" s="96" t="s">
        <v>356</v>
      </c>
      <c r="L30" s="19" t="s">
        <v>33</v>
      </c>
      <c r="M30" s="19" t="s">
        <v>1293</v>
      </c>
      <c r="N30" s="19"/>
      <c r="O30" s="19"/>
    </row>
    <row r="31" spans="1:15" x14ac:dyDescent="0.25">
      <c r="A31" s="9" t="s">
        <v>1292</v>
      </c>
      <c r="B31" s="13" t="s">
        <v>1290</v>
      </c>
      <c r="C31" s="13" t="s">
        <v>1291</v>
      </c>
      <c r="D31" s="221" t="s">
        <v>1303</v>
      </c>
      <c r="E31" s="83" t="s">
        <v>1304</v>
      </c>
      <c r="F31" s="10" t="s">
        <v>1299</v>
      </c>
      <c r="G31" s="11">
        <v>1</v>
      </c>
      <c r="H31" s="10">
        <v>2000</v>
      </c>
      <c r="I31" s="87">
        <v>0</v>
      </c>
      <c r="J31" s="89">
        <v>0</v>
      </c>
      <c r="K31" s="96" t="s">
        <v>356</v>
      </c>
      <c r="L31" s="19" t="s">
        <v>1382</v>
      </c>
      <c r="M31" s="19" t="s">
        <v>1293</v>
      </c>
      <c r="N31" s="19" t="s">
        <v>1029</v>
      </c>
      <c r="O31" s="19"/>
    </row>
    <row r="32" spans="1:15" x14ac:dyDescent="0.25">
      <c r="A32" s="9" t="s">
        <v>1292</v>
      </c>
      <c r="B32" s="13" t="s">
        <v>1290</v>
      </c>
      <c r="C32" s="13" t="s">
        <v>1291</v>
      </c>
      <c r="D32" s="221" t="s">
        <v>1305</v>
      </c>
      <c r="E32" s="83" t="s">
        <v>1306</v>
      </c>
      <c r="F32" s="10" t="s">
        <v>1331</v>
      </c>
      <c r="G32" s="11">
        <v>1</v>
      </c>
      <c r="H32" s="10">
        <v>2000</v>
      </c>
      <c r="I32" s="87">
        <v>0</v>
      </c>
      <c r="J32" s="89">
        <v>0</v>
      </c>
      <c r="K32" s="96" t="s">
        <v>356</v>
      </c>
      <c r="L32" s="19" t="s">
        <v>1382</v>
      </c>
      <c r="M32" s="19" t="s">
        <v>1293</v>
      </c>
      <c r="N32" s="19" t="s">
        <v>1029</v>
      </c>
      <c r="O32" s="19"/>
    </row>
    <row r="33" spans="1:15" x14ac:dyDescent="0.25">
      <c r="A33" s="9" t="s">
        <v>1292</v>
      </c>
      <c r="B33" s="13" t="s">
        <v>1290</v>
      </c>
      <c r="C33" s="13" t="s">
        <v>1291</v>
      </c>
      <c r="D33" s="221" t="s">
        <v>1307</v>
      </c>
      <c r="E33" s="83" t="s">
        <v>1308</v>
      </c>
      <c r="F33" s="10" t="s">
        <v>1299</v>
      </c>
      <c r="G33" s="11">
        <v>1</v>
      </c>
      <c r="H33" s="10">
        <v>2000</v>
      </c>
      <c r="I33" s="87">
        <v>0</v>
      </c>
      <c r="J33" s="89">
        <v>0</v>
      </c>
      <c r="K33" s="96" t="s">
        <v>356</v>
      </c>
      <c r="L33" s="19" t="s">
        <v>1382</v>
      </c>
      <c r="M33" s="19" t="s">
        <v>1293</v>
      </c>
      <c r="N33" s="19" t="s">
        <v>1029</v>
      </c>
      <c r="O33" s="19"/>
    </row>
    <row r="34" spans="1:15" x14ac:dyDescent="0.25">
      <c r="A34" s="9" t="s">
        <v>1292</v>
      </c>
      <c r="B34" s="13" t="s">
        <v>1290</v>
      </c>
      <c r="C34" s="13" t="s">
        <v>1291</v>
      </c>
      <c r="D34" s="221" t="s">
        <v>1309</v>
      </c>
      <c r="E34" s="83" t="s">
        <v>1310</v>
      </c>
      <c r="F34" s="10" t="s">
        <v>1331</v>
      </c>
      <c r="G34" s="11">
        <v>1</v>
      </c>
      <c r="H34" s="10">
        <v>2000</v>
      </c>
      <c r="I34" s="87">
        <v>0</v>
      </c>
      <c r="J34" s="89">
        <v>0</v>
      </c>
      <c r="K34" s="96" t="s">
        <v>356</v>
      </c>
      <c r="L34" s="19" t="s">
        <v>1382</v>
      </c>
      <c r="M34" s="19" t="s">
        <v>1293</v>
      </c>
      <c r="N34" s="19" t="s">
        <v>1029</v>
      </c>
      <c r="O34" s="19"/>
    </row>
    <row r="35" spans="1:15" x14ac:dyDescent="0.25">
      <c r="A35" s="9" t="s">
        <v>1292</v>
      </c>
      <c r="B35" s="13" t="s">
        <v>1290</v>
      </c>
      <c r="C35" s="13" t="s">
        <v>1291</v>
      </c>
      <c r="D35" s="218" t="s">
        <v>1311</v>
      </c>
      <c r="E35" s="6" t="s">
        <v>1312</v>
      </c>
      <c r="F35" s="10" t="s">
        <v>25</v>
      </c>
      <c r="G35" s="11">
        <v>23</v>
      </c>
      <c r="H35" s="10">
        <v>26119810</v>
      </c>
      <c r="I35" s="87">
        <v>35486750.93999999</v>
      </c>
      <c r="J35" s="89">
        <v>22</v>
      </c>
      <c r="K35" s="96" t="s">
        <v>1294</v>
      </c>
      <c r="L35" s="19" t="s">
        <v>27</v>
      </c>
      <c r="M35" s="19"/>
      <c r="N35" s="19" t="s">
        <v>1313</v>
      </c>
      <c r="O35" s="19"/>
    </row>
    <row r="36" spans="1:15" x14ac:dyDescent="0.25">
      <c r="A36" s="9" t="s">
        <v>1292</v>
      </c>
      <c r="B36" s="13" t="s">
        <v>1290</v>
      </c>
      <c r="C36" s="13" t="s">
        <v>1291</v>
      </c>
      <c r="D36" s="218" t="s">
        <v>1314</v>
      </c>
      <c r="E36" s="6" t="s">
        <v>1315</v>
      </c>
      <c r="F36" s="10" t="s">
        <v>1316</v>
      </c>
      <c r="G36" s="11">
        <v>179887</v>
      </c>
      <c r="H36" s="10">
        <v>28937318</v>
      </c>
      <c r="I36" s="87">
        <v>25243338.359999996</v>
      </c>
      <c r="J36" s="89">
        <v>265678</v>
      </c>
      <c r="K36" s="96" t="s">
        <v>1317</v>
      </c>
      <c r="L36" s="19" t="s">
        <v>27</v>
      </c>
      <c r="M36" s="19"/>
      <c r="N36" s="19" t="s">
        <v>1318</v>
      </c>
      <c r="O36" s="19"/>
    </row>
    <row r="37" spans="1:15" x14ac:dyDescent="0.25">
      <c r="A37" s="9" t="s">
        <v>1292</v>
      </c>
      <c r="B37" s="13" t="s">
        <v>1290</v>
      </c>
      <c r="C37" s="13" t="s">
        <v>1291</v>
      </c>
      <c r="D37" s="218" t="s">
        <v>1319</v>
      </c>
      <c r="E37" s="6" t="s">
        <v>1320</v>
      </c>
      <c r="F37" s="10" t="s">
        <v>1321</v>
      </c>
      <c r="G37" s="11">
        <v>1</v>
      </c>
      <c r="H37" s="10">
        <v>15965303</v>
      </c>
      <c r="I37" s="87">
        <v>19322941.50999999</v>
      </c>
      <c r="J37" s="89">
        <v>1</v>
      </c>
      <c r="K37" s="96" t="s">
        <v>1294</v>
      </c>
      <c r="L37" s="19" t="s">
        <v>27</v>
      </c>
      <c r="M37" s="19"/>
      <c r="N37" s="19"/>
      <c r="O37" s="19"/>
    </row>
    <row r="38" spans="1:15" x14ac:dyDescent="0.25">
      <c r="A38" s="9" t="s">
        <v>1292</v>
      </c>
      <c r="B38" s="13" t="s">
        <v>1290</v>
      </c>
      <c r="C38" s="13" t="s">
        <v>1291</v>
      </c>
      <c r="D38" s="218" t="s">
        <v>1322</v>
      </c>
      <c r="E38" s="6" t="s">
        <v>1323</v>
      </c>
      <c r="F38" s="10" t="s">
        <v>25</v>
      </c>
      <c r="G38" s="11">
        <v>1</v>
      </c>
      <c r="H38" s="10">
        <v>4801388</v>
      </c>
      <c r="I38" s="87">
        <v>7080140.5900000017</v>
      </c>
      <c r="J38" s="89">
        <v>1</v>
      </c>
      <c r="K38" s="96" t="s">
        <v>1294</v>
      </c>
      <c r="L38" s="19" t="s">
        <v>27</v>
      </c>
      <c r="M38" s="19"/>
      <c r="N38" s="19"/>
      <c r="O38" s="19"/>
    </row>
    <row r="39" spans="1:15" s="3" customFormat="1" x14ac:dyDescent="0.25">
      <c r="A39" s="9" t="s">
        <v>1292</v>
      </c>
      <c r="B39" s="13" t="s">
        <v>1290</v>
      </c>
      <c r="C39" s="13" t="s">
        <v>1291</v>
      </c>
      <c r="D39" s="218" t="s">
        <v>1324</v>
      </c>
      <c r="E39" s="6" t="s">
        <v>1325</v>
      </c>
      <c r="F39" s="10" t="s">
        <v>25</v>
      </c>
      <c r="G39" s="11">
        <v>18</v>
      </c>
      <c r="H39" s="10">
        <v>3761730</v>
      </c>
      <c r="I39" s="87">
        <v>3011385.3900000006</v>
      </c>
      <c r="J39" s="89">
        <v>18</v>
      </c>
      <c r="K39" s="96" t="s">
        <v>1294</v>
      </c>
      <c r="L39" s="19" t="s">
        <v>27</v>
      </c>
      <c r="M39" s="19"/>
      <c r="N39" s="19"/>
      <c r="O39" s="19"/>
    </row>
    <row r="40" spans="1:15" x14ac:dyDescent="0.25">
      <c r="A40" s="9" t="s">
        <v>1292</v>
      </c>
      <c r="B40" s="13" t="s">
        <v>1290</v>
      </c>
      <c r="C40" s="13" t="s">
        <v>1291</v>
      </c>
      <c r="D40" s="218" t="s">
        <v>1326</v>
      </c>
      <c r="E40" s="6" t="s">
        <v>1327</v>
      </c>
      <c r="F40" s="10" t="s">
        <v>1328</v>
      </c>
      <c r="G40" s="11">
        <v>12</v>
      </c>
      <c r="H40" s="10">
        <v>220500</v>
      </c>
      <c r="I40" s="87">
        <v>51931.98</v>
      </c>
      <c r="J40" s="89">
        <v>1</v>
      </c>
      <c r="K40" s="96" t="s">
        <v>1329</v>
      </c>
      <c r="L40" s="19" t="s">
        <v>33</v>
      </c>
      <c r="M40" s="19" t="s">
        <v>1330</v>
      </c>
      <c r="N40" s="19"/>
      <c r="O40" s="19"/>
    </row>
    <row r="41" spans="1:15" x14ac:dyDescent="0.25">
      <c r="A41" s="88" t="s">
        <v>3322</v>
      </c>
      <c r="B41" s="13" t="s">
        <v>3619</v>
      </c>
      <c r="C41" s="13" t="s">
        <v>3621</v>
      </c>
      <c r="D41" s="218" t="s">
        <v>44</v>
      </c>
      <c r="E41" s="13" t="s">
        <v>45</v>
      </c>
      <c r="F41" s="13" t="s">
        <v>32</v>
      </c>
      <c r="G41" s="97">
        <v>0</v>
      </c>
      <c r="H41" s="97">
        <v>0</v>
      </c>
      <c r="I41" s="87">
        <v>14020.8</v>
      </c>
      <c r="J41" s="89">
        <v>0</v>
      </c>
      <c r="K41" s="96" t="s">
        <v>356</v>
      </c>
      <c r="L41" s="19" t="s">
        <v>2429</v>
      </c>
      <c r="M41" s="19"/>
      <c r="N41" s="19"/>
      <c r="O41" s="19"/>
    </row>
    <row r="42" spans="1:15" x14ac:dyDescent="0.25">
      <c r="A42" s="88" t="s">
        <v>3322</v>
      </c>
      <c r="B42" s="13" t="s">
        <v>3619</v>
      </c>
      <c r="C42" s="13" t="s">
        <v>3621</v>
      </c>
      <c r="D42" s="218" t="s">
        <v>17</v>
      </c>
      <c r="E42" s="6" t="s">
        <v>18</v>
      </c>
      <c r="F42" s="13" t="s">
        <v>32</v>
      </c>
      <c r="G42" s="97">
        <v>0</v>
      </c>
      <c r="H42" s="97">
        <v>0</v>
      </c>
      <c r="I42" s="87">
        <v>32257493.670000002</v>
      </c>
      <c r="J42" s="89">
        <v>0</v>
      </c>
      <c r="K42" s="96" t="s">
        <v>356</v>
      </c>
      <c r="L42" s="19" t="s">
        <v>2429</v>
      </c>
      <c r="M42" s="19"/>
      <c r="N42" s="19"/>
      <c r="O42" s="19"/>
    </row>
    <row r="43" spans="1:15" x14ac:dyDescent="0.25">
      <c r="A43" s="88" t="s">
        <v>3322</v>
      </c>
      <c r="B43" s="13" t="s">
        <v>3619</v>
      </c>
      <c r="C43" s="13" t="s">
        <v>3621</v>
      </c>
      <c r="D43" s="218" t="s">
        <v>55</v>
      </c>
      <c r="E43" s="13" t="s">
        <v>56</v>
      </c>
      <c r="F43" s="13" t="s">
        <v>32</v>
      </c>
      <c r="G43" s="97">
        <v>0</v>
      </c>
      <c r="H43" s="97">
        <v>0</v>
      </c>
      <c r="I43" s="87">
        <v>6392</v>
      </c>
      <c r="J43" s="89">
        <v>0</v>
      </c>
      <c r="K43" s="96" t="s">
        <v>356</v>
      </c>
      <c r="L43" s="19" t="s">
        <v>2429</v>
      </c>
      <c r="M43" s="19"/>
      <c r="N43" s="19"/>
      <c r="O43" s="19"/>
    </row>
    <row r="44" spans="1:15" x14ac:dyDescent="0.25">
      <c r="A44" s="88" t="s">
        <v>3322</v>
      </c>
      <c r="B44" s="13" t="s">
        <v>3619</v>
      </c>
      <c r="C44" s="13" t="s">
        <v>3621</v>
      </c>
      <c r="D44" s="218" t="s">
        <v>20</v>
      </c>
      <c r="E44" s="6" t="s">
        <v>21</v>
      </c>
      <c r="F44" s="13" t="s">
        <v>32</v>
      </c>
      <c r="G44" s="97">
        <v>0</v>
      </c>
      <c r="H44" s="97">
        <v>0</v>
      </c>
      <c r="I44" s="87">
        <v>349025.95999999996</v>
      </c>
      <c r="J44" s="89">
        <v>0</v>
      </c>
      <c r="K44" s="96" t="s">
        <v>356</v>
      </c>
      <c r="L44" s="19" t="s">
        <v>2429</v>
      </c>
      <c r="M44" s="19"/>
      <c r="N44" s="19"/>
      <c r="O44" s="19"/>
    </row>
    <row r="45" spans="1:15" x14ac:dyDescent="0.25">
      <c r="A45" s="88" t="s">
        <v>3322</v>
      </c>
      <c r="B45" s="13" t="s">
        <v>3619</v>
      </c>
      <c r="C45" s="13" t="s">
        <v>3621</v>
      </c>
      <c r="D45" s="218" t="s">
        <v>99</v>
      </c>
      <c r="E45" s="106" t="s">
        <v>100</v>
      </c>
      <c r="F45" s="13" t="s">
        <v>32</v>
      </c>
      <c r="G45" s="97">
        <v>0</v>
      </c>
      <c r="H45" s="97">
        <v>0</v>
      </c>
      <c r="I45" s="87">
        <v>7488</v>
      </c>
      <c r="J45" s="89">
        <v>0</v>
      </c>
      <c r="K45" s="96" t="s">
        <v>356</v>
      </c>
      <c r="L45" s="19" t="s">
        <v>2429</v>
      </c>
      <c r="M45" s="19"/>
      <c r="N45" s="19"/>
      <c r="O45" s="19"/>
    </row>
    <row r="46" spans="1:15" x14ac:dyDescent="0.25">
      <c r="A46" s="88" t="s">
        <v>3322</v>
      </c>
      <c r="B46" s="13" t="s">
        <v>3619</v>
      </c>
      <c r="C46" s="13" t="s">
        <v>3621</v>
      </c>
      <c r="D46" s="218" t="s">
        <v>1255</v>
      </c>
      <c r="E46" s="107" t="s">
        <v>1256</v>
      </c>
      <c r="F46" s="13" t="s">
        <v>32</v>
      </c>
      <c r="G46" s="97">
        <v>0</v>
      </c>
      <c r="H46" s="97">
        <v>0</v>
      </c>
      <c r="I46" s="87">
        <v>399288.2</v>
      </c>
      <c r="J46" s="89">
        <v>0</v>
      </c>
      <c r="K46" s="96" t="s">
        <v>356</v>
      </c>
      <c r="L46" s="19" t="s">
        <v>2429</v>
      </c>
      <c r="M46" s="19"/>
      <c r="N46" s="19"/>
      <c r="O46" s="19"/>
    </row>
    <row r="47" spans="1:15" x14ac:dyDescent="0.25">
      <c r="A47" s="88" t="s">
        <v>3321</v>
      </c>
      <c r="B47" s="13" t="s">
        <v>3620</v>
      </c>
      <c r="C47" s="13" t="s">
        <v>3622</v>
      </c>
      <c r="D47" s="218" t="s">
        <v>17</v>
      </c>
      <c r="E47" s="6" t="s">
        <v>18</v>
      </c>
      <c r="F47" s="13" t="s">
        <v>32</v>
      </c>
      <c r="G47" s="97">
        <v>0</v>
      </c>
      <c r="H47" s="97">
        <v>0</v>
      </c>
      <c r="I47" s="87">
        <v>90054747.070000038</v>
      </c>
      <c r="J47" s="89">
        <v>0</v>
      </c>
      <c r="K47" s="96" t="s">
        <v>356</v>
      </c>
      <c r="L47" s="19" t="s">
        <v>2429</v>
      </c>
      <c r="M47" s="19"/>
      <c r="N47" s="19"/>
      <c r="O47" s="19"/>
    </row>
    <row r="48" spans="1:15" x14ac:dyDescent="0.25">
      <c r="A48" s="88" t="s">
        <v>3321</v>
      </c>
      <c r="B48" s="13" t="s">
        <v>3620</v>
      </c>
      <c r="C48" s="13" t="s">
        <v>3622</v>
      </c>
      <c r="D48" s="218" t="s">
        <v>20</v>
      </c>
      <c r="E48" s="6" t="s">
        <v>21</v>
      </c>
      <c r="F48" s="13" t="s">
        <v>32</v>
      </c>
      <c r="G48" s="97">
        <v>0</v>
      </c>
      <c r="H48" s="97">
        <v>0</v>
      </c>
      <c r="I48" s="87">
        <v>1306258.0899999999</v>
      </c>
      <c r="J48" s="89">
        <v>0</v>
      </c>
      <c r="K48" s="96" t="s">
        <v>356</v>
      </c>
      <c r="L48" s="19" t="s">
        <v>2429</v>
      </c>
      <c r="M48" s="19"/>
      <c r="N48" s="19"/>
      <c r="O48" s="19"/>
    </row>
    <row r="49" spans="1:15" x14ac:dyDescent="0.25">
      <c r="A49" s="88" t="s">
        <v>3321</v>
      </c>
      <c r="B49" s="13" t="s">
        <v>3620</v>
      </c>
      <c r="C49" s="13" t="s">
        <v>3622</v>
      </c>
      <c r="D49" s="218" t="s">
        <v>99</v>
      </c>
      <c r="E49" s="106" t="s">
        <v>100</v>
      </c>
      <c r="F49" s="13" t="s">
        <v>32</v>
      </c>
      <c r="G49" s="97">
        <v>0</v>
      </c>
      <c r="H49" s="97">
        <v>0</v>
      </c>
      <c r="I49" s="87">
        <v>8215.26</v>
      </c>
      <c r="J49" s="89">
        <v>0</v>
      </c>
      <c r="K49" s="96" t="s">
        <v>356</v>
      </c>
      <c r="L49" s="19" t="s">
        <v>2429</v>
      </c>
      <c r="M49" s="19"/>
      <c r="N49" s="19"/>
      <c r="O49" s="19"/>
    </row>
    <row r="50" spans="1:15" x14ac:dyDescent="0.25">
      <c r="A50" s="88" t="s">
        <v>3321</v>
      </c>
      <c r="B50" s="13" t="s">
        <v>3620</v>
      </c>
      <c r="C50" s="13" t="s">
        <v>3622</v>
      </c>
      <c r="D50" s="218" t="s">
        <v>484</v>
      </c>
      <c r="E50" s="108" t="s">
        <v>3373</v>
      </c>
      <c r="F50" s="13" t="s">
        <v>32</v>
      </c>
      <c r="G50" s="97">
        <v>0</v>
      </c>
      <c r="H50" s="97">
        <v>0</v>
      </c>
      <c r="I50" s="87">
        <v>131587418.51999997</v>
      </c>
      <c r="J50" s="89">
        <v>0</v>
      </c>
      <c r="K50" s="96" t="s">
        <v>356</v>
      </c>
      <c r="L50" s="19" t="s">
        <v>2429</v>
      </c>
      <c r="M50" s="19"/>
      <c r="N50" s="19"/>
      <c r="O50" s="19"/>
    </row>
    <row r="51" spans="1:15" x14ac:dyDescent="0.25">
      <c r="A51" s="9" t="s">
        <v>3323</v>
      </c>
      <c r="B51" s="109" t="s">
        <v>3331</v>
      </c>
      <c r="C51" s="13" t="s">
        <v>3332</v>
      </c>
      <c r="D51" s="221" t="s">
        <v>808</v>
      </c>
      <c r="E51" s="6" t="s">
        <v>809</v>
      </c>
      <c r="F51" s="13" t="s">
        <v>32</v>
      </c>
      <c r="G51" s="97">
        <v>0</v>
      </c>
      <c r="H51" s="97">
        <v>0</v>
      </c>
      <c r="I51" s="87">
        <v>16512215.93</v>
      </c>
      <c r="J51" s="89">
        <v>0</v>
      </c>
      <c r="K51" s="96" t="s">
        <v>356</v>
      </c>
      <c r="L51" s="19" t="s">
        <v>2429</v>
      </c>
      <c r="M51" s="19"/>
      <c r="N51" s="19" t="s">
        <v>3360</v>
      </c>
      <c r="O51" s="19"/>
    </row>
    <row r="52" spans="1:15" x14ac:dyDescent="0.25">
      <c r="A52" s="9" t="s">
        <v>3323</v>
      </c>
      <c r="B52" s="109" t="s">
        <v>3331</v>
      </c>
      <c r="C52" s="13" t="s">
        <v>3332</v>
      </c>
      <c r="D52" s="221" t="s">
        <v>1391</v>
      </c>
      <c r="E52" s="9" t="s">
        <v>1392</v>
      </c>
      <c r="F52" s="13" t="s">
        <v>32</v>
      </c>
      <c r="G52" s="97">
        <v>0</v>
      </c>
      <c r="H52" s="97">
        <v>0</v>
      </c>
      <c r="I52" s="87">
        <v>85084890.659999996</v>
      </c>
      <c r="J52" s="89">
        <v>0</v>
      </c>
      <c r="K52" s="96" t="s">
        <v>356</v>
      </c>
      <c r="L52" s="19" t="s">
        <v>2429</v>
      </c>
      <c r="M52" s="19"/>
      <c r="N52" s="19" t="s">
        <v>3360</v>
      </c>
      <c r="O52" s="19"/>
    </row>
    <row r="53" spans="1:15" x14ac:dyDescent="0.25">
      <c r="A53" s="9" t="s">
        <v>3323</v>
      </c>
      <c r="B53" s="109" t="s">
        <v>3331</v>
      </c>
      <c r="C53" s="13" t="s">
        <v>3332</v>
      </c>
      <c r="D53" s="221" t="s">
        <v>574</v>
      </c>
      <c r="E53" s="9" t="s">
        <v>575</v>
      </c>
      <c r="F53" s="13" t="s">
        <v>32</v>
      </c>
      <c r="G53" s="97">
        <v>0</v>
      </c>
      <c r="H53" s="97">
        <v>0</v>
      </c>
      <c r="I53" s="87">
        <v>16326385.460000001</v>
      </c>
      <c r="J53" s="89">
        <v>0</v>
      </c>
      <c r="K53" s="96" t="s">
        <v>356</v>
      </c>
      <c r="L53" s="19" t="s">
        <v>2429</v>
      </c>
      <c r="M53" s="19"/>
      <c r="N53" s="19" t="s">
        <v>3360</v>
      </c>
      <c r="O53" s="19"/>
    </row>
    <row r="54" spans="1:15" x14ac:dyDescent="0.25">
      <c r="A54" s="9" t="s">
        <v>3323</v>
      </c>
      <c r="B54" s="109" t="s">
        <v>3331</v>
      </c>
      <c r="C54" s="13" t="s">
        <v>3332</v>
      </c>
      <c r="D54" s="221" t="s">
        <v>2270</v>
      </c>
      <c r="E54" s="9" t="s">
        <v>2271</v>
      </c>
      <c r="F54" s="13" t="s">
        <v>32</v>
      </c>
      <c r="G54" s="97">
        <v>0</v>
      </c>
      <c r="H54" s="97">
        <v>0</v>
      </c>
      <c r="I54" s="87">
        <v>0</v>
      </c>
      <c r="J54" s="89">
        <v>0</v>
      </c>
      <c r="K54" s="96" t="s">
        <v>356</v>
      </c>
      <c r="L54" s="19" t="s">
        <v>2429</v>
      </c>
      <c r="M54" s="19"/>
      <c r="N54" s="19" t="s">
        <v>3360</v>
      </c>
      <c r="O54" s="19"/>
    </row>
    <row r="55" spans="1:15" x14ac:dyDescent="0.25">
      <c r="A55" s="9" t="s">
        <v>3323</v>
      </c>
      <c r="B55" s="109" t="s">
        <v>3331</v>
      </c>
      <c r="C55" s="13" t="s">
        <v>3332</v>
      </c>
      <c r="D55" s="218" t="s">
        <v>3333</v>
      </c>
      <c r="E55" s="6" t="s">
        <v>3334</v>
      </c>
      <c r="F55" s="76" t="s">
        <v>3359</v>
      </c>
      <c r="G55" s="84">
        <v>1</v>
      </c>
      <c r="H55" s="10">
        <v>30000</v>
      </c>
      <c r="I55" s="87">
        <v>0</v>
      </c>
      <c r="J55" s="89">
        <v>0</v>
      </c>
      <c r="K55" s="96" t="s">
        <v>356</v>
      </c>
      <c r="L55" s="19" t="s">
        <v>3762</v>
      </c>
      <c r="M55" s="19"/>
      <c r="N55" s="19"/>
      <c r="O55" s="19" t="s">
        <v>3766</v>
      </c>
    </row>
    <row r="56" spans="1:15" x14ac:dyDescent="0.25">
      <c r="A56" s="9" t="s">
        <v>3323</v>
      </c>
      <c r="B56" s="109" t="s">
        <v>3331</v>
      </c>
      <c r="C56" s="13" t="s">
        <v>3332</v>
      </c>
      <c r="D56" s="218" t="s">
        <v>3335</v>
      </c>
      <c r="E56" s="6" t="s">
        <v>3336</v>
      </c>
      <c r="F56" s="76" t="s">
        <v>3359</v>
      </c>
      <c r="G56" s="84">
        <v>1</v>
      </c>
      <c r="H56" s="10">
        <v>18000</v>
      </c>
      <c r="I56" s="87">
        <v>0</v>
      </c>
      <c r="J56" s="89">
        <v>0</v>
      </c>
      <c r="K56" s="96" t="s">
        <v>356</v>
      </c>
      <c r="L56" s="19" t="s">
        <v>3762</v>
      </c>
      <c r="M56" s="19"/>
      <c r="N56" s="19"/>
      <c r="O56" s="19" t="s">
        <v>3766</v>
      </c>
    </row>
    <row r="57" spans="1:15" x14ac:dyDescent="0.25">
      <c r="A57" s="9" t="s">
        <v>3323</v>
      </c>
      <c r="B57" s="109" t="s">
        <v>3331</v>
      </c>
      <c r="C57" s="13" t="s">
        <v>3332</v>
      </c>
      <c r="D57" s="218" t="s">
        <v>3337</v>
      </c>
      <c r="E57" s="6" t="s">
        <v>3338</v>
      </c>
      <c r="F57" s="76" t="s">
        <v>3359</v>
      </c>
      <c r="G57" s="84">
        <v>1</v>
      </c>
      <c r="H57" s="10">
        <v>6000</v>
      </c>
      <c r="I57" s="87">
        <v>0</v>
      </c>
      <c r="J57" s="89">
        <v>0</v>
      </c>
      <c r="K57" s="96" t="s">
        <v>356</v>
      </c>
      <c r="L57" s="19" t="s">
        <v>2429</v>
      </c>
      <c r="M57" s="19"/>
      <c r="N57" s="19"/>
      <c r="O57" s="19" t="s">
        <v>3768</v>
      </c>
    </row>
    <row r="58" spans="1:15" x14ac:dyDescent="0.25">
      <c r="A58" s="9" t="s">
        <v>3323</v>
      </c>
      <c r="B58" s="109" t="s">
        <v>3331</v>
      </c>
      <c r="C58" s="13" t="s">
        <v>3332</v>
      </c>
      <c r="D58" s="218" t="s">
        <v>3339</v>
      </c>
      <c r="E58" s="6" t="s">
        <v>3340</v>
      </c>
      <c r="F58" s="76" t="s">
        <v>3359</v>
      </c>
      <c r="G58" s="84">
        <v>1</v>
      </c>
      <c r="H58" s="10">
        <v>24000</v>
      </c>
      <c r="I58" s="87">
        <v>0</v>
      </c>
      <c r="J58" s="89">
        <v>0</v>
      </c>
      <c r="K58" s="96" t="s">
        <v>356</v>
      </c>
      <c r="L58" s="19" t="s">
        <v>3762</v>
      </c>
      <c r="M58" s="19"/>
      <c r="N58" s="19"/>
      <c r="O58" s="19" t="s">
        <v>3766</v>
      </c>
    </row>
    <row r="59" spans="1:15" x14ac:dyDescent="0.25">
      <c r="A59" s="9" t="s">
        <v>3323</v>
      </c>
      <c r="B59" s="109" t="s">
        <v>3331</v>
      </c>
      <c r="C59" s="13" t="s">
        <v>3332</v>
      </c>
      <c r="D59" s="218" t="s">
        <v>3341</v>
      </c>
      <c r="E59" s="6" t="s">
        <v>3342</v>
      </c>
      <c r="F59" s="76" t="s">
        <v>3359</v>
      </c>
      <c r="G59" s="84">
        <v>1</v>
      </c>
      <c r="H59" s="10">
        <v>300006000</v>
      </c>
      <c r="I59" s="87">
        <v>0</v>
      </c>
      <c r="J59" s="89">
        <v>0</v>
      </c>
      <c r="K59" s="96" t="s">
        <v>356</v>
      </c>
      <c r="L59" s="19" t="s">
        <v>3762</v>
      </c>
      <c r="M59" s="19"/>
      <c r="N59" s="19"/>
      <c r="O59" s="19" t="s">
        <v>3766</v>
      </c>
    </row>
    <row r="60" spans="1:15" x14ac:dyDescent="0.25">
      <c r="A60" s="9" t="s">
        <v>3323</v>
      </c>
      <c r="B60" s="109" t="s">
        <v>3331</v>
      </c>
      <c r="C60" s="13" t="s">
        <v>3332</v>
      </c>
      <c r="D60" s="221" t="s">
        <v>3343</v>
      </c>
      <c r="E60" s="108" t="s">
        <v>3344</v>
      </c>
      <c r="F60" s="76" t="s">
        <v>3359</v>
      </c>
      <c r="G60" s="84">
        <v>1</v>
      </c>
      <c r="H60" s="10">
        <v>12000</v>
      </c>
      <c r="I60" s="87">
        <v>0</v>
      </c>
      <c r="J60" s="89">
        <v>0</v>
      </c>
      <c r="K60" s="96" t="s">
        <v>356</v>
      </c>
      <c r="L60" s="19" t="s">
        <v>3762</v>
      </c>
      <c r="M60" s="19"/>
      <c r="N60" s="19"/>
      <c r="O60" s="19" t="s">
        <v>3766</v>
      </c>
    </row>
    <row r="61" spans="1:15" x14ac:dyDescent="0.25">
      <c r="A61" s="9" t="s">
        <v>3323</v>
      </c>
      <c r="B61" s="109" t="s">
        <v>3331</v>
      </c>
      <c r="C61" s="13" t="s">
        <v>3332</v>
      </c>
      <c r="D61" s="221" t="s">
        <v>853</v>
      </c>
      <c r="E61" s="9" t="s">
        <v>854</v>
      </c>
      <c r="F61" s="13" t="s">
        <v>32</v>
      </c>
      <c r="G61" s="97">
        <v>0</v>
      </c>
      <c r="H61" s="97">
        <v>0</v>
      </c>
      <c r="I61" s="87">
        <v>0</v>
      </c>
      <c r="J61" s="89">
        <v>0</v>
      </c>
      <c r="K61" s="96" t="s">
        <v>356</v>
      </c>
      <c r="L61" s="19" t="s">
        <v>2429</v>
      </c>
      <c r="M61" s="19"/>
      <c r="N61" s="19" t="s">
        <v>3360</v>
      </c>
      <c r="O61" s="19"/>
    </row>
    <row r="62" spans="1:15" x14ac:dyDescent="0.25">
      <c r="A62" s="9" t="s">
        <v>3323</v>
      </c>
      <c r="B62" s="109" t="s">
        <v>3331</v>
      </c>
      <c r="C62" s="13" t="s">
        <v>3332</v>
      </c>
      <c r="D62" s="221" t="s">
        <v>3347</v>
      </c>
      <c r="E62" s="9" t="s">
        <v>3348</v>
      </c>
      <c r="F62" s="13" t="s">
        <v>32</v>
      </c>
      <c r="G62" s="97">
        <v>0</v>
      </c>
      <c r="H62" s="97">
        <v>0</v>
      </c>
      <c r="I62" s="87">
        <v>1587968.33</v>
      </c>
      <c r="J62" s="89">
        <v>0</v>
      </c>
      <c r="K62" s="96" t="s">
        <v>356</v>
      </c>
      <c r="L62" s="19" t="s">
        <v>2429</v>
      </c>
      <c r="M62" s="19"/>
      <c r="N62" s="19" t="s">
        <v>3360</v>
      </c>
      <c r="O62" s="19"/>
    </row>
    <row r="63" spans="1:15" x14ac:dyDescent="0.25">
      <c r="A63" s="9" t="s">
        <v>3323</v>
      </c>
      <c r="B63" s="109" t="s">
        <v>3331</v>
      </c>
      <c r="C63" s="13" t="s">
        <v>3332</v>
      </c>
      <c r="D63" s="221" t="s">
        <v>3349</v>
      </c>
      <c r="E63" s="9" t="s">
        <v>3350</v>
      </c>
      <c r="F63" s="13" t="s">
        <v>32</v>
      </c>
      <c r="G63" s="97">
        <v>0</v>
      </c>
      <c r="H63" s="97">
        <v>0</v>
      </c>
      <c r="I63" s="87">
        <v>0</v>
      </c>
      <c r="J63" s="89">
        <v>0</v>
      </c>
      <c r="K63" s="96" t="s">
        <v>356</v>
      </c>
      <c r="L63" s="19" t="s">
        <v>2429</v>
      </c>
      <c r="M63" s="19"/>
      <c r="N63" s="19" t="s">
        <v>3360</v>
      </c>
      <c r="O63" s="19"/>
    </row>
    <row r="64" spans="1:15" x14ac:dyDescent="0.25">
      <c r="A64" s="9" t="s">
        <v>3323</v>
      </c>
      <c r="B64" s="109" t="s">
        <v>3331</v>
      </c>
      <c r="C64" s="13" t="s">
        <v>3332</v>
      </c>
      <c r="D64" s="221" t="s">
        <v>3351</v>
      </c>
      <c r="E64" s="9" t="s">
        <v>3352</v>
      </c>
      <c r="F64" s="13" t="s">
        <v>32</v>
      </c>
      <c r="G64" s="97">
        <v>0</v>
      </c>
      <c r="H64" s="97">
        <v>0</v>
      </c>
      <c r="I64" s="87">
        <v>0</v>
      </c>
      <c r="J64" s="89">
        <v>0</v>
      </c>
      <c r="K64" s="96" t="s">
        <v>356</v>
      </c>
      <c r="L64" s="19" t="s">
        <v>2429</v>
      </c>
      <c r="M64" s="19"/>
      <c r="N64" s="19" t="s">
        <v>3360</v>
      </c>
      <c r="O64" s="19"/>
    </row>
    <row r="65" spans="1:15" x14ac:dyDescent="0.25">
      <c r="A65" s="9" t="s">
        <v>3323</v>
      </c>
      <c r="B65" s="109" t="s">
        <v>3331</v>
      </c>
      <c r="C65" s="13" t="s">
        <v>3332</v>
      </c>
      <c r="D65" s="221" t="s">
        <v>3353</v>
      </c>
      <c r="E65" s="9" t="s">
        <v>3354</v>
      </c>
      <c r="F65" s="13" t="s">
        <v>32</v>
      </c>
      <c r="G65" s="97">
        <v>0</v>
      </c>
      <c r="H65" s="97">
        <v>0</v>
      </c>
      <c r="I65" s="87">
        <v>0</v>
      </c>
      <c r="J65" s="89">
        <v>0</v>
      </c>
      <c r="K65" s="96" t="s">
        <v>356</v>
      </c>
      <c r="L65" s="19" t="s">
        <v>2429</v>
      </c>
      <c r="M65" s="19"/>
      <c r="N65" s="19" t="s">
        <v>3360</v>
      </c>
      <c r="O65" s="19"/>
    </row>
    <row r="66" spans="1:15" x14ac:dyDescent="0.25">
      <c r="A66" s="9" t="s">
        <v>3323</v>
      </c>
      <c r="B66" s="109" t="s">
        <v>3331</v>
      </c>
      <c r="C66" s="13" t="s">
        <v>3332</v>
      </c>
      <c r="D66" s="221" t="s">
        <v>1278</v>
      </c>
      <c r="E66" s="9" t="s">
        <v>1279</v>
      </c>
      <c r="F66" s="13" t="s">
        <v>32</v>
      </c>
      <c r="G66" s="97">
        <v>0</v>
      </c>
      <c r="H66" s="97">
        <v>0</v>
      </c>
      <c r="I66" s="87">
        <v>0</v>
      </c>
      <c r="J66" s="89">
        <v>0</v>
      </c>
      <c r="K66" s="96" t="s">
        <v>356</v>
      </c>
      <c r="L66" s="19" t="s">
        <v>2429</v>
      </c>
      <c r="M66" s="19"/>
      <c r="N66" s="19" t="s">
        <v>3360</v>
      </c>
      <c r="O66" s="19"/>
    </row>
    <row r="67" spans="1:15" x14ac:dyDescent="0.25">
      <c r="A67" s="9" t="s">
        <v>3323</v>
      </c>
      <c r="B67" s="109" t="s">
        <v>3331</v>
      </c>
      <c r="C67" s="13" t="s">
        <v>3332</v>
      </c>
      <c r="D67" s="221" t="s">
        <v>3355</v>
      </c>
      <c r="E67" s="9" t="s">
        <v>3356</v>
      </c>
      <c r="F67" s="13" t="s">
        <v>32</v>
      </c>
      <c r="G67" s="97">
        <v>0</v>
      </c>
      <c r="H67" s="97">
        <v>0</v>
      </c>
      <c r="I67" s="87">
        <v>0</v>
      </c>
      <c r="J67" s="89">
        <v>0</v>
      </c>
      <c r="K67" s="96" t="s">
        <v>356</v>
      </c>
      <c r="L67" s="19" t="s">
        <v>2429</v>
      </c>
      <c r="M67" s="19"/>
      <c r="N67" s="19" t="s">
        <v>3360</v>
      </c>
      <c r="O67" s="19"/>
    </row>
    <row r="68" spans="1:15" x14ac:dyDescent="0.25">
      <c r="A68" s="9" t="s">
        <v>3323</v>
      </c>
      <c r="B68" s="109" t="s">
        <v>3331</v>
      </c>
      <c r="C68" s="13" t="s">
        <v>3332</v>
      </c>
      <c r="D68" s="221" t="s">
        <v>3357</v>
      </c>
      <c r="E68" s="9" t="s">
        <v>3358</v>
      </c>
      <c r="F68" s="13" t="s">
        <v>32</v>
      </c>
      <c r="G68" s="97">
        <v>0</v>
      </c>
      <c r="H68" s="97">
        <v>0</v>
      </c>
      <c r="I68" s="87">
        <v>37744553.649999999</v>
      </c>
      <c r="J68" s="89">
        <v>0</v>
      </c>
      <c r="K68" s="96" t="s">
        <v>356</v>
      </c>
      <c r="L68" s="19" t="s">
        <v>2429</v>
      </c>
      <c r="M68" s="19"/>
      <c r="N68" s="19" t="s">
        <v>3360</v>
      </c>
      <c r="O68" s="19"/>
    </row>
    <row r="69" spans="1:15" x14ac:dyDescent="0.25">
      <c r="A69" s="9" t="s">
        <v>3323</v>
      </c>
      <c r="B69" s="109" t="s">
        <v>3331</v>
      </c>
      <c r="C69" s="13" t="s">
        <v>3332</v>
      </c>
      <c r="D69" s="221" t="s">
        <v>3345</v>
      </c>
      <c r="E69" s="108" t="s">
        <v>3346</v>
      </c>
      <c r="F69" s="76" t="s">
        <v>3359</v>
      </c>
      <c r="G69" s="110">
        <v>1</v>
      </c>
      <c r="H69" s="111">
        <v>609904000</v>
      </c>
      <c r="I69" s="87">
        <v>0</v>
      </c>
      <c r="J69" s="89">
        <v>0</v>
      </c>
      <c r="K69" s="96" t="s">
        <v>356</v>
      </c>
      <c r="L69" s="19" t="s">
        <v>3762</v>
      </c>
      <c r="M69" s="19"/>
      <c r="N69" s="19"/>
      <c r="O69" s="19" t="s">
        <v>3766</v>
      </c>
    </row>
    <row r="70" spans="1:15" x14ac:dyDescent="0.25">
      <c r="A70" s="9" t="s">
        <v>2065</v>
      </c>
      <c r="B70" s="13" t="s">
        <v>2063</v>
      </c>
      <c r="C70" s="13" t="s">
        <v>2064</v>
      </c>
      <c r="D70" s="218" t="s">
        <v>2066</v>
      </c>
      <c r="E70" s="6" t="s">
        <v>2067</v>
      </c>
      <c r="F70" s="10" t="s">
        <v>2068</v>
      </c>
      <c r="G70" s="11">
        <v>1</v>
      </c>
      <c r="H70" s="10">
        <v>28000</v>
      </c>
      <c r="I70" s="87">
        <v>0</v>
      </c>
      <c r="J70" s="89">
        <v>1</v>
      </c>
      <c r="K70" s="96" t="s">
        <v>2068</v>
      </c>
      <c r="L70" s="19" t="s">
        <v>27</v>
      </c>
      <c r="M70" s="19"/>
      <c r="N70" s="19"/>
      <c r="O70" s="19"/>
    </row>
    <row r="71" spans="1:15" x14ac:dyDescent="0.25">
      <c r="A71" s="9" t="s">
        <v>2065</v>
      </c>
      <c r="B71" s="13" t="s">
        <v>2063</v>
      </c>
      <c r="C71" s="13" t="s">
        <v>2064</v>
      </c>
      <c r="D71" s="221" t="s">
        <v>1567</v>
      </c>
      <c r="E71" s="83" t="s">
        <v>2069</v>
      </c>
      <c r="F71" s="10" t="s">
        <v>2068</v>
      </c>
      <c r="G71" s="11">
        <v>1</v>
      </c>
      <c r="H71" s="10">
        <v>28000</v>
      </c>
      <c r="I71" s="87">
        <v>0</v>
      </c>
      <c r="J71" s="89">
        <v>1</v>
      </c>
      <c r="K71" s="96" t="s">
        <v>2068</v>
      </c>
      <c r="L71" s="19" t="s">
        <v>27</v>
      </c>
      <c r="M71" s="19"/>
      <c r="N71" s="19"/>
      <c r="O71" s="19"/>
    </row>
    <row r="72" spans="1:15" x14ac:dyDescent="0.25">
      <c r="A72" s="9" t="s">
        <v>916</v>
      </c>
      <c r="B72" s="13" t="s">
        <v>914</v>
      </c>
      <c r="C72" s="13" t="s">
        <v>915</v>
      </c>
      <c r="D72" s="218" t="s">
        <v>917</v>
      </c>
      <c r="E72" s="6" t="s">
        <v>918</v>
      </c>
      <c r="F72" s="10" t="s">
        <v>16</v>
      </c>
      <c r="G72" s="11">
        <v>1</v>
      </c>
      <c r="H72" s="10">
        <v>5000000</v>
      </c>
      <c r="I72" s="87">
        <v>0</v>
      </c>
      <c r="J72" s="89">
        <v>0</v>
      </c>
      <c r="K72" s="96" t="s">
        <v>356</v>
      </c>
      <c r="L72" s="19" t="s">
        <v>33</v>
      </c>
      <c r="M72" s="19" t="s">
        <v>919</v>
      </c>
      <c r="N72" s="19"/>
      <c r="O72" s="19"/>
    </row>
    <row r="73" spans="1:15" x14ac:dyDescent="0.25">
      <c r="A73" s="9" t="s">
        <v>916</v>
      </c>
      <c r="B73" s="13" t="s">
        <v>914</v>
      </c>
      <c r="C73" s="13" t="s">
        <v>915</v>
      </c>
      <c r="D73" s="218" t="s">
        <v>920</v>
      </c>
      <c r="E73" s="6" t="s">
        <v>921</v>
      </c>
      <c r="F73" s="10" t="s">
        <v>922</v>
      </c>
      <c r="G73" s="11">
        <v>1</v>
      </c>
      <c r="H73" s="10">
        <v>5000000</v>
      </c>
      <c r="I73" s="87">
        <v>0</v>
      </c>
      <c r="J73" s="89">
        <v>0</v>
      </c>
      <c r="K73" s="96" t="s">
        <v>356</v>
      </c>
      <c r="L73" s="19" t="s">
        <v>33</v>
      </c>
      <c r="M73" s="19" t="s">
        <v>923</v>
      </c>
      <c r="N73" s="19"/>
      <c r="O73" s="19"/>
    </row>
    <row r="74" spans="1:15" x14ac:dyDescent="0.25">
      <c r="A74" s="9" t="s">
        <v>916</v>
      </c>
      <c r="B74" s="13" t="s">
        <v>914</v>
      </c>
      <c r="C74" s="13" t="s">
        <v>915</v>
      </c>
      <c r="D74" s="218" t="s">
        <v>44</v>
      </c>
      <c r="E74" s="6" t="s">
        <v>45</v>
      </c>
      <c r="F74" s="10" t="s">
        <v>46</v>
      </c>
      <c r="G74" s="11">
        <v>1</v>
      </c>
      <c r="H74" s="10">
        <v>672840</v>
      </c>
      <c r="I74" s="87">
        <v>396000</v>
      </c>
      <c r="J74" s="89">
        <v>1</v>
      </c>
      <c r="K74" s="96" t="s">
        <v>924</v>
      </c>
      <c r="L74" s="19" t="s">
        <v>27</v>
      </c>
      <c r="M74" s="19"/>
      <c r="N74" s="19" t="s">
        <v>925</v>
      </c>
      <c r="O74" s="19"/>
    </row>
    <row r="75" spans="1:15" x14ac:dyDescent="0.25">
      <c r="A75" s="9" t="s">
        <v>916</v>
      </c>
      <c r="B75" s="13" t="s">
        <v>914</v>
      </c>
      <c r="C75" s="13" t="s">
        <v>915</v>
      </c>
      <c r="D75" s="218" t="s">
        <v>926</v>
      </c>
      <c r="E75" s="6" t="s">
        <v>927</v>
      </c>
      <c r="F75" s="10" t="s">
        <v>928</v>
      </c>
      <c r="G75" s="11">
        <v>1</v>
      </c>
      <c r="H75" s="10">
        <v>8606500</v>
      </c>
      <c r="I75" s="87">
        <v>3679009.5100000007</v>
      </c>
      <c r="J75" s="89">
        <v>1</v>
      </c>
      <c r="K75" s="96" t="s">
        <v>929</v>
      </c>
      <c r="L75" s="19" t="s">
        <v>27</v>
      </c>
      <c r="M75" s="19"/>
      <c r="N75" s="19" t="s">
        <v>930</v>
      </c>
      <c r="O75" s="19"/>
    </row>
    <row r="76" spans="1:15" x14ac:dyDescent="0.25">
      <c r="A76" s="9" t="s">
        <v>916</v>
      </c>
      <c r="B76" s="13" t="s">
        <v>914</v>
      </c>
      <c r="C76" s="13" t="s">
        <v>915</v>
      </c>
      <c r="D76" s="218" t="s">
        <v>931</v>
      </c>
      <c r="E76" s="6" t="s">
        <v>932</v>
      </c>
      <c r="F76" s="10" t="s">
        <v>379</v>
      </c>
      <c r="G76" s="11">
        <v>5</v>
      </c>
      <c r="H76" s="10">
        <v>54164800</v>
      </c>
      <c r="I76" s="87">
        <v>9493976.0199999996</v>
      </c>
      <c r="J76" s="89">
        <v>5</v>
      </c>
      <c r="K76" s="96" t="s">
        <v>933</v>
      </c>
      <c r="L76" s="19" t="s">
        <v>27</v>
      </c>
      <c r="M76" s="19"/>
      <c r="N76" s="19" t="s">
        <v>934</v>
      </c>
      <c r="O76" s="19"/>
    </row>
    <row r="77" spans="1:15" x14ac:dyDescent="0.25">
      <c r="A77" s="9" t="s">
        <v>916</v>
      </c>
      <c r="B77" s="13" t="s">
        <v>914</v>
      </c>
      <c r="C77" s="13" t="s">
        <v>915</v>
      </c>
      <c r="D77" s="218" t="s">
        <v>17</v>
      </c>
      <c r="E77" s="6" t="s">
        <v>18</v>
      </c>
      <c r="F77" s="10" t="s">
        <v>19</v>
      </c>
      <c r="G77" s="11">
        <v>1</v>
      </c>
      <c r="H77" s="10">
        <v>609611504</v>
      </c>
      <c r="I77" s="87">
        <v>514141553.34999996</v>
      </c>
      <c r="J77" s="89">
        <v>1</v>
      </c>
      <c r="K77" s="96" t="s">
        <v>935</v>
      </c>
      <c r="L77" s="19" t="s">
        <v>27</v>
      </c>
      <c r="M77" s="19"/>
      <c r="N77" s="19" t="s">
        <v>936</v>
      </c>
      <c r="O77" s="19"/>
    </row>
    <row r="78" spans="1:15" x14ac:dyDescent="0.25">
      <c r="A78" s="9" t="s">
        <v>916</v>
      </c>
      <c r="B78" s="13" t="s">
        <v>914</v>
      </c>
      <c r="C78" s="13" t="s">
        <v>915</v>
      </c>
      <c r="D78" s="218" t="s">
        <v>20</v>
      </c>
      <c r="E78" s="6" t="s">
        <v>21</v>
      </c>
      <c r="F78" s="10" t="s">
        <v>375</v>
      </c>
      <c r="G78" s="11">
        <v>1</v>
      </c>
      <c r="H78" s="10">
        <v>9252860</v>
      </c>
      <c r="I78" s="87">
        <v>4120500.8000000003</v>
      </c>
      <c r="J78" s="89">
        <v>1</v>
      </c>
      <c r="K78" s="96" t="s">
        <v>375</v>
      </c>
      <c r="L78" s="19" t="s">
        <v>27</v>
      </c>
      <c r="M78" s="19"/>
      <c r="N78" s="19" t="s">
        <v>937</v>
      </c>
      <c r="O78" s="19"/>
    </row>
    <row r="79" spans="1:15" x14ac:dyDescent="0.25">
      <c r="A79" s="9" t="s">
        <v>916</v>
      </c>
      <c r="B79" s="13" t="s">
        <v>914</v>
      </c>
      <c r="C79" s="13" t="s">
        <v>915</v>
      </c>
      <c r="D79" s="221" t="s">
        <v>3383</v>
      </c>
      <c r="E79" s="6" t="s">
        <v>3384</v>
      </c>
      <c r="F79" s="10" t="s">
        <v>32</v>
      </c>
      <c r="G79" s="11">
        <v>0</v>
      </c>
      <c r="H79" s="10">
        <v>0</v>
      </c>
      <c r="I79" s="87">
        <v>6800800.9800000004</v>
      </c>
      <c r="J79" s="89">
        <v>0</v>
      </c>
      <c r="K79" s="96" t="s">
        <v>356</v>
      </c>
      <c r="L79" s="19" t="s">
        <v>2429</v>
      </c>
      <c r="M79" s="19"/>
      <c r="N79" s="19"/>
      <c r="O79" s="19"/>
    </row>
    <row r="80" spans="1:15" x14ac:dyDescent="0.25">
      <c r="A80" s="9" t="s">
        <v>916</v>
      </c>
      <c r="B80" s="13" t="s">
        <v>914</v>
      </c>
      <c r="C80" s="13" t="s">
        <v>915</v>
      </c>
      <c r="D80" s="218" t="s">
        <v>39</v>
      </c>
      <c r="E80" s="6" t="s">
        <v>40</v>
      </c>
      <c r="F80" s="10" t="s">
        <v>938</v>
      </c>
      <c r="G80" s="11">
        <v>1</v>
      </c>
      <c r="H80" s="10">
        <v>4547200</v>
      </c>
      <c r="I80" s="87">
        <v>1167388.3400000001</v>
      </c>
      <c r="J80" s="89">
        <v>1</v>
      </c>
      <c r="K80" s="96" t="s">
        <v>939</v>
      </c>
      <c r="L80" s="19" t="s">
        <v>27</v>
      </c>
      <c r="M80" s="19"/>
      <c r="N80" s="19" t="s">
        <v>940</v>
      </c>
      <c r="O80" s="19"/>
    </row>
    <row r="81" spans="1:15" x14ac:dyDescent="0.25">
      <c r="A81" s="6" t="s">
        <v>1339</v>
      </c>
      <c r="B81" s="13" t="s">
        <v>1337</v>
      </c>
      <c r="C81" s="13" t="s">
        <v>1338</v>
      </c>
      <c r="D81" s="221" t="s">
        <v>3527</v>
      </c>
      <c r="E81" s="6" t="s">
        <v>3623</v>
      </c>
      <c r="F81" s="10" t="s">
        <v>32</v>
      </c>
      <c r="G81" s="11">
        <v>0</v>
      </c>
      <c r="H81" s="10">
        <v>0</v>
      </c>
      <c r="I81" s="87">
        <v>404371.43</v>
      </c>
      <c r="J81" s="89">
        <v>0</v>
      </c>
      <c r="K81" s="96" t="s">
        <v>356</v>
      </c>
      <c r="L81" s="19" t="s">
        <v>2429</v>
      </c>
      <c r="M81" s="19"/>
      <c r="N81" s="19"/>
      <c r="O81" s="19"/>
    </row>
    <row r="82" spans="1:15" x14ac:dyDescent="0.25">
      <c r="A82" s="6" t="s">
        <v>1339</v>
      </c>
      <c r="B82" s="13" t="s">
        <v>1337</v>
      </c>
      <c r="C82" s="13" t="s">
        <v>1338</v>
      </c>
      <c r="D82" s="218" t="s">
        <v>17</v>
      </c>
      <c r="E82" s="6" t="s">
        <v>18</v>
      </c>
      <c r="F82" s="10" t="s">
        <v>1340</v>
      </c>
      <c r="G82" s="11">
        <v>1</v>
      </c>
      <c r="H82" s="10">
        <v>310410297</v>
      </c>
      <c r="I82" s="87">
        <v>237899907.01000002</v>
      </c>
      <c r="J82" s="89">
        <v>1</v>
      </c>
      <c r="K82" s="96" t="s">
        <v>1332</v>
      </c>
      <c r="L82" s="19" t="s">
        <v>27</v>
      </c>
      <c r="M82" s="19"/>
      <c r="N82" s="19" t="s">
        <v>1333</v>
      </c>
      <c r="O82" s="19"/>
    </row>
    <row r="83" spans="1:15" x14ac:dyDescent="0.25">
      <c r="A83" s="6" t="s">
        <v>1339</v>
      </c>
      <c r="B83" s="13" t="s">
        <v>1337</v>
      </c>
      <c r="C83" s="13" t="s">
        <v>1338</v>
      </c>
      <c r="D83" s="218" t="s">
        <v>55</v>
      </c>
      <c r="E83" s="6" t="s">
        <v>374</v>
      </c>
      <c r="F83" s="10" t="s">
        <v>57</v>
      </c>
      <c r="G83" s="11">
        <v>6</v>
      </c>
      <c r="H83" s="10">
        <v>6000</v>
      </c>
      <c r="I83" s="87">
        <v>1576</v>
      </c>
      <c r="J83" s="89">
        <v>4</v>
      </c>
      <c r="K83" s="96" t="s">
        <v>57</v>
      </c>
      <c r="L83" s="19" t="s">
        <v>27</v>
      </c>
      <c r="M83" s="19"/>
      <c r="N83" s="19" t="s">
        <v>1334</v>
      </c>
      <c r="O83" s="19"/>
    </row>
    <row r="84" spans="1:15" x14ac:dyDescent="0.25">
      <c r="A84" s="6" t="s">
        <v>1339</v>
      </c>
      <c r="B84" s="13" t="s">
        <v>1337</v>
      </c>
      <c r="C84" s="13" t="s">
        <v>1338</v>
      </c>
      <c r="D84" s="218" t="s">
        <v>20</v>
      </c>
      <c r="E84" s="6" t="s">
        <v>21</v>
      </c>
      <c r="F84" s="10" t="s">
        <v>1335</v>
      </c>
      <c r="G84" s="11">
        <v>1</v>
      </c>
      <c r="H84" s="10">
        <v>188374</v>
      </c>
      <c r="I84" s="87">
        <v>1616737.51</v>
      </c>
      <c r="J84" s="89">
        <v>1</v>
      </c>
      <c r="K84" s="96" t="s">
        <v>1335</v>
      </c>
      <c r="L84" s="19" t="s">
        <v>27</v>
      </c>
      <c r="M84" s="19"/>
      <c r="N84" s="19" t="s">
        <v>1336</v>
      </c>
      <c r="O84" s="19"/>
    </row>
    <row r="85" spans="1:15" x14ac:dyDescent="0.25">
      <c r="A85" s="6" t="s">
        <v>1339</v>
      </c>
      <c r="B85" s="13" t="s">
        <v>1337</v>
      </c>
      <c r="C85" s="13" t="s">
        <v>1338</v>
      </c>
      <c r="D85" s="218" t="s">
        <v>39</v>
      </c>
      <c r="E85" s="6" t="s">
        <v>40</v>
      </c>
      <c r="F85" s="10" t="s">
        <v>32</v>
      </c>
      <c r="G85" s="11">
        <v>0</v>
      </c>
      <c r="H85" s="10">
        <v>0</v>
      </c>
      <c r="I85" s="87">
        <v>369892.32</v>
      </c>
      <c r="J85" s="89">
        <v>0</v>
      </c>
      <c r="K85" s="96" t="s">
        <v>356</v>
      </c>
      <c r="L85" s="19" t="s">
        <v>2429</v>
      </c>
      <c r="M85" s="19"/>
      <c r="N85" s="19"/>
      <c r="O85" s="19"/>
    </row>
    <row r="86" spans="1:15" x14ac:dyDescent="0.25">
      <c r="A86" s="6" t="s">
        <v>3320</v>
      </c>
      <c r="B86" s="109" t="s">
        <v>3361</v>
      </c>
      <c r="C86" s="13" t="s">
        <v>3362</v>
      </c>
      <c r="D86" s="221" t="s">
        <v>3451</v>
      </c>
      <c r="E86" s="6" t="s">
        <v>3363</v>
      </c>
      <c r="F86" s="76" t="s">
        <v>3387</v>
      </c>
      <c r="G86" s="84">
        <v>1</v>
      </c>
      <c r="H86" s="10">
        <v>1000</v>
      </c>
      <c r="I86" s="87">
        <v>11951438.92</v>
      </c>
      <c r="J86" s="89">
        <v>0</v>
      </c>
      <c r="K86" s="96" t="s">
        <v>356</v>
      </c>
      <c r="L86" s="19" t="s">
        <v>3762</v>
      </c>
      <c r="M86" s="19"/>
      <c r="N86" s="19"/>
      <c r="O86" s="19" t="s">
        <v>3765</v>
      </c>
    </row>
    <row r="87" spans="1:15" x14ac:dyDescent="0.25">
      <c r="A87" s="6" t="s">
        <v>3320</v>
      </c>
      <c r="B87" s="109" t="s">
        <v>3361</v>
      </c>
      <c r="C87" s="13" t="s">
        <v>3362</v>
      </c>
      <c r="D87" s="218" t="s">
        <v>44</v>
      </c>
      <c r="E87" s="6" t="s">
        <v>45</v>
      </c>
      <c r="F87" s="76" t="s">
        <v>46</v>
      </c>
      <c r="G87" s="84">
        <v>1</v>
      </c>
      <c r="H87" s="10">
        <v>1000</v>
      </c>
      <c r="I87" s="87">
        <v>1580071.52</v>
      </c>
      <c r="J87" s="89">
        <v>0</v>
      </c>
      <c r="K87" s="96" t="s">
        <v>356</v>
      </c>
      <c r="L87" s="19" t="s">
        <v>33</v>
      </c>
      <c r="M87" s="19"/>
      <c r="N87" s="19"/>
      <c r="O87" s="19" t="s">
        <v>3765</v>
      </c>
    </row>
    <row r="88" spans="1:15" x14ac:dyDescent="0.25">
      <c r="A88" s="6" t="s">
        <v>3320</v>
      </c>
      <c r="B88" s="109" t="s">
        <v>3361</v>
      </c>
      <c r="C88" s="13" t="s">
        <v>3362</v>
      </c>
      <c r="D88" s="221" t="s">
        <v>3364</v>
      </c>
      <c r="E88" s="108" t="s">
        <v>3365</v>
      </c>
      <c r="F88" s="76" t="s">
        <v>16</v>
      </c>
      <c r="G88" s="84">
        <v>1</v>
      </c>
      <c r="H88" s="111">
        <v>1000000</v>
      </c>
      <c r="I88" s="87">
        <v>0</v>
      </c>
      <c r="J88" s="89">
        <v>0</v>
      </c>
      <c r="K88" s="96" t="s">
        <v>356</v>
      </c>
      <c r="L88" s="19" t="s">
        <v>3762</v>
      </c>
      <c r="M88" s="19"/>
      <c r="N88" s="19"/>
      <c r="O88" s="19" t="s">
        <v>3766</v>
      </c>
    </row>
    <row r="89" spans="1:15" x14ac:dyDescent="0.25">
      <c r="A89" s="6" t="s">
        <v>3320</v>
      </c>
      <c r="B89" s="109" t="s">
        <v>3361</v>
      </c>
      <c r="C89" s="13" t="s">
        <v>3362</v>
      </c>
      <c r="D89" s="218" t="s">
        <v>17</v>
      </c>
      <c r="E89" s="6" t="s">
        <v>18</v>
      </c>
      <c r="F89" s="76" t="s">
        <v>19</v>
      </c>
      <c r="G89" s="84">
        <v>6</v>
      </c>
      <c r="H89" s="10">
        <v>48161753</v>
      </c>
      <c r="I89" s="87">
        <v>39711505.899999999</v>
      </c>
      <c r="J89" s="89">
        <v>0</v>
      </c>
      <c r="K89" s="96" t="s">
        <v>356</v>
      </c>
      <c r="L89" s="19" t="s">
        <v>33</v>
      </c>
      <c r="M89" s="19"/>
      <c r="N89" s="19"/>
      <c r="O89" s="19" t="s">
        <v>3765</v>
      </c>
    </row>
    <row r="90" spans="1:15" x14ac:dyDescent="0.25">
      <c r="A90" s="6" t="s">
        <v>3320</v>
      </c>
      <c r="B90" s="109" t="s">
        <v>3361</v>
      </c>
      <c r="C90" s="13" t="s">
        <v>3362</v>
      </c>
      <c r="D90" s="221" t="s">
        <v>3366</v>
      </c>
      <c r="E90" s="108" t="s">
        <v>3367</v>
      </c>
      <c r="F90" s="76" t="s">
        <v>25</v>
      </c>
      <c r="G90" s="84">
        <v>8</v>
      </c>
      <c r="H90" s="111">
        <v>4025000</v>
      </c>
      <c r="I90" s="87">
        <v>0</v>
      </c>
      <c r="J90" s="89">
        <v>0</v>
      </c>
      <c r="K90" s="96" t="s">
        <v>356</v>
      </c>
      <c r="L90" s="19" t="s">
        <v>3762</v>
      </c>
      <c r="M90" s="19"/>
      <c r="N90" s="19"/>
      <c r="O90" s="19" t="s">
        <v>3766</v>
      </c>
    </row>
    <row r="91" spans="1:15" x14ac:dyDescent="0.25">
      <c r="A91" s="6" t="s">
        <v>3320</v>
      </c>
      <c r="B91" s="109" t="s">
        <v>3361</v>
      </c>
      <c r="C91" s="13" t="s">
        <v>3362</v>
      </c>
      <c r="D91" s="221" t="s">
        <v>3529</v>
      </c>
      <c r="E91" s="112" t="s">
        <v>3624</v>
      </c>
      <c r="F91" s="10" t="s">
        <v>32</v>
      </c>
      <c r="G91" s="11">
        <v>0</v>
      </c>
      <c r="H91" s="10">
        <v>0</v>
      </c>
      <c r="I91" s="87">
        <v>6094666.1699999999</v>
      </c>
      <c r="J91" s="89">
        <v>0</v>
      </c>
      <c r="K91" s="96" t="s">
        <v>356</v>
      </c>
      <c r="L91" s="19" t="s">
        <v>2429</v>
      </c>
      <c r="M91" s="19"/>
      <c r="N91" s="19"/>
      <c r="O91" s="19"/>
    </row>
    <row r="92" spans="1:15" x14ac:dyDescent="0.25">
      <c r="A92" s="6" t="s">
        <v>3320</v>
      </c>
      <c r="B92" s="109" t="s">
        <v>3361</v>
      </c>
      <c r="C92" s="13" t="s">
        <v>3362</v>
      </c>
      <c r="D92" s="218" t="s">
        <v>126</v>
      </c>
      <c r="E92" s="6" t="s">
        <v>3368</v>
      </c>
      <c r="F92" s="76" t="s">
        <v>88</v>
      </c>
      <c r="G92" s="84">
        <v>903</v>
      </c>
      <c r="H92" s="10">
        <v>116108641</v>
      </c>
      <c r="I92" s="87">
        <v>0</v>
      </c>
      <c r="J92" s="89">
        <v>0</v>
      </c>
      <c r="K92" s="96" t="s">
        <v>356</v>
      </c>
      <c r="L92" s="19" t="s">
        <v>3762</v>
      </c>
      <c r="M92" s="19"/>
      <c r="N92" s="19"/>
      <c r="O92" s="19" t="s">
        <v>3766</v>
      </c>
    </row>
    <row r="93" spans="1:15" x14ac:dyDescent="0.25">
      <c r="A93" s="6" t="s">
        <v>3320</v>
      </c>
      <c r="B93" s="109" t="s">
        <v>3361</v>
      </c>
      <c r="C93" s="13" t="s">
        <v>3362</v>
      </c>
      <c r="D93" s="218" t="s">
        <v>3369</v>
      </c>
      <c r="E93" s="6" t="s">
        <v>3370</v>
      </c>
      <c r="F93" s="76" t="s">
        <v>3388</v>
      </c>
      <c r="G93" s="84">
        <v>1</v>
      </c>
      <c r="H93" s="10">
        <v>15650000</v>
      </c>
      <c r="I93" s="87">
        <v>1625245.54</v>
      </c>
      <c r="J93" s="89">
        <v>0</v>
      </c>
      <c r="K93" s="96" t="s">
        <v>356</v>
      </c>
      <c r="L93" s="19" t="s">
        <v>33</v>
      </c>
      <c r="M93" s="19"/>
      <c r="N93" s="19"/>
      <c r="O93" s="19" t="s">
        <v>3765</v>
      </c>
    </row>
    <row r="94" spans="1:15" x14ac:dyDescent="0.25">
      <c r="A94" s="6" t="s">
        <v>3320</v>
      </c>
      <c r="B94" s="109" t="s">
        <v>3361</v>
      </c>
      <c r="C94" s="13" t="s">
        <v>3362</v>
      </c>
      <c r="D94" s="218" t="s">
        <v>55</v>
      </c>
      <c r="E94" s="6" t="s">
        <v>374</v>
      </c>
      <c r="F94" s="76" t="s">
        <v>57</v>
      </c>
      <c r="G94" s="84">
        <v>100</v>
      </c>
      <c r="H94" s="10">
        <v>680000</v>
      </c>
      <c r="I94" s="87">
        <v>647058.11999999988</v>
      </c>
      <c r="J94" s="89">
        <v>0</v>
      </c>
      <c r="K94" s="96" t="s">
        <v>356</v>
      </c>
      <c r="L94" s="19" t="s">
        <v>33</v>
      </c>
      <c r="M94" s="19"/>
      <c r="N94" s="19"/>
      <c r="O94" s="19" t="s">
        <v>3765</v>
      </c>
    </row>
    <row r="95" spans="1:15" x14ac:dyDescent="0.25">
      <c r="A95" s="6" t="s">
        <v>3320</v>
      </c>
      <c r="B95" s="109" t="s">
        <v>3361</v>
      </c>
      <c r="C95" s="13" t="s">
        <v>3362</v>
      </c>
      <c r="D95" s="218" t="s">
        <v>20</v>
      </c>
      <c r="E95" s="6" t="s">
        <v>21</v>
      </c>
      <c r="F95" s="76" t="s">
        <v>88</v>
      </c>
      <c r="G95" s="84">
        <v>1</v>
      </c>
      <c r="H95" s="10">
        <v>4480000</v>
      </c>
      <c r="I95" s="87">
        <v>4456040.9700000007</v>
      </c>
      <c r="J95" s="89">
        <v>0</v>
      </c>
      <c r="K95" s="96" t="s">
        <v>356</v>
      </c>
      <c r="L95" s="19" t="s">
        <v>33</v>
      </c>
      <c r="M95" s="19"/>
      <c r="N95" s="19"/>
      <c r="O95" s="19" t="s">
        <v>3765</v>
      </c>
    </row>
    <row r="96" spans="1:15" x14ac:dyDescent="0.25">
      <c r="A96" s="6" t="s">
        <v>3320</v>
      </c>
      <c r="B96" s="109" t="s">
        <v>3361</v>
      </c>
      <c r="C96" s="13" t="s">
        <v>3362</v>
      </c>
      <c r="D96" s="218" t="s">
        <v>3371</v>
      </c>
      <c r="E96" s="6" t="s">
        <v>3372</v>
      </c>
      <c r="F96" s="76" t="s">
        <v>3389</v>
      </c>
      <c r="G96" s="84">
        <v>1</v>
      </c>
      <c r="H96" s="10">
        <v>1000</v>
      </c>
      <c r="I96" s="87">
        <v>0</v>
      </c>
      <c r="J96" s="89">
        <v>0</v>
      </c>
      <c r="K96" s="96" t="s">
        <v>356</v>
      </c>
      <c r="L96" s="19" t="s">
        <v>2429</v>
      </c>
      <c r="M96" s="19"/>
      <c r="N96" s="19"/>
      <c r="O96" s="19" t="s">
        <v>3768</v>
      </c>
    </row>
    <row r="97" spans="1:15" x14ac:dyDescent="0.25">
      <c r="A97" s="6" t="s">
        <v>3320</v>
      </c>
      <c r="B97" s="109" t="s">
        <v>3361</v>
      </c>
      <c r="C97" s="13" t="s">
        <v>3362</v>
      </c>
      <c r="D97" s="218" t="s">
        <v>3376</v>
      </c>
      <c r="E97" s="6" t="s">
        <v>3377</v>
      </c>
      <c r="F97" s="79" t="s">
        <v>32</v>
      </c>
      <c r="G97" s="73" t="s">
        <v>356</v>
      </c>
      <c r="H97" s="75" t="s">
        <v>356</v>
      </c>
      <c r="I97" s="87">
        <v>80750</v>
      </c>
      <c r="J97" s="89">
        <v>0</v>
      </c>
      <c r="K97" s="96" t="s">
        <v>356</v>
      </c>
      <c r="L97" s="19" t="s">
        <v>2429</v>
      </c>
      <c r="M97" s="19"/>
      <c r="N97" s="19"/>
      <c r="O97" s="19"/>
    </row>
    <row r="98" spans="1:15" x14ac:dyDescent="0.25">
      <c r="A98" s="6" t="s">
        <v>3320</v>
      </c>
      <c r="B98" s="109" t="s">
        <v>3361</v>
      </c>
      <c r="C98" s="13" t="s">
        <v>3362</v>
      </c>
      <c r="D98" s="218" t="s">
        <v>3378</v>
      </c>
      <c r="E98" s="6" t="s">
        <v>3379</v>
      </c>
      <c r="F98" s="76">
        <v>0</v>
      </c>
      <c r="G98" s="76">
        <v>0</v>
      </c>
      <c r="H98" s="10">
        <v>0</v>
      </c>
      <c r="I98" s="87">
        <v>1500</v>
      </c>
      <c r="J98" s="89">
        <v>0</v>
      </c>
      <c r="K98" s="96" t="s">
        <v>356</v>
      </c>
      <c r="L98" s="19" t="s">
        <v>2429</v>
      </c>
      <c r="M98" s="19"/>
      <c r="N98" s="19"/>
      <c r="O98" s="19"/>
    </row>
    <row r="99" spans="1:15" x14ac:dyDescent="0.25">
      <c r="A99" s="6" t="s">
        <v>3320</v>
      </c>
      <c r="B99" s="109" t="s">
        <v>3361</v>
      </c>
      <c r="C99" s="13" t="s">
        <v>3362</v>
      </c>
      <c r="D99" s="218" t="s">
        <v>1346</v>
      </c>
      <c r="E99" s="6" t="s">
        <v>3380</v>
      </c>
      <c r="F99" s="76">
        <v>0</v>
      </c>
      <c r="G99" s="76">
        <v>0</v>
      </c>
      <c r="H99" s="10">
        <v>0</v>
      </c>
      <c r="I99" s="87">
        <v>2185500</v>
      </c>
      <c r="J99" s="89">
        <v>0</v>
      </c>
      <c r="K99" s="96" t="s">
        <v>356</v>
      </c>
      <c r="L99" s="19" t="s">
        <v>2429</v>
      </c>
      <c r="M99" s="19"/>
      <c r="N99" s="19"/>
      <c r="O99" s="19"/>
    </row>
    <row r="100" spans="1:15" x14ac:dyDescent="0.25">
      <c r="A100" s="6" t="s">
        <v>3320</v>
      </c>
      <c r="B100" s="109" t="s">
        <v>3361</v>
      </c>
      <c r="C100" s="13" t="s">
        <v>3362</v>
      </c>
      <c r="D100" s="218" t="s">
        <v>1105</v>
      </c>
      <c r="E100" s="6" t="s">
        <v>1106</v>
      </c>
      <c r="F100" s="76">
        <v>0</v>
      </c>
      <c r="G100" s="76">
        <v>0</v>
      </c>
      <c r="H100" s="10">
        <v>0</v>
      </c>
      <c r="I100" s="87">
        <v>129029.54999999999</v>
      </c>
      <c r="J100" s="89">
        <v>0</v>
      </c>
      <c r="K100" s="96" t="s">
        <v>356</v>
      </c>
      <c r="L100" s="19" t="s">
        <v>2429</v>
      </c>
      <c r="M100" s="19"/>
      <c r="N100" s="19"/>
      <c r="O100" s="19"/>
    </row>
    <row r="101" spans="1:15" x14ac:dyDescent="0.25">
      <c r="A101" s="6" t="s">
        <v>3320</v>
      </c>
      <c r="B101" s="109" t="s">
        <v>3361</v>
      </c>
      <c r="C101" s="13" t="s">
        <v>3362</v>
      </c>
      <c r="D101" s="218" t="s">
        <v>3381</v>
      </c>
      <c r="E101" s="6" t="s">
        <v>3382</v>
      </c>
      <c r="F101" s="76">
        <v>0</v>
      </c>
      <c r="G101" s="76">
        <v>0</v>
      </c>
      <c r="H101" s="10">
        <v>0</v>
      </c>
      <c r="I101" s="87">
        <v>11043862.949999999</v>
      </c>
      <c r="J101" s="89">
        <v>0</v>
      </c>
      <c r="K101" s="96" t="s">
        <v>356</v>
      </c>
      <c r="L101" s="19" t="s">
        <v>2429</v>
      </c>
      <c r="M101" s="19"/>
      <c r="N101" s="19"/>
      <c r="O101" s="19"/>
    </row>
    <row r="102" spans="1:15" x14ac:dyDescent="0.25">
      <c r="A102" s="6" t="s">
        <v>3320</v>
      </c>
      <c r="B102" s="109" t="s">
        <v>3361</v>
      </c>
      <c r="C102" s="13" t="s">
        <v>3362</v>
      </c>
      <c r="D102" s="218" t="s">
        <v>3383</v>
      </c>
      <c r="E102" s="6" t="s">
        <v>3384</v>
      </c>
      <c r="F102" s="76">
        <v>0</v>
      </c>
      <c r="G102" s="76">
        <v>0</v>
      </c>
      <c r="H102" s="10">
        <v>0</v>
      </c>
      <c r="I102" s="87">
        <v>85639992.599999994</v>
      </c>
      <c r="J102" s="89">
        <v>0</v>
      </c>
      <c r="K102" s="96" t="s">
        <v>356</v>
      </c>
      <c r="L102" s="19" t="s">
        <v>2429</v>
      </c>
      <c r="M102" s="19"/>
      <c r="N102" s="19"/>
      <c r="O102" s="19"/>
    </row>
    <row r="103" spans="1:15" x14ac:dyDescent="0.25">
      <c r="A103" s="6" t="s">
        <v>3320</v>
      </c>
      <c r="B103" s="109" t="s">
        <v>3361</v>
      </c>
      <c r="C103" s="13" t="s">
        <v>3362</v>
      </c>
      <c r="D103" s="221" t="s">
        <v>3528</v>
      </c>
      <c r="E103" s="6" t="s">
        <v>3625</v>
      </c>
      <c r="F103" s="79" t="s">
        <v>32</v>
      </c>
      <c r="G103" s="73" t="s">
        <v>356</v>
      </c>
      <c r="H103" s="75" t="s">
        <v>356</v>
      </c>
      <c r="I103" s="87">
        <v>285305.02</v>
      </c>
      <c r="J103" s="89">
        <v>0</v>
      </c>
      <c r="K103" s="96" t="s">
        <v>356</v>
      </c>
      <c r="L103" s="19" t="s">
        <v>2429</v>
      </c>
      <c r="M103" s="19"/>
      <c r="N103" s="19"/>
      <c r="O103" s="19"/>
    </row>
    <row r="104" spans="1:15" x14ac:dyDescent="0.25">
      <c r="A104" s="6" t="s">
        <v>3320</v>
      </c>
      <c r="B104" s="109" t="s">
        <v>3361</v>
      </c>
      <c r="C104" s="13" t="s">
        <v>3362</v>
      </c>
      <c r="D104" s="221" t="s">
        <v>484</v>
      </c>
      <c r="E104" s="108" t="s">
        <v>3373</v>
      </c>
      <c r="F104" s="76" t="s">
        <v>486</v>
      </c>
      <c r="G104" s="84">
        <v>1</v>
      </c>
      <c r="H104" s="10">
        <v>1000</v>
      </c>
      <c r="I104" s="87">
        <v>0</v>
      </c>
      <c r="J104" s="89">
        <v>0</v>
      </c>
      <c r="K104" s="96" t="s">
        <v>356</v>
      </c>
      <c r="L104" s="19" t="s">
        <v>2429</v>
      </c>
      <c r="M104" s="19"/>
      <c r="N104" s="19"/>
      <c r="O104" s="19" t="s">
        <v>3768</v>
      </c>
    </row>
    <row r="105" spans="1:15" x14ac:dyDescent="0.25">
      <c r="A105" s="6" t="s">
        <v>3320</v>
      </c>
      <c r="B105" s="109" t="s">
        <v>3361</v>
      </c>
      <c r="C105" s="13" t="s">
        <v>3362</v>
      </c>
      <c r="D105" s="218" t="s">
        <v>136</v>
      </c>
      <c r="E105" s="6" t="s">
        <v>137</v>
      </c>
      <c r="F105" s="76" t="s">
        <v>88</v>
      </c>
      <c r="G105" s="84">
        <v>1</v>
      </c>
      <c r="H105" s="10">
        <v>600000</v>
      </c>
      <c r="I105" s="87">
        <v>0</v>
      </c>
      <c r="J105" s="89">
        <v>0</v>
      </c>
      <c r="K105" s="96" t="s">
        <v>356</v>
      </c>
      <c r="L105" s="19" t="s">
        <v>3762</v>
      </c>
      <c r="M105" s="19"/>
      <c r="N105" s="19"/>
      <c r="O105" s="19" t="s">
        <v>3766</v>
      </c>
    </row>
    <row r="106" spans="1:15" x14ac:dyDescent="0.25">
      <c r="A106" s="6" t="s">
        <v>3320</v>
      </c>
      <c r="B106" s="109" t="s">
        <v>3361</v>
      </c>
      <c r="C106" s="13" t="s">
        <v>3362</v>
      </c>
      <c r="D106" s="218" t="s">
        <v>39</v>
      </c>
      <c r="E106" s="6" t="s">
        <v>40</v>
      </c>
      <c r="F106" s="76" t="s">
        <v>88</v>
      </c>
      <c r="G106" s="84">
        <v>20</v>
      </c>
      <c r="H106" s="10">
        <v>51000</v>
      </c>
      <c r="I106" s="87">
        <v>588057.52</v>
      </c>
      <c r="J106" s="89">
        <v>0</v>
      </c>
      <c r="K106" s="96" t="s">
        <v>356</v>
      </c>
      <c r="L106" s="19" t="s">
        <v>33</v>
      </c>
      <c r="M106" s="19"/>
      <c r="N106" s="19"/>
      <c r="O106" s="19" t="s">
        <v>3765</v>
      </c>
    </row>
    <row r="107" spans="1:15" x14ac:dyDescent="0.25">
      <c r="A107" s="6" t="s">
        <v>3320</v>
      </c>
      <c r="B107" s="109" t="s">
        <v>3361</v>
      </c>
      <c r="C107" s="13" t="s">
        <v>3362</v>
      </c>
      <c r="D107" s="218" t="s">
        <v>65</v>
      </c>
      <c r="E107" s="6" t="s">
        <v>66</v>
      </c>
      <c r="F107" s="76" t="s">
        <v>67</v>
      </c>
      <c r="G107" s="84">
        <v>1</v>
      </c>
      <c r="H107" s="10">
        <v>4000</v>
      </c>
      <c r="I107" s="87">
        <v>1930400</v>
      </c>
      <c r="J107" s="89">
        <v>0</v>
      </c>
      <c r="K107" s="96" t="s">
        <v>356</v>
      </c>
      <c r="L107" s="19" t="s">
        <v>33</v>
      </c>
      <c r="M107" s="19"/>
      <c r="N107" s="19"/>
      <c r="O107" s="19" t="s">
        <v>3765</v>
      </c>
    </row>
    <row r="108" spans="1:15" x14ac:dyDescent="0.25">
      <c r="A108" s="6" t="s">
        <v>3320</v>
      </c>
      <c r="B108" s="109" t="s">
        <v>3361</v>
      </c>
      <c r="C108" s="13" t="s">
        <v>3362</v>
      </c>
      <c r="D108" s="218" t="s">
        <v>3385</v>
      </c>
      <c r="E108" s="6" t="s">
        <v>3386</v>
      </c>
      <c r="F108" s="76">
        <v>0</v>
      </c>
      <c r="G108" s="76">
        <v>0</v>
      </c>
      <c r="H108" s="10">
        <v>0</v>
      </c>
      <c r="I108" s="87">
        <v>708064</v>
      </c>
      <c r="J108" s="89">
        <v>0</v>
      </c>
      <c r="K108" s="96" t="s">
        <v>356</v>
      </c>
      <c r="L108" s="19" t="s">
        <v>2429</v>
      </c>
      <c r="M108" s="19"/>
      <c r="N108" s="19"/>
      <c r="O108" s="19"/>
    </row>
    <row r="109" spans="1:15" x14ac:dyDescent="0.25">
      <c r="A109" s="6" t="s">
        <v>3320</v>
      </c>
      <c r="B109" s="109" t="s">
        <v>3361</v>
      </c>
      <c r="C109" s="13" t="s">
        <v>3362</v>
      </c>
      <c r="D109" s="218" t="s">
        <v>3374</v>
      </c>
      <c r="E109" s="6" t="s">
        <v>3375</v>
      </c>
      <c r="F109" s="76" t="s">
        <v>3390</v>
      </c>
      <c r="G109" s="84">
        <v>1</v>
      </c>
      <c r="H109" s="10">
        <v>2010000</v>
      </c>
      <c r="I109" s="87">
        <v>935242.85000000009</v>
      </c>
      <c r="J109" s="89">
        <v>0</v>
      </c>
      <c r="K109" s="96" t="s">
        <v>356</v>
      </c>
      <c r="L109" s="19" t="s">
        <v>33</v>
      </c>
      <c r="M109" s="19"/>
      <c r="N109" s="19"/>
      <c r="O109" s="19" t="s">
        <v>3765</v>
      </c>
    </row>
    <row r="110" spans="1:15" x14ac:dyDescent="0.25">
      <c r="A110" s="6" t="s">
        <v>3320</v>
      </c>
      <c r="B110" s="109" t="s">
        <v>3361</v>
      </c>
      <c r="C110" s="13" t="s">
        <v>3362</v>
      </c>
      <c r="D110" s="218" t="s">
        <v>310</v>
      </c>
      <c r="E110" s="6" t="s">
        <v>311</v>
      </c>
      <c r="F110" s="76" t="s">
        <v>57</v>
      </c>
      <c r="G110" s="84">
        <v>100</v>
      </c>
      <c r="H110" s="10">
        <v>100022942</v>
      </c>
      <c r="I110" s="87">
        <v>0</v>
      </c>
      <c r="J110" s="89">
        <v>0</v>
      </c>
      <c r="K110" s="96" t="s">
        <v>356</v>
      </c>
      <c r="L110" s="19" t="s">
        <v>3762</v>
      </c>
      <c r="M110" s="19"/>
      <c r="N110" s="19"/>
      <c r="O110" s="19" t="s">
        <v>3766</v>
      </c>
    </row>
    <row r="111" spans="1:15" x14ac:dyDescent="0.25">
      <c r="A111" s="6" t="s">
        <v>3320</v>
      </c>
      <c r="B111" s="109" t="s">
        <v>3361</v>
      </c>
      <c r="C111" s="13" t="s">
        <v>3362</v>
      </c>
      <c r="D111" s="221" t="s">
        <v>2409</v>
      </c>
      <c r="E111" s="113" t="s">
        <v>3746</v>
      </c>
      <c r="F111" s="79" t="s">
        <v>32</v>
      </c>
      <c r="G111" s="73" t="s">
        <v>356</v>
      </c>
      <c r="H111" s="75" t="s">
        <v>356</v>
      </c>
      <c r="I111" s="87">
        <v>262148.07999999996</v>
      </c>
      <c r="J111" s="89">
        <v>0</v>
      </c>
      <c r="K111" s="96" t="s">
        <v>356</v>
      </c>
      <c r="L111" s="19" t="s">
        <v>2429</v>
      </c>
      <c r="M111" s="19"/>
      <c r="N111" s="19"/>
      <c r="O111" s="19"/>
    </row>
    <row r="112" spans="1:15" x14ac:dyDescent="0.25">
      <c r="A112" s="6" t="s">
        <v>2373</v>
      </c>
      <c r="B112" s="13" t="s">
        <v>2371</v>
      </c>
      <c r="C112" s="13" t="s">
        <v>2372</v>
      </c>
      <c r="D112" s="221" t="s">
        <v>3532</v>
      </c>
      <c r="E112" s="113" t="s">
        <v>3745</v>
      </c>
      <c r="F112" s="79" t="s">
        <v>32</v>
      </c>
      <c r="G112" s="73" t="s">
        <v>356</v>
      </c>
      <c r="H112" s="75" t="s">
        <v>356</v>
      </c>
      <c r="I112" s="87">
        <v>25944.39</v>
      </c>
      <c r="J112" s="89">
        <v>0</v>
      </c>
      <c r="K112" s="96" t="s">
        <v>356</v>
      </c>
      <c r="L112" s="19" t="s">
        <v>2429</v>
      </c>
      <c r="M112" s="19"/>
      <c r="N112" s="19"/>
      <c r="O112" s="19"/>
    </row>
    <row r="113" spans="1:15" x14ac:dyDescent="0.25">
      <c r="A113" s="6" t="s">
        <v>2373</v>
      </c>
      <c r="B113" s="13" t="s">
        <v>2371</v>
      </c>
      <c r="C113" s="13" t="s">
        <v>2372</v>
      </c>
      <c r="D113" s="218" t="s">
        <v>1391</v>
      </c>
      <c r="E113" s="6" t="s">
        <v>1392</v>
      </c>
      <c r="F113" s="10" t="s">
        <v>88</v>
      </c>
      <c r="G113" s="11">
        <v>1</v>
      </c>
      <c r="H113" s="10">
        <v>1000</v>
      </c>
      <c r="I113" s="87">
        <v>517194429.77999997</v>
      </c>
      <c r="J113" s="89">
        <v>4966809.33</v>
      </c>
      <c r="K113" s="96" t="s">
        <v>2374</v>
      </c>
      <c r="L113" s="19" t="s">
        <v>27</v>
      </c>
      <c r="M113" s="19"/>
      <c r="N113" s="19"/>
      <c r="O113" s="19"/>
    </row>
    <row r="114" spans="1:15" x14ac:dyDescent="0.25">
      <c r="A114" s="6" t="s">
        <v>2373</v>
      </c>
      <c r="B114" s="13" t="s">
        <v>2371</v>
      </c>
      <c r="C114" s="13" t="s">
        <v>2372</v>
      </c>
      <c r="D114" s="218" t="s">
        <v>574</v>
      </c>
      <c r="E114" s="6" t="s">
        <v>575</v>
      </c>
      <c r="F114" s="10" t="s">
        <v>646</v>
      </c>
      <c r="G114" s="11">
        <v>6.25</v>
      </c>
      <c r="H114" s="10">
        <v>1000</v>
      </c>
      <c r="I114" s="87">
        <v>141537.01</v>
      </c>
      <c r="J114" s="89">
        <v>1</v>
      </c>
      <c r="K114" s="96" t="s">
        <v>646</v>
      </c>
      <c r="L114" s="19" t="s">
        <v>33</v>
      </c>
      <c r="M114" s="19" t="s">
        <v>2375</v>
      </c>
      <c r="N114" s="19" t="s">
        <v>2376</v>
      </c>
      <c r="O114" s="19"/>
    </row>
    <row r="115" spans="1:15" x14ac:dyDescent="0.25">
      <c r="A115" s="6" t="s">
        <v>2373</v>
      </c>
      <c r="B115" s="13" t="s">
        <v>2371</v>
      </c>
      <c r="C115" s="13" t="s">
        <v>2372</v>
      </c>
      <c r="D115" s="218" t="s">
        <v>578</v>
      </c>
      <c r="E115" s="6" t="s">
        <v>579</v>
      </c>
      <c r="F115" s="10" t="s">
        <v>88</v>
      </c>
      <c r="G115" s="11">
        <v>20</v>
      </c>
      <c r="H115" s="10">
        <v>1000</v>
      </c>
      <c r="I115" s="87">
        <v>7525067.3100000005</v>
      </c>
      <c r="J115" s="89">
        <v>20</v>
      </c>
      <c r="K115" s="96" t="s">
        <v>2377</v>
      </c>
      <c r="L115" s="19" t="s">
        <v>27</v>
      </c>
      <c r="M115" s="19"/>
      <c r="N115" s="19" t="s">
        <v>2378</v>
      </c>
      <c r="O115" s="19"/>
    </row>
    <row r="116" spans="1:15" x14ac:dyDescent="0.25">
      <c r="A116" s="6" t="s">
        <v>2373</v>
      </c>
      <c r="B116" s="13" t="s">
        <v>2371</v>
      </c>
      <c r="C116" s="13" t="s">
        <v>2372</v>
      </c>
      <c r="D116" s="218" t="s">
        <v>2328</v>
      </c>
      <c r="E116" s="6" t="s">
        <v>2329</v>
      </c>
      <c r="F116" s="10" t="s">
        <v>88</v>
      </c>
      <c r="G116" s="11">
        <v>32</v>
      </c>
      <c r="H116" s="10">
        <v>34517339</v>
      </c>
      <c r="I116" s="87">
        <v>94273833.51000002</v>
      </c>
      <c r="J116" s="89">
        <v>32</v>
      </c>
      <c r="K116" s="96" t="s">
        <v>2379</v>
      </c>
      <c r="L116" s="19" t="s">
        <v>27</v>
      </c>
      <c r="M116" s="19"/>
      <c r="N116" s="19" t="s">
        <v>2378</v>
      </c>
      <c r="O116" s="19"/>
    </row>
    <row r="117" spans="1:15" x14ac:dyDescent="0.25">
      <c r="A117" s="6" t="s">
        <v>2373</v>
      </c>
      <c r="B117" s="13" t="s">
        <v>2371</v>
      </c>
      <c r="C117" s="13" t="s">
        <v>2372</v>
      </c>
      <c r="D117" s="221" t="s">
        <v>44</v>
      </c>
      <c r="E117" s="106" t="s">
        <v>45</v>
      </c>
      <c r="F117" s="79" t="s">
        <v>32</v>
      </c>
      <c r="G117" s="73" t="s">
        <v>356</v>
      </c>
      <c r="H117" s="75" t="s">
        <v>356</v>
      </c>
      <c r="I117" s="87">
        <v>3794855.21</v>
      </c>
      <c r="J117" s="89">
        <v>0</v>
      </c>
      <c r="K117" s="96" t="s">
        <v>356</v>
      </c>
      <c r="L117" s="19" t="s">
        <v>2429</v>
      </c>
      <c r="M117" s="19"/>
      <c r="N117" s="19"/>
      <c r="O117" s="19"/>
    </row>
    <row r="118" spans="1:15" x14ac:dyDescent="0.25">
      <c r="A118" s="6" t="s">
        <v>2373</v>
      </c>
      <c r="B118" s="13" t="s">
        <v>2371</v>
      </c>
      <c r="C118" s="13" t="s">
        <v>2372</v>
      </c>
      <c r="D118" s="221" t="s">
        <v>975</v>
      </c>
      <c r="E118" s="83" t="s">
        <v>2380</v>
      </c>
      <c r="F118" s="10" t="s">
        <v>2381</v>
      </c>
      <c r="G118" s="11">
        <v>1</v>
      </c>
      <c r="H118" s="10">
        <v>1000</v>
      </c>
      <c r="I118" s="87">
        <v>0</v>
      </c>
      <c r="J118" s="89">
        <v>0</v>
      </c>
      <c r="K118" s="96" t="s">
        <v>356</v>
      </c>
      <c r="L118" s="19" t="s">
        <v>1382</v>
      </c>
      <c r="M118" s="19"/>
      <c r="N118" s="19" t="s">
        <v>1029</v>
      </c>
      <c r="O118" s="19"/>
    </row>
    <row r="119" spans="1:15" x14ac:dyDescent="0.25">
      <c r="A119" s="6" t="s">
        <v>2373</v>
      </c>
      <c r="B119" s="13" t="s">
        <v>2371</v>
      </c>
      <c r="C119" s="13" t="s">
        <v>2372</v>
      </c>
      <c r="D119" s="221" t="s">
        <v>3530</v>
      </c>
      <c r="E119" s="113" t="s">
        <v>3626</v>
      </c>
      <c r="F119" s="79" t="s">
        <v>32</v>
      </c>
      <c r="G119" s="73" t="s">
        <v>356</v>
      </c>
      <c r="H119" s="75" t="s">
        <v>356</v>
      </c>
      <c r="I119" s="87">
        <v>14394.72</v>
      </c>
      <c r="J119" s="89">
        <v>0</v>
      </c>
      <c r="K119" s="96" t="s">
        <v>356</v>
      </c>
      <c r="L119" s="19" t="s">
        <v>2429</v>
      </c>
      <c r="M119" s="19"/>
      <c r="N119" s="19"/>
      <c r="O119" s="19"/>
    </row>
    <row r="120" spans="1:15" x14ac:dyDescent="0.25">
      <c r="A120" s="6" t="s">
        <v>2373</v>
      </c>
      <c r="B120" s="13" t="s">
        <v>2371</v>
      </c>
      <c r="C120" s="13" t="s">
        <v>2372</v>
      </c>
      <c r="D120" s="218" t="s">
        <v>1474</v>
      </c>
      <c r="E120" s="6" t="s">
        <v>1475</v>
      </c>
      <c r="F120" s="10" t="s">
        <v>2382</v>
      </c>
      <c r="G120" s="11">
        <v>1</v>
      </c>
      <c r="H120" s="10">
        <v>62192</v>
      </c>
      <c r="I120" s="87">
        <v>0</v>
      </c>
      <c r="J120" s="89">
        <v>0</v>
      </c>
      <c r="K120" s="96" t="s">
        <v>356</v>
      </c>
      <c r="L120" s="19" t="s">
        <v>3762</v>
      </c>
      <c r="M120" s="19"/>
      <c r="N120" s="19"/>
      <c r="O120" s="19" t="s">
        <v>3766</v>
      </c>
    </row>
    <row r="121" spans="1:15" x14ac:dyDescent="0.25">
      <c r="A121" s="6" t="s">
        <v>2373</v>
      </c>
      <c r="B121" s="13" t="s">
        <v>2371</v>
      </c>
      <c r="C121" s="13" t="s">
        <v>2372</v>
      </c>
      <c r="D121" s="218" t="s">
        <v>17</v>
      </c>
      <c r="E121" s="6" t="s">
        <v>18</v>
      </c>
      <c r="F121" s="10" t="s">
        <v>88</v>
      </c>
      <c r="G121" s="11">
        <v>1</v>
      </c>
      <c r="H121" s="10">
        <v>51049400</v>
      </c>
      <c r="I121" s="87">
        <v>49444314.789999999</v>
      </c>
      <c r="J121" s="89">
        <v>1</v>
      </c>
      <c r="K121" s="96" t="s">
        <v>636</v>
      </c>
      <c r="L121" s="19" t="s">
        <v>27</v>
      </c>
      <c r="M121" s="19"/>
      <c r="N121" s="19"/>
      <c r="O121" s="19"/>
    </row>
    <row r="122" spans="1:15" x14ac:dyDescent="0.25">
      <c r="A122" s="6" t="s">
        <v>2373</v>
      </c>
      <c r="B122" s="13" t="s">
        <v>2371</v>
      </c>
      <c r="C122" s="13" t="s">
        <v>2372</v>
      </c>
      <c r="D122" s="221" t="s">
        <v>126</v>
      </c>
      <c r="E122" s="83" t="s">
        <v>127</v>
      </c>
      <c r="F122" s="10" t="s">
        <v>88</v>
      </c>
      <c r="G122" s="11">
        <v>1</v>
      </c>
      <c r="H122" s="10">
        <v>1554812</v>
      </c>
      <c r="I122" s="87">
        <v>0</v>
      </c>
      <c r="J122" s="89">
        <v>0</v>
      </c>
      <c r="K122" s="96" t="s">
        <v>356</v>
      </c>
      <c r="L122" s="19" t="s">
        <v>3762</v>
      </c>
      <c r="M122" s="19"/>
      <c r="N122" s="19"/>
      <c r="O122" s="19" t="s">
        <v>3766</v>
      </c>
    </row>
    <row r="123" spans="1:15" x14ac:dyDescent="0.25">
      <c r="A123" s="6" t="s">
        <v>2373</v>
      </c>
      <c r="B123" s="13" t="s">
        <v>2371</v>
      </c>
      <c r="C123" s="13" t="s">
        <v>2372</v>
      </c>
      <c r="D123" s="218" t="s">
        <v>583</v>
      </c>
      <c r="E123" s="6" t="s">
        <v>584</v>
      </c>
      <c r="F123" s="10" t="s">
        <v>88</v>
      </c>
      <c r="G123" s="11">
        <v>1</v>
      </c>
      <c r="H123" s="10">
        <v>1554812</v>
      </c>
      <c r="I123" s="87">
        <v>0</v>
      </c>
      <c r="J123" s="89">
        <v>0</v>
      </c>
      <c r="K123" s="96" t="s">
        <v>356</v>
      </c>
      <c r="L123" s="19" t="s">
        <v>3762</v>
      </c>
      <c r="M123" s="19"/>
      <c r="N123" s="19"/>
      <c r="O123" s="19" t="s">
        <v>3766</v>
      </c>
    </row>
    <row r="124" spans="1:15" x14ac:dyDescent="0.25">
      <c r="A124" s="6" t="s">
        <v>2373</v>
      </c>
      <c r="B124" s="13" t="s">
        <v>2371</v>
      </c>
      <c r="C124" s="13" t="s">
        <v>2372</v>
      </c>
      <c r="D124" s="218" t="s">
        <v>20</v>
      </c>
      <c r="E124" s="6" t="s">
        <v>21</v>
      </c>
      <c r="F124" s="10" t="s">
        <v>88</v>
      </c>
      <c r="G124" s="11">
        <v>1</v>
      </c>
      <c r="H124" s="10">
        <v>23086472</v>
      </c>
      <c r="I124" s="87">
        <v>35772106.689999998</v>
      </c>
      <c r="J124" s="89">
        <v>0</v>
      </c>
      <c r="K124" s="96" t="s">
        <v>356</v>
      </c>
      <c r="L124" s="19" t="s">
        <v>3762</v>
      </c>
      <c r="M124" s="19"/>
      <c r="N124" s="19"/>
      <c r="O124" s="19" t="s">
        <v>3765</v>
      </c>
    </row>
    <row r="125" spans="1:15" x14ac:dyDescent="0.25">
      <c r="A125" s="6" t="s">
        <v>2373</v>
      </c>
      <c r="B125" s="13" t="s">
        <v>2371</v>
      </c>
      <c r="C125" s="13" t="s">
        <v>2372</v>
      </c>
      <c r="D125" s="218" t="s">
        <v>2383</v>
      </c>
      <c r="E125" s="6" t="s">
        <v>2384</v>
      </c>
      <c r="F125" s="10" t="s">
        <v>88</v>
      </c>
      <c r="G125" s="11">
        <v>1</v>
      </c>
      <c r="H125" s="10">
        <v>10365415</v>
      </c>
      <c r="I125" s="87">
        <v>9729103.4700000007</v>
      </c>
      <c r="J125" s="89">
        <v>0</v>
      </c>
      <c r="K125" s="96" t="s">
        <v>356</v>
      </c>
      <c r="L125" s="19" t="s">
        <v>3762</v>
      </c>
      <c r="M125" s="19"/>
      <c r="N125" s="19"/>
      <c r="O125" s="19" t="s">
        <v>3765</v>
      </c>
    </row>
    <row r="126" spans="1:15" x14ac:dyDescent="0.25">
      <c r="A126" s="6" t="s">
        <v>2373</v>
      </c>
      <c r="B126" s="13" t="s">
        <v>2371</v>
      </c>
      <c r="C126" s="13" t="s">
        <v>2372</v>
      </c>
      <c r="D126" s="218" t="s">
        <v>2385</v>
      </c>
      <c r="E126" s="6" t="s">
        <v>2386</v>
      </c>
      <c r="F126" s="10" t="s">
        <v>88</v>
      </c>
      <c r="G126" s="11">
        <v>1</v>
      </c>
      <c r="H126" s="10">
        <v>26950079</v>
      </c>
      <c r="I126" s="87">
        <v>3396470.04</v>
      </c>
      <c r="J126" s="89">
        <v>0</v>
      </c>
      <c r="K126" s="96" t="s">
        <v>356</v>
      </c>
      <c r="L126" s="19" t="s">
        <v>3762</v>
      </c>
      <c r="M126" s="19"/>
      <c r="N126" s="19"/>
      <c r="O126" s="19" t="s">
        <v>3765</v>
      </c>
    </row>
    <row r="127" spans="1:15" x14ac:dyDescent="0.25">
      <c r="A127" s="6" t="s">
        <v>2373</v>
      </c>
      <c r="B127" s="13" t="s">
        <v>2371</v>
      </c>
      <c r="C127" s="13" t="s">
        <v>2372</v>
      </c>
      <c r="D127" s="221" t="s">
        <v>612</v>
      </c>
      <c r="E127" s="83" t="s">
        <v>613</v>
      </c>
      <c r="F127" s="10">
        <v>0</v>
      </c>
      <c r="G127" s="10">
        <v>0</v>
      </c>
      <c r="H127" s="10">
        <v>0</v>
      </c>
      <c r="I127" s="87">
        <v>28830280.550000001</v>
      </c>
      <c r="J127" s="89">
        <v>0</v>
      </c>
      <c r="K127" s="96" t="s">
        <v>356</v>
      </c>
      <c r="L127" s="19" t="s">
        <v>2429</v>
      </c>
      <c r="M127" s="19"/>
      <c r="N127" s="19" t="s">
        <v>2412</v>
      </c>
      <c r="O127" s="19"/>
    </row>
    <row r="128" spans="1:15" x14ac:dyDescent="0.25">
      <c r="A128" s="6" t="s">
        <v>2373</v>
      </c>
      <c r="B128" s="13" t="s">
        <v>2371</v>
      </c>
      <c r="C128" s="13" t="s">
        <v>2372</v>
      </c>
      <c r="D128" s="221" t="s">
        <v>615</v>
      </c>
      <c r="E128" s="113" t="s">
        <v>3627</v>
      </c>
      <c r="F128" s="10">
        <v>0</v>
      </c>
      <c r="G128" s="10">
        <v>0</v>
      </c>
      <c r="H128" s="10">
        <v>0</v>
      </c>
      <c r="I128" s="87">
        <v>144742258.16999996</v>
      </c>
      <c r="J128" s="89">
        <v>0</v>
      </c>
      <c r="K128" s="96" t="s">
        <v>356</v>
      </c>
      <c r="L128" s="19" t="s">
        <v>2429</v>
      </c>
      <c r="M128" s="19"/>
      <c r="N128" s="19"/>
      <c r="O128" s="19"/>
    </row>
    <row r="129" spans="1:15" x14ac:dyDescent="0.25">
      <c r="A129" s="6" t="s">
        <v>2373</v>
      </c>
      <c r="B129" s="13" t="s">
        <v>2371</v>
      </c>
      <c r="C129" s="13" t="s">
        <v>2372</v>
      </c>
      <c r="D129" s="218" t="s">
        <v>586</v>
      </c>
      <c r="E129" s="6" t="s">
        <v>587</v>
      </c>
      <c r="F129" s="10" t="s">
        <v>88</v>
      </c>
      <c r="G129" s="11">
        <v>1</v>
      </c>
      <c r="H129" s="10">
        <v>89142569</v>
      </c>
      <c r="I129" s="87">
        <v>56947041.699999996</v>
      </c>
      <c r="J129" s="89">
        <v>1</v>
      </c>
      <c r="K129" s="96" t="s">
        <v>641</v>
      </c>
      <c r="L129" s="19" t="s">
        <v>27</v>
      </c>
      <c r="M129" s="19"/>
      <c r="N129" s="19"/>
      <c r="O129" s="19"/>
    </row>
    <row r="130" spans="1:15" x14ac:dyDescent="0.25">
      <c r="A130" s="6" t="s">
        <v>2373</v>
      </c>
      <c r="B130" s="13" t="s">
        <v>2371</v>
      </c>
      <c r="C130" s="13" t="s">
        <v>2372</v>
      </c>
      <c r="D130" s="218" t="s">
        <v>2387</v>
      </c>
      <c r="E130" s="6" t="s">
        <v>2388</v>
      </c>
      <c r="F130" s="10" t="s">
        <v>2389</v>
      </c>
      <c r="G130" s="11">
        <v>1</v>
      </c>
      <c r="H130" s="10">
        <v>93288</v>
      </c>
      <c r="I130" s="87">
        <v>0</v>
      </c>
      <c r="J130" s="89">
        <v>0</v>
      </c>
      <c r="K130" s="96" t="s">
        <v>356</v>
      </c>
      <c r="L130" s="19" t="s">
        <v>3763</v>
      </c>
      <c r="M130" s="19"/>
      <c r="N130" s="19"/>
      <c r="O130" s="19" t="s">
        <v>3766</v>
      </c>
    </row>
    <row r="131" spans="1:15" x14ac:dyDescent="0.25">
      <c r="A131" s="6" t="s">
        <v>2373</v>
      </c>
      <c r="B131" s="13" t="s">
        <v>2371</v>
      </c>
      <c r="C131" s="13" t="s">
        <v>2372</v>
      </c>
      <c r="D131" s="218" t="s">
        <v>591</v>
      </c>
      <c r="E131" s="6" t="s">
        <v>592</v>
      </c>
      <c r="F131" s="10" t="s">
        <v>88</v>
      </c>
      <c r="G131" s="11">
        <v>1</v>
      </c>
      <c r="H131" s="10">
        <v>16757810</v>
      </c>
      <c r="I131" s="87">
        <v>49981764.769999996</v>
      </c>
      <c r="J131" s="89">
        <v>1</v>
      </c>
      <c r="K131" s="96" t="s">
        <v>2166</v>
      </c>
      <c r="L131" s="19" t="s">
        <v>27</v>
      </c>
      <c r="M131" s="19"/>
      <c r="N131" s="19"/>
      <c r="O131" s="19"/>
    </row>
    <row r="132" spans="1:15" x14ac:dyDescent="0.25">
      <c r="A132" s="6" t="s">
        <v>2373</v>
      </c>
      <c r="B132" s="13" t="s">
        <v>2371</v>
      </c>
      <c r="C132" s="13" t="s">
        <v>2372</v>
      </c>
      <c r="D132" s="221" t="s">
        <v>3533</v>
      </c>
      <c r="E132" s="6" t="s">
        <v>3629</v>
      </c>
      <c r="F132" s="10">
        <v>0</v>
      </c>
      <c r="G132" s="10">
        <v>0</v>
      </c>
      <c r="H132" s="10">
        <v>0</v>
      </c>
      <c r="I132" s="87">
        <v>3139270.8400000003</v>
      </c>
      <c r="J132" s="89">
        <v>0</v>
      </c>
      <c r="K132" s="96" t="s">
        <v>356</v>
      </c>
      <c r="L132" s="19" t="s">
        <v>2429</v>
      </c>
      <c r="M132" s="19"/>
      <c r="N132" s="19"/>
      <c r="O132" s="19"/>
    </row>
    <row r="133" spans="1:15" x14ac:dyDescent="0.25">
      <c r="A133" s="6" t="s">
        <v>2373</v>
      </c>
      <c r="B133" s="13" t="s">
        <v>2371</v>
      </c>
      <c r="C133" s="13" t="s">
        <v>2372</v>
      </c>
      <c r="D133" s="221" t="s">
        <v>2413</v>
      </c>
      <c r="E133" s="83" t="s">
        <v>2414</v>
      </c>
      <c r="F133" s="10">
        <v>0</v>
      </c>
      <c r="G133" s="10">
        <v>0</v>
      </c>
      <c r="H133" s="10">
        <v>0</v>
      </c>
      <c r="I133" s="87">
        <v>920710.14</v>
      </c>
      <c r="J133" s="89">
        <v>0</v>
      </c>
      <c r="K133" s="96" t="s">
        <v>356</v>
      </c>
      <c r="L133" s="19" t="s">
        <v>2429</v>
      </c>
      <c r="M133" s="19"/>
      <c r="N133" s="19" t="s">
        <v>2415</v>
      </c>
      <c r="O133" s="19"/>
    </row>
    <row r="134" spans="1:15" x14ac:dyDescent="0.25">
      <c r="A134" s="6" t="s">
        <v>2373</v>
      </c>
      <c r="B134" s="13" t="s">
        <v>2371</v>
      </c>
      <c r="C134" s="13" t="s">
        <v>2372</v>
      </c>
      <c r="D134" s="221" t="s">
        <v>2416</v>
      </c>
      <c r="E134" s="83" t="s">
        <v>2417</v>
      </c>
      <c r="F134" s="10">
        <v>0</v>
      </c>
      <c r="G134" s="10">
        <v>0</v>
      </c>
      <c r="H134" s="10">
        <v>0</v>
      </c>
      <c r="I134" s="87">
        <v>2323112.11</v>
      </c>
      <c r="J134" s="89">
        <v>0</v>
      </c>
      <c r="K134" s="96" t="s">
        <v>356</v>
      </c>
      <c r="L134" s="19" t="s">
        <v>2429</v>
      </c>
      <c r="M134" s="19"/>
      <c r="N134" s="19" t="s">
        <v>2418</v>
      </c>
      <c r="O134" s="19"/>
    </row>
    <row r="135" spans="1:15" x14ac:dyDescent="0.25">
      <c r="A135" s="6" t="s">
        <v>2373</v>
      </c>
      <c r="B135" s="13" t="s">
        <v>2371</v>
      </c>
      <c r="C135" s="13" t="s">
        <v>2372</v>
      </c>
      <c r="D135" s="221" t="s">
        <v>2419</v>
      </c>
      <c r="E135" s="83" t="s">
        <v>2420</v>
      </c>
      <c r="F135" s="10">
        <v>0</v>
      </c>
      <c r="G135" s="10">
        <v>0</v>
      </c>
      <c r="H135" s="10">
        <v>0</v>
      </c>
      <c r="I135" s="87">
        <v>2855740.3400000003</v>
      </c>
      <c r="J135" s="89">
        <v>0</v>
      </c>
      <c r="K135" s="96" t="s">
        <v>356</v>
      </c>
      <c r="L135" s="19" t="s">
        <v>2429</v>
      </c>
      <c r="M135" s="19"/>
      <c r="N135" s="19" t="s">
        <v>2421</v>
      </c>
      <c r="O135" s="19"/>
    </row>
    <row r="136" spans="1:15" x14ac:dyDescent="0.25">
      <c r="A136" s="6" t="s">
        <v>2373</v>
      </c>
      <c r="B136" s="13" t="s">
        <v>2371</v>
      </c>
      <c r="C136" s="13" t="s">
        <v>2372</v>
      </c>
      <c r="D136" s="221" t="s">
        <v>2422</v>
      </c>
      <c r="E136" s="83" t="s">
        <v>2423</v>
      </c>
      <c r="F136" s="10">
        <v>0</v>
      </c>
      <c r="G136" s="10">
        <v>0</v>
      </c>
      <c r="H136" s="10">
        <v>0</v>
      </c>
      <c r="I136" s="87">
        <v>25717418.540000003</v>
      </c>
      <c r="J136" s="89">
        <v>0</v>
      </c>
      <c r="K136" s="96" t="s">
        <v>356</v>
      </c>
      <c r="L136" s="19" t="s">
        <v>2429</v>
      </c>
      <c r="M136" s="19"/>
      <c r="N136" s="19" t="s">
        <v>2424</v>
      </c>
      <c r="O136" s="19"/>
    </row>
    <row r="137" spans="1:15" x14ac:dyDescent="0.25">
      <c r="A137" s="6" t="s">
        <v>2373</v>
      </c>
      <c r="B137" s="13" t="s">
        <v>2371</v>
      </c>
      <c r="C137" s="13" t="s">
        <v>2372</v>
      </c>
      <c r="D137" s="221" t="s">
        <v>2425</v>
      </c>
      <c r="E137" s="83" t="s">
        <v>2426</v>
      </c>
      <c r="F137" s="10">
        <v>0</v>
      </c>
      <c r="G137" s="10">
        <v>0</v>
      </c>
      <c r="H137" s="10">
        <v>0</v>
      </c>
      <c r="I137" s="87">
        <v>63805931.009999998</v>
      </c>
      <c r="J137" s="89">
        <v>0</v>
      </c>
      <c r="K137" s="96" t="s">
        <v>356</v>
      </c>
      <c r="L137" s="19" t="s">
        <v>2429</v>
      </c>
      <c r="M137" s="19"/>
      <c r="N137" s="19" t="s">
        <v>2427</v>
      </c>
      <c r="O137" s="19"/>
    </row>
    <row r="138" spans="1:15" x14ac:dyDescent="0.25">
      <c r="A138" s="6" t="s">
        <v>2373</v>
      </c>
      <c r="B138" s="13" t="s">
        <v>2371</v>
      </c>
      <c r="C138" s="13" t="s">
        <v>2372</v>
      </c>
      <c r="D138" s="218" t="s">
        <v>595</v>
      </c>
      <c r="E138" s="6" t="s">
        <v>596</v>
      </c>
      <c r="F138" s="10" t="s">
        <v>88</v>
      </c>
      <c r="G138" s="11">
        <v>1</v>
      </c>
      <c r="H138" s="10">
        <v>11401956</v>
      </c>
      <c r="I138" s="87">
        <v>35469222.43</v>
      </c>
      <c r="J138" s="89">
        <v>1</v>
      </c>
      <c r="K138" s="96" t="s">
        <v>639</v>
      </c>
      <c r="L138" s="19" t="s">
        <v>27</v>
      </c>
      <c r="M138" s="19"/>
      <c r="N138" s="19"/>
      <c r="O138" s="19"/>
    </row>
    <row r="139" spans="1:15" x14ac:dyDescent="0.25">
      <c r="A139" s="6" t="s">
        <v>2373</v>
      </c>
      <c r="B139" s="13" t="s">
        <v>2371</v>
      </c>
      <c r="C139" s="13" t="s">
        <v>2372</v>
      </c>
      <c r="D139" s="218" t="s">
        <v>39</v>
      </c>
      <c r="E139" s="6" t="s">
        <v>40</v>
      </c>
      <c r="F139" s="10" t="s">
        <v>88</v>
      </c>
      <c r="G139" s="11">
        <v>1</v>
      </c>
      <c r="H139" s="10">
        <v>1845043</v>
      </c>
      <c r="I139" s="87">
        <v>2627691.9900000002</v>
      </c>
      <c r="J139" s="89">
        <v>0</v>
      </c>
      <c r="K139" s="96" t="s">
        <v>356</v>
      </c>
      <c r="L139" s="19" t="s">
        <v>3762</v>
      </c>
      <c r="M139" s="19"/>
      <c r="N139" s="19"/>
      <c r="O139" s="19" t="s">
        <v>3765</v>
      </c>
    </row>
    <row r="140" spans="1:15" x14ac:dyDescent="0.25">
      <c r="A140" s="6" t="s">
        <v>2373</v>
      </c>
      <c r="B140" s="13" t="s">
        <v>2371</v>
      </c>
      <c r="C140" s="13" t="s">
        <v>2372</v>
      </c>
      <c r="D140" s="218" t="s">
        <v>603</v>
      </c>
      <c r="E140" s="6" t="s">
        <v>604</v>
      </c>
      <c r="F140" s="10" t="s">
        <v>605</v>
      </c>
      <c r="G140" s="11">
        <v>1</v>
      </c>
      <c r="H140" s="10">
        <v>1036541</v>
      </c>
      <c r="I140" s="87">
        <v>0</v>
      </c>
      <c r="J140" s="89">
        <v>0</v>
      </c>
      <c r="K140" s="96" t="s">
        <v>356</v>
      </c>
      <c r="L140" s="19" t="s">
        <v>3762</v>
      </c>
      <c r="M140" s="19"/>
      <c r="N140" s="19"/>
      <c r="O140" s="19" t="s">
        <v>3766</v>
      </c>
    </row>
    <row r="141" spans="1:15" x14ac:dyDescent="0.25">
      <c r="A141" s="6" t="s">
        <v>2373</v>
      </c>
      <c r="B141" s="13" t="s">
        <v>2371</v>
      </c>
      <c r="C141" s="13" t="s">
        <v>2372</v>
      </c>
      <c r="D141" s="218" t="s">
        <v>65</v>
      </c>
      <c r="E141" s="6" t="s">
        <v>66</v>
      </c>
      <c r="F141" s="10" t="s">
        <v>88</v>
      </c>
      <c r="G141" s="11">
        <v>1</v>
      </c>
      <c r="H141" s="10">
        <v>1000</v>
      </c>
      <c r="I141" s="87">
        <v>605219.25</v>
      </c>
      <c r="J141" s="89">
        <v>1</v>
      </c>
      <c r="K141" s="96" t="s">
        <v>2390</v>
      </c>
      <c r="L141" s="19" t="s">
        <v>27</v>
      </c>
      <c r="M141" s="19"/>
      <c r="N141" s="19"/>
      <c r="O141" s="19"/>
    </row>
    <row r="142" spans="1:15" x14ac:dyDescent="0.25">
      <c r="A142" s="6" t="s">
        <v>2373</v>
      </c>
      <c r="B142" s="13" t="s">
        <v>2371</v>
      </c>
      <c r="C142" s="13" t="s">
        <v>2372</v>
      </c>
      <c r="D142" s="218" t="s">
        <v>494</v>
      </c>
      <c r="E142" s="13" t="s">
        <v>495</v>
      </c>
      <c r="F142" s="10">
        <v>0</v>
      </c>
      <c r="G142" s="10">
        <v>0</v>
      </c>
      <c r="H142" s="10">
        <v>0</v>
      </c>
      <c r="I142" s="87">
        <v>1245551.8599999999</v>
      </c>
      <c r="J142" s="89">
        <v>0</v>
      </c>
      <c r="K142" s="96" t="s">
        <v>356</v>
      </c>
      <c r="L142" s="19" t="s">
        <v>2429</v>
      </c>
      <c r="M142" s="19"/>
      <c r="N142" s="19"/>
      <c r="O142" s="19"/>
    </row>
    <row r="143" spans="1:15" x14ac:dyDescent="0.25">
      <c r="A143" s="6" t="s">
        <v>2373</v>
      </c>
      <c r="B143" s="13" t="s">
        <v>2371</v>
      </c>
      <c r="C143" s="13" t="s">
        <v>2372</v>
      </c>
      <c r="D143" s="218" t="s">
        <v>2391</v>
      </c>
      <c r="E143" s="6" t="s">
        <v>2392</v>
      </c>
      <c r="F143" s="10" t="s">
        <v>1064</v>
      </c>
      <c r="G143" s="11">
        <v>1</v>
      </c>
      <c r="H143" s="10">
        <v>1000</v>
      </c>
      <c r="I143" s="87">
        <v>171937.69</v>
      </c>
      <c r="J143" s="89">
        <v>1</v>
      </c>
      <c r="K143" s="96" t="s">
        <v>2393</v>
      </c>
      <c r="L143" s="19" t="s">
        <v>27</v>
      </c>
      <c r="M143" s="19" t="s">
        <v>2394</v>
      </c>
      <c r="N143" s="19" t="s">
        <v>2378</v>
      </c>
      <c r="O143" s="19"/>
    </row>
    <row r="144" spans="1:15" x14ac:dyDescent="0.25">
      <c r="A144" s="6" t="s">
        <v>2373</v>
      </c>
      <c r="B144" s="13" t="s">
        <v>2371</v>
      </c>
      <c r="C144" s="13" t="s">
        <v>2372</v>
      </c>
      <c r="D144" s="221" t="s">
        <v>3531</v>
      </c>
      <c r="E144" s="6" t="s">
        <v>3628</v>
      </c>
      <c r="F144" s="10">
        <v>0</v>
      </c>
      <c r="G144" s="10">
        <v>0</v>
      </c>
      <c r="H144" s="10">
        <v>0</v>
      </c>
      <c r="I144" s="87">
        <v>183287.74</v>
      </c>
      <c r="J144" s="89">
        <v>0</v>
      </c>
      <c r="K144" s="96" t="s">
        <v>356</v>
      </c>
      <c r="L144" s="19" t="s">
        <v>2429</v>
      </c>
      <c r="M144" s="19"/>
      <c r="N144" s="19"/>
      <c r="O144" s="19"/>
    </row>
    <row r="145" spans="1:15" x14ac:dyDescent="0.25">
      <c r="A145" s="6" t="s">
        <v>2373</v>
      </c>
      <c r="B145" s="13" t="s">
        <v>2371</v>
      </c>
      <c r="C145" s="13" t="s">
        <v>2372</v>
      </c>
      <c r="D145" s="221" t="s">
        <v>2395</v>
      </c>
      <c r="E145" s="83" t="s">
        <v>2396</v>
      </c>
      <c r="F145" s="10" t="s">
        <v>2397</v>
      </c>
      <c r="G145" s="11">
        <v>1</v>
      </c>
      <c r="H145" s="10">
        <v>10000</v>
      </c>
      <c r="I145" s="87">
        <v>0</v>
      </c>
      <c r="J145" s="89" t="s">
        <v>356</v>
      </c>
      <c r="K145" s="96" t="s">
        <v>356</v>
      </c>
      <c r="L145" s="19" t="s">
        <v>2429</v>
      </c>
      <c r="M145" s="19"/>
      <c r="N145" s="19"/>
      <c r="O145" s="19" t="s">
        <v>3768</v>
      </c>
    </row>
    <row r="146" spans="1:15" x14ac:dyDescent="0.25">
      <c r="A146" s="6" t="s">
        <v>2373</v>
      </c>
      <c r="B146" s="13" t="s">
        <v>2371</v>
      </c>
      <c r="C146" s="13" t="s">
        <v>2372</v>
      </c>
      <c r="D146" s="221" t="s">
        <v>2398</v>
      </c>
      <c r="E146" s="83" t="s">
        <v>2399</v>
      </c>
      <c r="F146" s="10" t="s">
        <v>1393</v>
      </c>
      <c r="G146" s="11">
        <v>1</v>
      </c>
      <c r="H146" s="10">
        <v>10000</v>
      </c>
      <c r="I146" s="87">
        <v>0</v>
      </c>
      <c r="J146" s="89">
        <v>0</v>
      </c>
      <c r="K146" s="96" t="s">
        <v>356</v>
      </c>
      <c r="L146" s="19" t="s">
        <v>2429</v>
      </c>
      <c r="M146" s="19" t="s">
        <v>2446</v>
      </c>
      <c r="N146" s="19"/>
      <c r="O146" s="19" t="s">
        <v>3768</v>
      </c>
    </row>
    <row r="147" spans="1:15" x14ac:dyDescent="0.25">
      <c r="A147" s="106" t="s">
        <v>79</v>
      </c>
      <c r="B147" s="106" t="s">
        <v>77</v>
      </c>
      <c r="C147" s="106" t="s">
        <v>78</v>
      </c>
      <c r="D147" s="218" t="s">
        <v>44</v>
      </c>
      <c r="E147" s="106" t="s">
        <v>45</v>
      </c>
      <c r="F147" s="72" t="s">
        <v>19</v>
      </c>
      <c r="G147" s="74">
        <v>1</v>
      </c>
      <c r="H147" s="72">
        <v>3599000</v>
      </c>
      <c r="I147" s="87">
        <v>0</v>
      </c>
      <c r="J147" s="89">
        <v>0</v>
      </c>
      <c r="K147" s="96" t="s">
        <v>80</v>
      </c>
      <c r="L147" s="19" t="s">
        <v>33</v>
      </c>
      <c r="M147" s="19" t="s">
        <v>81</v>
      </c>
      <c r="N147" s="19"/>
      <c r="O147" s="19"/>
    </row>
    <row r="148" spans="1:15" x14ac:dyDescent="0.25">
      <c r="A148" s="106" t="s">
        <v>79</v>
      </c>
      <c r="B148" s="106" t="s">
        <v>77</v>
      </c>
      <c r="C148" s="106" t="s">
        <v>78</v>
      </c>
      <c r="D148" s="218" t="s">
        <v>82</v>
      </c>
      <c r="E148" s="106" t="s">
        <v>83</v>
      </c>
      <c r="F148" s="72" t="s">
        <v>19</v>
      </c>
      <c r="G148" s="74">
        <v>1</v>
      </c>
      <c r="H148" s="72">
        <v>2000</v>
      </c>
      <c r="I148" s="87">
        <v>0</v>
      </c>
      <c r="J148" s="89">
        <v>0</v>
      </c>
      <c r="K148" s="96" t="s">
        <v>356</v>
      </c>
      <c r="L148" s="19" t="s">
        <v>1382</v>
      </c>
      <c r="M148" s="19" t="s">
        <v>81</v>
      </c>
      <c r="N148" s="19" t="s">
        <v>1029</v>
      </c>
      <c r="O148" s="19"/>
    </row>
    <row r="149" spans="1:15" x14ac:dyDescent="0.25">
      <c r="A149" s="106" t="s">
        <v>79</v>
      </c>
      <c r="B149" s="106" t="s">
        <v>77</v>
      </c>
      <c r="C149" s="106" t="s">
        <v>78</v>
      </c>
      <c r="D149" s="221" t="s">
        <v>84</v>
      </c>
      <c r="E149" s="114" t="s">
        <v>85</v>
      </c>
      <c r="F149" s="72" t="s">
        <v>19</v>
      </c>
      <c r="G149" s="74">
        <v>1</v>
      </c>
      <c r="H149" s="72">
        <v>1000</v>
      </c>
      <c r="I149" s="87">
        <v>0</v>
      </c>
      <c r="J149" s="89">
        <v>0</v>
      </c>
      <c r="K149" s="96" t="s">
        <v>356</v>
      </c>
      <c r="L149" s="19" t="s">
        <v>1382</v>
      </c>
      <c r="M149" s="19" t="s">
        <v>81</v>
      </c>
      <c r="N149" s="19" t="s">
        <v>1029</v>
      </c>
      <c r="O149" s="19"/>
    </row>
    <row r="150" spans="1:15" x14ac:dyDescent="0.25">
      <c r="A150" s="106" t="s">
        <v>79</v>
      </c>
      <c r="B150" s="106" t="s">
        <v>77</v>
      </c>
      <c r="C150" s="106" t="s">
        <v>78</v>
      </c>
      <c r="D150" s="218" t="s">
        <v>86</v>
      </c>
      <c r="E150" s="106" t="s">
        <v>87</v>
      </c>
      <c r="F150" s="72" t="s">
        <v>88</v>
      </c>
      <c r="G150" s="74">
        <v>1</v>
      </c>
      <c r="H150" s="72">
        <v>1000000</v>
      </c>
      <c r="I150" s="87">
        <v>0</v>
      </c>
      <c r="J150" s="89">
        <v>0</v>
      </c>
      <c r="K150" s="96" t="s">
        <v>80</v>
      </c>
      <c r="L150" s="19" t="s">
        <v>33</v>
      </c>
      <c r="M150" s="19" t="s">
        <v>81</v>
      </c>
      <c r="N150" s="19"/>
      <c r="O150" s="19"/>
    </row>
    <row r="151" spans="1:15" x14ac:dyDescent="0.25">
      <c r="A151" s="115" t="s">
        <v>79</v>
      </c>
      <c r="B151" s="106" t="s">
        <v>77</v>
      </c>
      <c r="C151" s="106" t="s">
        <v>78</v>
      </c>
      <c r="D151" s="221" t="s">
        <v>89</v>
      </c>
      <c r="E151" s="114" t="s">
        <v>90</v>
      </c>
      <c r="F151" s="72" t="s">
        <v>19</v>
      </c>
      <c r="G151" s="74">
        <v>1</v>
      </c>
      <c r="H151" s="72">
        <v>1000</v>
      </c>
      <c r="I151" s="87">
        <v>0</v>
      </c>
      <c r="J151" s="89">
        <v>0</v>
      </c>
      <c r="K151" s="96" t="s">
        <v>356</v>
      </c>
      <c r="L151" s="19" t="s">
        <v>1382</v>
      </c>
      <c r="M151" s="19" t="s">
        <v>91</v>
      </c>
      <c r="N151" s="19" t="s">
        <v>1029</v>
      </c>
      <c r="O151" s="19"/>
    </row>
    <row r="152" spans="1:15" x14ac:dyDescent="0.25">
      <c r="A152" s="106" t="s">
        <v>79</v>
      </c>
      <c r="B152" s="106" t="s">
        <v>77</v>
      </c>
      <c r="C152" s="106" t="s">
        <v>78</v>
      </c>
      <c r="D152" s="218" t="s">
        <v>92</v>
      </c>
      <c r="E152" s="106" t="s">
        <v>93</v>
      </c>
      <c r="F152" s="72" t="s">
        <v>19</v>
      </c>
      <c r="G152" s="74">
        <v>1</v>
      </c>
      <c r="H152" s="72">
        <v>1000</v>
      </c>
      <c r="I152" s="87">
        <v>0</v>
      </c>
      <c r="J152" s="89">
        <v>0</v>
      </c>
      <c r="K152" s="96" t="s">
        <v>356</v>
      </c>
      <c r="L152" s="19" t="s">
        <v>1382</v>
      </c>
      <c r="M152" s="19" t="s">
        <v>94</v>
      </c>
      <c r="N152" s="19" t="s">
        <v>1029</v>
      </c>
      <c r="O152" s="19"/>
    </row>
    <row r="153" spans="1:15" x14ac:dyDescent="0.25">
      <c r="A153" s="106" t="s">
        <v>79</v>
      </c>
      <c r="B153" s="106" t="s">
        <v>77</v>
      </c>
      <c r="C153" s="106" t="s">
        <v>78</v>
      </c>
      <c r="D153" s="218" t="s">
        <v>17</v>
      </c>
      <c r="E153" s="106" t="s">
        <v>18</v>
      </c>
      <c r="F153" s="72" t="s">
        <v>88</v>
      </c>
      <c r="G153" s="74">
        <v>1</v>
      </c>
      <c r="H153" s="72">
        <v>118719337</v>
      </c>
      <c r="I153" s="87">
        <v>49544063.310000025</v>
      </c>
      <c r="J153" s="89">
        <v>1</v>
      </c>
      <c r="K153" s="96" t="s">
        <v>95</v>
      </c>
      <c r="L153" s="19" t="s">
        <v>27</v>
      </c>
      <c r="M153" s="19"/>
      <c r="N153" s="19" t="s">
        <v>96</v>
      </c>
      <c r="O153" s="19"/>
    </row>
    <row r="154" spans="1:15" x14ac:dyDescent="0.25">
      <c r="A154" s="106" t="s">
        <v>79</v>
      </c>
      <c r="B154" s="106" t="s">
        <v>77</v>
      </c>
      <c r="C154" s="106" t="s">
        <v>78</v>
      </c>
      <c r="D154" s="218" t="s">
        <v>20</v>
      </c>
      <c r="E154" s="106" t="s">
        <v>21</v>
      </c>
      <c r="F154" s="72" t="s">
        <v>88</v>
      </c>
      <c r="G154" s="74">
        <v>1</v>
      </c>
      <c r="H154" s="72">
        <v>56533338</v>
      </c>
      <c r="I154" s="87">
        <v>25780432.780000001</v>
      </c>
      <c r="J154" s="89">
        <v>1</v>
      </c>
      <c r="K154" s="96" t="s">
        <v>97</v>
      </c>
      <c r="L154" s="19" t="s">
        <v>27</v>
      </c>
      <c r="M154" s="19"/>
      <c r="N154" s="19" t="s">
        <v>98</v>
      </c>
      <c r="O154" s="19"/>
    </row>
    <row r="155" spans="1:15" x14ac:dyDescent="0.25">
      <c r="A155" s="106" t="s">
        <v>79</v>
      </c>
      <c r="B155" s="106" t="s">
        <v>77</v>
      </c>
      <c r="C155" s="106" t="s">
        <v>78</v>
      </c>
      <c r="D155" s="218" t="s">
        <v>99</v>
      </c>
      <c r="E155" s="106" t="s">
        <v>100</v>
      </c>
      <c r="F155" s="72" t="s">
        <v>19</v>
      </c>
      <c r="G155" s="74">
        <v>1</v>
      </c>
      <c r="H155" s="72">
        <v>222460</v>
      </c>
      <c r="I155" s="87">
        <v>0</v>
      </c>
      <c r="J155" s="89">
        <v>0</v>
      </c>
      <c r="K155" s="96" t="s">
        <v>101</v>
      </c>
      <c r="L155" s="19" t="s">
        <v>33</v>
      </c>
      <c r="M155" s="19" t="s">
        <v>102</v>
      </c>
      <c r="N155" s="19"/>
      <c r="O155" s="19"/>
    </row>
    <row r="156" spans="1:15" x14ac:dyDescent="0.25">
      <c r="A156" s="116" t="s">
        <v>79</v>
      </c>
      <c r="B156" s="116" t="s">
        <v>77</v>
      </c>
      <c r="C156" s="116" t="s">
        <v>78</v>
      </c>
      <c r="D156" s="218" t="s">
        <v>117</v>
      </c>
      <c r="E156" s="116" t="s">
        <v>118</v>
      </c>
      <c r="F156" s="117">
        <v>0</v>
      </c>
      <c r="G156" s="117">
        <v>0</v>
      </c>
      <c r="H156" s="117">
        <v>0</v>
      </c>
      <c r="I156" s="87">
        <v>161515672.81999999</v>
      </c>
      <c r="J156" s="89">
        <v>1</v>
      </c>
      <c r="K156" s="96" t="s">
        <v>119</v>
      </c>
      <c r="L156" s="19" t="s">
        <v>2429</v>
      </c>
      <c r="M156" s="19"/>
      <c r="N156" s="19" t="s">
        <v>120</v>
      </c>
      <c r="O156" s="19"/>
    </row>
    <row r="157" spans="1:15" x14ac:dyDescent="0.25">
      <c r="A157" s="106" t="s">
        <v>79</v>
      </c>
      <c r="B157" s="106" t="s">
        <v>77</v>
      </c>
      <c r="C157" s="106" t="s">
        <v>78</v>
      </c>
      <c r="D157" s="218" t="s">
        <v>103</v>
      </c>
      <c r="E157" s="106" t="s">
        <v>104</v>
      </c>
      <c r="F157" s="72" t="s">
        <v>19</v>
      </c>
      <c r="G157" s="74">
        <v>1</v>
      </c>
      <c r="H157" s="72">
        <v>2000</v>
      </c>
      <c r="I157" s="87">
        <v>0</v>
      </c>
      <c r="J157" s="89">
        <v>0</v>
      </c>
      <c r="K157" s="96" t="s">
        <v>356</v>
      </c>
      <c r="L157" s="19" t="s">
        <v>1382</v>
      </c>
      <c r="M157" s="19" t="s">
        <v>105</v>
      </c>
      <c r="N157" s="19" t="s">
        <v>1029</v>
      </c>
      <c r="O157" s="19"/>
    </row>
    <row r="158" spans="1:15" x14ac:dyDescent="0.25">
      <c r="A158" s="106" t="s">
        <v>79</v>
      </c>
      <c r="B158" s="106" t="s">
        <v>77</v>
      </c>
      <c r="C158" s="106" t="s">
        <v>78</v>
      </c>
      <c r="D158" s="221" t="s">
        <v>3534</v>
      </c>
      <c r="E158" s="106" t="s">
        <v>3630</v>
      </c>
      <c r="F158" s="117">
        <v>0</v>
      </c>
      <c r="G158" s="117">
        <v>0</v>
      </c>
      <c r="H158" s="117">
        <v>0</v>
      </c>
      <c r="I158" s="87">
        <v>586271.08000000007</v>
      </c>
      <c r="J158" s="89">
        <v>0</v>
      </c>
      <c r="K158" s="96" t="s">
        <v>356</v>
      </c>
      <c r="L158" s="19" t="s">
        <v>2429</v>
      </c>
      <c r="M158" s="19"/>
      <c r="N158" s="19"/>
      <c r="O158" s="19"/>
    </row>
    <row r="159" spans="1:15" x14ac:dyDescent="0.25">
      <c r="A159" s="106" t="s">
        <v>79</v>
      </c>
      <c r="B159" s="106" t="s">
        <v>77</v>
      </c>
      <c r="C159" s="106" t="s">
        <v>78</v>
      </c>
      <c r="D159" s="218" t="s">
        <v>106</v>
      </c>
      <c r="E159" s="106" t="s">
        <v>107</v>
      </c>
      <c r="F159" s="72" t="s">
        <v>88</v>
      </c>
      <c r="G159" s="74">
        <v>1</v>
      </c>
      <c r="H159" s="72">
        <v>315404</v>
      </c>
      <c r="I159" s="87">
        <v>0</v>
      </c>
      <c r="J159" s="89">
        <v>0</v>
      </c>
      <c r="K159" s="96" t="s">
        <v>356</v>
      </c>
      <c r="L159" s="19" t="s">
        <v>1382</v>
      </c>
      <c r="M159" s="19"/>
      <c r="N159" s="19" t="s">
        <v>108</v>
      </c>
      <c r="O159" s="19"/>
    </row>
    <row r="160" spans="1:15" x14ac:dyDescent="0.25">
      <c r="A160" s="106" t="s">
        <v>79</v>
      </c>
      <c r="B160" s="106" t="s">
        <v>77</v>
      </c>
      <c r="C160" s="106" t="s">
        <v>78</v>
      </c>
      <c r="D160" s="218" t="s">
        <v>109</v>
      </c>
      <c r="E160" s="106" t="s">
        <v>110</v>
      </c>
      <c r="F160" s="72" t="s">
        <v>19</v>
      </c>
      <c r="G160" s="74">
        <v>1</v>
      </c>
      <c r="H160" s="72">
        <v>113500</v>
      </c>
      <c r="I160" s="87">
        <v>0</v>
      </c>
      <c r="J160" s="89">
        <v>0</v>
      </c>
      <c r="K160" s="96" t="s">
        <v>356</v>
      </c>
      <c r="L160" s="19" t="s">
        <v>33</v>
      </c>
      <c r="M160" s="19" t="s">
        <v>111</v>
      </c>
      <c r="N160" s="19"/>
      <c r="O160" s="19"/>
    </row>
    <row r="161" spans="1:15" x14ac:dyDescent="0.25">
      <c r="A161" s="106" t="s">
        <v>79</v>
      </c>
      <c r="B161" s="106" t="s">
        <v>77</v>
      </c>
      <c r="C161" s="106" t="s">
        <v>78</v>
      </c>
      <c r="D161" s="218" t="s">
        <v>39</v>
      </c>
      <c r="E161" s="106" t="s">
        <v>40</v>
      </c>
      <c r="F161" s="72" t="s">
        <v>88</v>
      </c>
      <c r="G161" s="74">
        <v>1</v>
      </c>
      <c r="H161" s="72">
        <v>2270000</v>
      </c>
      <c r="I161" s="87">
        <v>645461.58000000007</v>
      </c>
      <c r="J161" s="89">
        <v>1</v>
      </c>
      <c r="K161" s="96" t="s">
        <v>112</v>
      </c>
      <c r="L161" s="19" t="s">
        <v>27</v>
      </c>
      <c r="M161" s="19"/>
      <c r="N161" s="19" t="s">
        <v>96</v>
      </c>
      <c r="O161" s="19"/>
    </row>
    <row r="162" spans="1:15" x14ac:dyDescent="0.25">
      <c r="A162" s="106" t="s">
        <v>79</v>
      </c>
      <c r="B162" s="106" t="s">
        <v>77</v>
      </c>
      <c r="C162" s="106" t="s">
        <v>78</v>
      </c>
      <c r="D162" s="218" t="s">
        <v>113</v>
      </c>
      <c r="E162" s="106" t="s">
        <v>114</v>
      </c>
      <c r="F162" s="72" t="s">
        <v>88</v>
      </c>
      <c r="G162" s="74">
        <v>1</v>
      </c>
      <c r="H162" s="72">
        <v>4815522</v>
      </c>
      <c r="I162" s="87">
        <v>3086667.4499999997</v>
      </c>
      <c r="J162" s="89">
        <v>1</v>
      </c>
      <c r="K162" s="96" t="s">
        <v>115</v>
      </c>
      <c r="L162" s="19" t="s">
        <v>27</v>
      </c>
      <c r="M162" s="19"/>
      <c r="N162" s="19" t="s">
        <v>116</v>
      </c>
      <c r="O162" s="19"/>
    </row>
    <row r="163" spans="1:15" x14ac:dyDescent="0.25">
      <c r="A163" s="6" t="s">
        <v>1343</v>
      </c>
      <c r="B163" s="13" t="s">
        <v>1341</v>
      </c>
      <c r="C163" s="13" t="s">
        <v>1342</v>
      </c>
      <c r="D163" s="218" t="s">
        <v>17</v>
      </c>
      <c r="E163" s="6" t="s">
        <v>18</v>
      </c>
      <c r="F163" s="10" t="s">
        <v>88</v>
      </c>
      <c r="G163" s="11">
        <v>1</v>
      </c>
      <c r="H163" s="10">
        <v>56000000</v>
      </c>
      <c r="I163" s="87">
        <v>39338039.25000003</v>
      </c>
      <c r="J163" s="89">
        <v>0</v>
      </c>
      <c r="K163" s="96" t="s">
        <v>356</v>
      </c>
      <c r="L163" s="19" t="s">
        <v>27</v>
      </c>
      <c r="M163" s="19"/>
      <c r="N163" s="19" t="s">
        <v>1344</v>
      </c>
      <c r="O163" s="19"/>
    </row>
    <row r="164" spans="1:15" x14ac:dyDescent="0.25">
      <c r="A164" s="6" t="s">
        <v>1343</v>
      </c>
      <c r="B164" s="13" t="s">
        <v>1341</v>
      </c>
      <c r="C164" s="13" t="s">
        <v>1342</v>
      </c>
      <c r="D164" s="218" t="s">
        <v>20</v>
      </c>
      <c r="E164" s="6" t="s">
        <v>21</v>
      </c>
      <c r="F164" s="10" t="s">
        <v>88</v>
      </c>
      <c r="G164" s="11">
        <v>1</v>
      </c>
      <c r="H164" s="10">
        <v>3800000</v>
      </c>
      <c r="I164" s="87">
        <v>3155438.17</v>
      </c>
      <c r="J164" s="89">
        <v>0</v>
      </c>
      <c r="K164" s="96" t="s">
        <v>356</v>
      </c>
      <c r="L164" s="19" t="s">
        <v>27</v>
      </c>
      <c r="M164" s="19"/>
      <c r="N164" s="19" t="s">
        <v>1345</v>
      </c>
      <c r="O164" s="19"/>
    </row>
    <row r="165" spans="1:15" x14ac:dyDescent="0.25">
      <c r="A165" s="6" t="s">
        <v>1343</v>
      </c>
      <c r="B165" s="13" t="s">
        <v>1341</v>
      </c>
      <c r="C165" s="13" t="s">
        <v>1342</v>
      </c>
      <c r="D165" s="221" t="s">
        <v>1346</v>
      </c>
      <c r="E165" s="83" t="s">
        <v>1347</v>
      </c>
      <c r="F165" s="10" t="s">
        <v>1244</v>
      </c>
      <c r="G165" s="11">
        <v>1</v>
      </c>
      <c r="H165" s="10">
        <v>10000</v>
      </c>
      <c r="I165" s="87">
        <v>0</v>
      </c>
      <c r="J165" s="89">
        <v>0</v>
      </c>
      <c r="K165" s="96" t="s">
        <v>356</v>
      </c>
      <c r="L165" s="19" t="s">
        <v>2429</v>
      </c>
      <c r="M165" s="19"/>
      <c r="N165" s="19" t="s">
        <v>1348</v>
      </c>
      <c r="O165" s="19" t="s">
        <v>3768</v>
      </c>
    </row>
    <row r="166" spans="1:15" x14ac:dyDescent="0.25">
      <c r="A166" s="6" t="s">
        <v>1343</v>
      </c>
      <c r="B166" s="13" t="s">
        <v>1341</v>
      </c>
      <c r="C166" s="13" t="s">
        <v>1342</v>
      </c>
      <c r="D166" s="221" t="s">
        <v>553</v>
      </c>
      <c r="E166" s="83" t="s">
        <v>1349</v>
      </c>
      <c r="F166" s="10" t="s">
        <v>1350</v>
      </c>
      <c r="G166" s="11">
        <v>1</v>
      </c>
      <c r="H166" s="10">
        <v>600000</v>
      </c>
      <c r="I166" s="87">
        <v>0</v>
      </c>
      <c r="J166" s="89">
        <v>0</v>
      </c>
      <c r="K166" s="96" t="s">
        <v>356</v>
      </c>
      <c r="L166" s="19" t="s">
        <v>33</v>
      </c>
      <c r="M166" s="19"/>
      <c r="N166" s="19" t="s">
        <v>1348</v>
      </c>
      <c r="O166" s="19"/>
    </row>
    <row r="167" spans="1:15" x14ac:dyDescent="0.25">
      <c r="A167" s="6" t="s">
        <v>1343</v>
      </c>
      <c r="B167" s="13" t="s">
        <v>1341</v>
      </c>
      <c r="C167" s="13" t="s">
        <v>1342</v>
      </c>
      <c r="D167" s="218" t="s">
        <v>1351</v>
      </c>
      <c r="E167" s="6" t="s">
        <v>1352</v>
      </c>
      <c r="F167" s="10" t="s">
        <v>88</v>
      </c>
      <c r="G167" s="11">
        <v>1</v>
      </c>
      <c r="H167" s="10">
        <v>126852800</v>
      </c>
      <c r="I167" s="87">
        <v>110847100</v>
      </c>
      <c r="J167" s="89">
        <v>21828</v>
      </c>
      <c r="K167" s="96" t="s">
        <v>1353</v>
      </c>
      <c r="L167" s="19" t="s">
        <v>27</v>
      </c>
      <c r="M167" s="19"/>
      <c r="N167" s="19"/>
      <c r="O167" s="19"/>
    </row>
    <row r="168" spans="1:15" x14ac:dyDescent="0.25">
      <c r="A168" s="6" t="s">
        <v>1343</v>
      </c>
      <c r="B168" s="13" t="s">
        <v>1341</v>
      </c>
      <c r="C168" s="13" t="s">
        <v>1342</v>
      </c>
      <c r="D168" s="221" t="s">
        <v>39</v>
      </c>
      <c r="E168" s="106" t="s">
        <v>40</v>
      </c>
      <c r="F168" s="10">
        <v>0</v>
      </c>
      <c r="G168" s="10">
        <v>0</v>
      </c>
      <c r="H168" s="10">
        <v>0</v>
      </c>
      <c r="I168" s="87">
        <v>344199.56</v>
      </c>
      <c r="J168" s="89">
        <v>0</v>
      </c>
      <c r="K168" s="96" t="s">
        <v>356</v>
      </c>
      <c r="L168" s="19" t="s">
        <v>2429</v>
      </c>
      <c r="M168" s="19"/>
      <c r="N168" s="19"/>
      <c r="O168" s="19"/>
    </row>
    <row r="169" spans="1:15" x14ac:dyDescent="0.25">
      <c r="A169" s="77" t="s">
        <v>1343</v>
      </c>
      <c r="B169" s="118" t="s">
        <v>1341</v>
      </c>
      <c r="C169" s="118" t="s">
        <v>1342</v>
      </c>
      <c r="D169" s="222" t="s">
        <v>822</v>
      </c>
      <c r="E169" s="77" t="s">
        <v>823</v>
      </c>
      <c r="F169" s="119" t="s">
        <v>88</v>
      </c>
      <c r="G169" s="120">
        <v>5001</v>
      </c>
      <c r="H169" s="119">
        <v>104221312</v>
      </c>
      <c r="I169" s="87">
        <v>75804773.400000006</v>
      </c>
      <c r="J169" s="89">
        <v>5697</v>
      </c>
      <c r="K169" s="96" t="s">
        <v>1354</v>
      </c>
      <c r="L169" s="19" t="s">
        <v>27</v>
      </c>
      <c r="M169" s="19"/>
      <c r="N169" s="19" t="s">
        <v>1280</v>
      </c>
      <c r="O169" s="19"/>
    </row>
    <row r="170" spans="1:15" x14ac:dyDescent="0.25">
      <c r="A170" s="77" t="s">
        <v>1343</v>
      </c>
      <c r="B170" s="118" t="s">
        <v>1341</v>
      </c>
      <c r="C170" s="118" t="s">
        <v>1342</v>
      </c>
      <c r="D170" s="222" t="s">
        <v>1355</v>
      </c>
      <c r="E170" s="77" t="s">
        <v>1356</v>
      </c>
      <c r="F170" s="119" t="s">
        <v>88</v>
      </c>
      <c r="G170" s="120">
        <v>1</v>
      </c>
      <c r="H170" s="119">
        <v>4274129</v>
      </c>
      <c r="I170" s="87">
        <v>13946729.560000002</v>
      </c>
      <c r="J170" s="89">
        <v>380</v>
      </c>
      <c r="K170" s="96" t="s">
        <v>1357</v>
      </c>
      <c r="L170" s="19" t="s">
        <v>27</v>
      </c>
      <c r="M170" s="19"/>
      <c r="N170" s="19" t="s">
        <v>1358</v>
      </c>
      <c r="O170" s="19"/>
    </row>
    <row r="171" spans="1:15" x14ac:dyDescent="0.25">
      <c r="A171" s="77" t="s">
        <v>1343</v>
      </c>
      <c r="B171" s="118" t="s">
        <v>1341</v>
      </c>
      <c r="C171" s="118" t="s">
        <v>1342</v>
      </c>
      <c r="D171" s="222" t="s">
        <v>827</v>
      </c>
      <c r="E171" s="77" t="s">
        <v>1262</v>
      </c>
      <c r="F171" s="119" t="s">
        <v>88</v>
      </c>
      <c r="G171" s="120">
        <v>1</v>
      </c>
      <c r="H171" s="119">
        <v>58162</v>
      </c>
      <c r="I171" s="87">
        <v>1845612.0100000002</v>
      </c>
      <c r="J171" s="89">
        <v>93942</v>
      </c>
      <c r="K171" s="96" t="s">
        <v>1359</v>
      </c>
      <c r="L171" s="19" t="s">
        <v>27</v>
      </c>
      <c r="M171" s="19"/>
      <c r="N171" s="19" t="s">
        <v>1284</v>
      </c>
      <c r="O171" s="19"/>
    </row>
    <row r="172" spans="1:15" x14ac:dyDescent="0.25">
      <c r="A172" s="77" t="s">
        <v>1343</v>
      </c>
      <c r="B172" s="118" t="s">
        <v>1341</v>
      </c>
      <c r="C172" s="118" t="s">
        <v>1342</v>
      </c>
      <c r="D172" s="222" t="s">
        <v>831</v>
      </c>
      <c r="E172" s="77" t="s">
        <v>832</v>
      </c>
      <c r="F172" s="119" t="s">
        <v>88</v>
      </c>
      <c r="G172" s="120">
        <v>1</v>
      </c>
      <c r="H172" s="119">
        <v>9487058</v>
      </c>
      <c r="I172" s="87">
        <v>4385234.8899999997</v>
      </c>
      <c r="J172" s="89">
        <v>1505</v>
      </c>
      <c r="K172" s="96" t="s">
        <v>1357</v>
      </c>
      <c r="L172" s="19" t="s">
        <v>27</v>
      </c>
      <c r="M172" s="19"/>
      <c r="N172" s="19" t="s">
        <v>1360</v>
      </c>
      <c r="O172" s="19"/>
    </row>
    <row r="173" spans="1:15" x14ac:dyDescent="0.25">
      <c r="A173" s="6" t="s">
        <v>1343</v>
      </c>
      <c r="B173" s="13" t="s">
        <v>1341</v>
      </c>
      <c r="C173" s="13" t="s">
        <v>1342</v>
      </c>
      <c r="D173" s="218" t="s">
        <v>1278</v>
      </c>
      <c r="E173" s="13" t="s">
        <v>1279</v>
      </c>
      <c r="F173" s="10">
        <v>0</v>
      </c>
      <c r="G173" s="10">
        <v>0</v>
      </c>
      <c r="H173" s="10">
        <v>0</v>
      </c>
      <c r="I173" s="87">
        <v>52272779.569999993</v>
      </c>
      <c r="J173" s="89">
        <v>5697</v>
      </c>
      <c r="K173" s="96" t="s">
        <v>825</v>
      </c>
      <c r="L173" s="19" t="s">
        <v>2429</v>
      </c>
      <c r="M173" s="19"/>
      <c r="N173" s="19" t="s">
        <v>1280</v>
      </c>
      <c r="O173" s="19"/>
    </row>
    <row r="174" spans="1:15" x14ac:dyDescent="0.25">
      <c r="A174" s="6" t="s">
        <v>1343</v>
      </c>
      <c r="B174" s="13" t="s">
        <v>1341</v>
      </c>
      <c r="C174" s="13" t="s">
        <v>1342</v>
      </c>
      <c r="D174" s="218" t="s">
        <v>1377</v>
      </c>
      <c r="E174" s="13" t="s">
        <v>1378</v>
      </c>
      <c r="F174" s="10">
        <v>0</v>
      </c>
      <c r="G174" s="10">
        <v>0</v>
      </c>
      <c r="H174" s="10">
        <v>0</v>
      </c>
      <c r="I174" s="87">
        <v>26360939.719999999</v>
      </c>
      <c r="J174" s="89">
        <v>1505</v>
      </c>
      <c r="K174" s="96" t="s">
        <v>834</v>
      </c>
      <c r="L174" s="19" t="s">
        <v>2429</v>
      </c>
      <c r="M174" s="19"/>
      <c r="N174" s="19" t="s">
        <v>1360</v>
      </c>
      <c r="O174" s="19"/>
    </row>
    <row r="175" spans="1:15" x14ac:dyDescent="0.25">
      <c r="A175" s="6" t="s">
        <v>1343</v>
      </c>
      <c r="B175" s="13" t="s">
        <v>1341</v>
      </c>
      <c r="C175" s="13" t="s">
        <v>1342</v>
      </c>
      <c r="D175" s="221" t="s">
        <v>1361</v>
      </c>
      <c r="E175" s="83" t="s">
        <v>1362</v>
      </c>
      <c r="F175" s="10" t="s">
        <v>824</v>
      </c>
      <c r="G175" s="11">
        <v>1</v>
      </c>
      <c r="H175" s="10">
        <v>10000</v>
      </c>
      <c r="I175" s="87">
        <v>0</v>
      </c>
      <c r="J175" s="89">
        <v>0</v>
      </c>
      <c r="K175" s="96" t="s">
        <v>356</v>
      </c>
      <c r="L175" s="19" t="s">
        <v>2429</v>
      </c>
      <c r="M175" s="19"/>
      <c r="N175" s="19"/>
      <c r="O175" s="19" t="s">
        <v>3768</v>
      </c>
    </row>
    <row r="176" spans="1:15" x14ac:dyDescent="0.25">
      <c r="A176" s="6" t="s">
        <v>1343</v>
      </c>
      <c r="B176" s="13" t="s">
        <v>1341</v>
      </c>
      <c r="C176" s="13" t="s">
        <v>1342</v>
      </c>
      <c r="D176" s="221" t="s">
        <v>1363</v>
      </c>
      <c r="E176" s="83" t="s">
        <v>1364</v>
      </c>
      <c r="F176" s="10" t="s">
        <v>828</v>
      </c>
      <c r="G176" s="11">
        <v>1</v>
      </c>
      <c r="H176" s="10">
        <v>10000</v>
      </c>
      <c r="I176" s="87">
        <v>0</v>
      </c>
      <c r="J176" s="89">
        <v>0</v>
      </c>
      <c r="K176" s="96" t="s">
        <v>356</v>
      </c>
      <c r="L176" s="19" t="s">
        <v>2429</v>
      </c>
      <c r="M176" s="19"/>
      <c r="N176" s="19"/>
      <c r="O176" s="19" t="s">
        <v>3768</v>
      </c>
    </row>
    <row r="177" spans="1:15" x14ac:dyDescent="0.25">
      <c r="A177" s="6" t="s">
        <v>1343</v>
      </c>
      <c r="B177" s="13" t="s">
        <v>1341</v>
      </c>
      <c r="C177" s="13" t="s">
        <v>1342</v>
      </c>
      <c r="D177" s="221" t="s">
        <v>1365</v>
      </c>
      <c r="E177" s="83" t="s">
        <v>1366</v>
      </c>
      <c r="F177" s="10" t="s">
        <v>1367</v>
      </c>
      <c r="G177" s="11">
        <v>1</v>
      </c>
      <c r="H177" s="10">
        <v>10000</v>
      </c>
      <c r="I177" s="87">
        <v>0</v>
      </c>
      <c r="J177" s="89">
        <v>0</v>
      </c>
      <c r="K177" s="96" t="s">
        <v>356</v>
      </c>
      <c r="L177" s="19" t="s">
        <v>2429</v>
      </c>
      <c r="M177" s="19"/>
      <c r="N177" s="19"/>
      <c r="O177" s="19" t="s">
        <v>3768</v>
      </c>
    </row>
    <row r="178" spans="1:15" x14ac:dyDescent="0.25">
      <c r="A178" s="6" t="s">
        <v>1343</v>
      </c>
      <c r="B178" s="13" t="s">
        <v>1341</v>
      </c>
      <c r="C178" s="13" t="s">
        <v>1342</v>
      </c>
      <c r="D178" s="221" t="s">
        <v>1368</v>
      </c>
      <c r="E178" s="83" t="s">
        <v>1369</v>
      </c>
      <c r="F178" s="10" t="s">
        <v>1244</v>
      </c>
      <c r="G178" s="11">
        <v>1</v>
      </c>
      <c r="H178" s="10">
        <v>10000</v>
      </c>
      <c r="I178" s="87">
        <v>0</v>
      </c>
      <c r="J178" s="89">
        <v>0</v>
      </c>
      <c r="K178" s="96" t="s">
        <v>356</v>
      </c>
      <c r="L178" s="19" t="s">
        <v>2429</v>
      </c>
      <c r="M178" s="19"/>
      <c r="N178" s="19"/>
      <c r="O178" s="19" t="s">
        <v>3768</v>
      </c>
    </row>
    <row r="179" spans="1:15" x14ac:dyDescent="0.25">
      <c r="A179" s="6" t="s">
        <v>1343</v>
      </c>
      <c r="B179" s="13" t="s">
        <v>1341</v>
      </c>
      <c r="C179" s="13" t="s">
        <v>1342</v>
      </c>
      <c r="D179" s="221" t="s">
        <v>1370</v>
      </c>
      <c r="E179" s="83" t="s">
        <v>1371</v>
      </c>
      <c r="F179" s="10" t="s">
        <v>1372</v>
      </c>
      <c r="G179" s="11">
        <v>1</v>
      </c>
      <c r="H179" s="10">
        <v>10000</v>
      </c>
      <c r="I179" s="87">
        <v>0</v>
      </c>
      <c r="J179" s="89">
        <v>0</v>
      </c>
      <c r="K179" s="96" t="s">
        <v>356</v>
      </c>
      <c r="L179" s="19" t="s">
        <v>2429</v>
      </c>
      <c r="M179" s="19"/>
      <c r="N179" s="19"/>
      <c r="O179" s="19" t="s">
        <v>3768</v>
      </c>
    </row>
    <row r="180" spans="1:15" x14ac:dyDescent="0.25">
      <c r="A180" s="6" t="s">
        <v>1343</v>
      </c>
      <c r="B180" s="13" t="s">
        <v>1341</v>
      </c>
      <c r="C180" s="13" t="s">
        <v>1342</v>
      </c>
      <c r="D180" s="221" t="s">
        <v>1373</v>
      </c>
      <c r="E180" s="83" t="s">
        <v>1374</v>
      </c>
      <c r="F180" s="10" t="s">
        <v>829</v>
      </c>
      <c r="G180" s="11">
        <v>1</v>
      </c>
      <c r="H180" s="10">
        <v>10000</v>
      </c>
      <c r="I180" s="87">
        <v>0</v>
      </c>
      <c r="J180" s="89">
        <v>0</v>
      </c>
      <c r="K180" s="96" t="s">
        <v>356</v>
      </c>
      <c r="L180" s="19" t="s">
        <v>2429</v>
      </c>
      <c r="M180" s="19"/>
      <c r="N180" s="19"/>
      <c r="O180" s="19" t="s">
        <v>3768</v>
      </c>
    </row>
    <row r="181" spans="1:15" x14ac:dyDescent="0.25">
      <c r="A181" s="6" t="s">
        <v>1343</v>
      </c>
      <c r="B181" s="13" t="s">
        <v>1341</v>
      </c>
      <c r="C181" s="13" t="s">
        <v>1342</v>
      </c>
      <c r="D181" s="221" t="s">
        <v>1375</v>
      </c>
      <c r="E181" s="83" t="s">
        <v>1376</v>
      </c>
      <c r="F181" s="10" t="s">
        <v>1064</v>
      </c>
      <c r="G181" s="11">
        <v>1</v>
      </c>
      <c r="H181" s="10">
        <v>1000000</v>
      </c>
      <c r="I181" s="87">
        <v>0</v>
      </c>
      <c r="J181" s="89">
        <v>0</v>
      </c>
      <c r="K181" s="96" t="s">
        <v>356</v>
      </c>
      <c r="L181" s="19" t="s">
        <v>3762</v>
      </c>
      <c r="M181" s="19"/>
      <c r="N181" s="19"/>
      <c r="O181" s="19" t="s">
        <v>3766</v>
      </c>
    </row>
    <row r="182" spans="1:15" x14ac:dyDescent="0.25">
      <c r="A182" s="121" t="s">
        <v>123</v>
      </c>
      <c r="B182" s="121" t="s">
        <v>121</v>
      </c>
      <c r="C182" s="121" t="s">
        <v>122</v>
      </c>
      <c r="D182" s="218" t="s">
        <v>17</v>
      </c>
      <c r="E182" s="121" t="s">
        <v>18</v>
      </c>
      <c r="F182" s="123" t="s">
        <v>88</v>
      </c>
      <c r="G182" s="124">
        <v>29</v>
      </c>
      <c r="H182" s="123">
        <v>373768302</v>
      </c>
      <c r="I182" s="87">
        <v>483100343.95000035</v>
      </c>
      <c r="J182" s="89">
        <v>15</v>
      </c>
      <c r="K182" s="96" t="s">
        <v>124</v>
      </c>
      <c r="L182" s="19" t="s">
        <v>27</v>
      </c>
      <c r="M182" s="19"/>
      <c r="N182" s="19" t="s">
        <v>125</v>
      </c>
      <c r="O182" s="19"/>
    </row>
    <row r="183" spans="1:15" x14ac:dyDescent="0.25">
      <c r="A183" s="121" t="s">
        <v>123</v>
      </c>
      <c r="B183" s="121" t="s">
        <v>121</v>
      </c>
      <c r="C183" s="121" t="s">
        <v>122</v>
      </c>
      <c r="D183" s="221" t="s">
        <v>126</v>
      </c>
      <c r="E183" s="125" t="s">
        <v>127</v>
      </c>
      <c r="F183" s="123" t="s">
        <v>88</v>
      </c>
      <c r="G183" s="124">
        <v>1</v>
      </c>
      <c r="H183" s="123">
        <v>1000000</v>
      </c>
      <c r="I183" s="87">
        <v>0</v>
      </c>
      <c r="J183" s="89">
        <v>0</v>
      </c>
      <c r="K183" s="96" t="s">
        <v>356</v>
      </c>
      <c r="L183" s="19" t="s">
        <v>1382</v>
      </c>
      <c r="M183" s="19"/>
      <c r="N183" s="19" t="s">
        <v>128</v>
      </c>
      <c r="O183" s="19"/>
    </row>
    <row r="184" spans="1:15" x14ac:dyDescent="0.25">
      <c r="A184" s="121" t="s">
        <v>123</v>
      </c>
      <c r="B184" s="121" t="s">
        <v>121</v>
      </c>
      <c r="C184" s="121" t="s">
        <v>122</v>
      </c>
      <c r="D184" s="218" t="s">
        <v>20</v>
      </c>
      <c r="E184" s="121" t="s">
        <v>21</v>
      </c>
      <c r="F184" s="123" t="s">
        <v>88</v>
      </c>
      <c r="G184" s="124">
        <v>1</v>
      </c>
      <c r="H184" s="123">
        <v>8131500</v>
      </c>
      <c r="I184" s="87">
        <v>14502776.65</v>
      </c>
      <c r="J184" s="89">
        <v>1</v>
      </c>
      <c r="K184" s="96" t="s">
        <v>129</v>
      </c>
      <c r="L184" s="19" t="s">
        <v>27</v>
      </c>
      <c r="M184" s="19">
        <v>0</v>
      </c>
      <c r="N184" s="19">
        <v>0</v>
      </c>
      <c r="O184" s="19"/>
    </row>
    <row r="185" spans="1:15" x14ac:dyDescent="0.25">
      <c r="A185" s="106" t="s">
        <v>123</v>
      </c>
      <c r="B185" s="106" t="s">
        <v>121</v>
      </c>
      <c r="C185" s="106" t="s">
        <v>122</v>
      </c>
      <c r="D185" s="218" t="s">
        <v>99</v>
      </c>
      <c r="E185" s="121" t="s">
        <v>100</v>
      </c>
      <c r="F185" s="126" t="s">
        <v>88</v>
      </c>
      <c r="G185" s="124">
        <v>10300</v>
      </c>
      <c r="H185" s="123">
        <v>8143492</v>
      </c>
      <c r="I185" s="87">
        <v>5727418.9699999997</v>
      </c>
      <c r="J185" s="89">
        <v>4435</v>
      </c>
      <c r="K185" s="96" t="s">
        <v>2431</v>
      </c>
      <c r="L185" s="19" t="s">
        <v>27</v>
      </c>
      <c r="M185" s="19"/>
      <c r="N185" s="19" t="s">
        <v>130</v>
      </c>
      <c r="O185" s="19"/>
    </row>
    <row r="186" spans="1:15" x14ac:dyDescent="0.25">
      <c r="A186" s="106" t="s">
        <v>123</v>
      </c>
      <c r="B186" s="106" t="s">
        <v>121</v>
      </c>
      <c r="C186" s="106" t="s">
        <v>122</v>
      </c>
      <c r="D186" s="218" t="s">
        <v>354</v>
      </c>
      <c r="E186" s="106" t="s">
        <v>355</v>
      </c>
      <c r="F186" s="72">
        <v>0</v>
      </c>
      <c r="G186" s="72">
        <v>0</v>
      </c>
      <c r="H186" s="72">
        <v>0</v>
      </c>
      <c r="I186" s="87">
        <v>1316945.99</v>
      </c>
      <c r="J186" s="89">
        <v>497</v>
      </c>
      <c r="K186" s="96" t="s">
        <v>151</v>
      </c>
      <c r="L186" s="19" t="s">
        <v>2429</v>
      </c>
      <c r="M186" s="19" t="s">
        <v>356</v>
      </c>
      <c r="N186" s="19" t="s">
        <v>357</v>
      </c>
      <c r="O186" s="19"/>
    </row>
    <row r="187" spans="1:15" x14ac:dyDescent="0.25">
      <c r="A187" s="106" t="s">
        <v>123</v>
      </c>
      <c r="B187" s="13" t="s">
        <v>121</v>
      </c>
      <c r="C187" s="13" t="s">
        <v>122</v>
      </c>
      <c r="D187" s="218" t="s">
        <v>358</v>
      </c>
      <c r="E187" s="106" t="s">
        <v>359</v>
      </c>
      <c r="F187" s="72">
        <v>0</v>
      </c>
      <c r="G187" s="72">
        <v>0</v>
      </c>
      <c r="H187" s="72">
        <v>0</v>
      </c>
      <c r="I187" s="87">
        <v>1510942.86</v>
      </c>
      <c r="J187" s="89">
        <v>12</v>
      </c>
      <c r="K187" s="96" t="s">
        <v>360</v>
      </c>
      <c r="L187" s="19" t="s">
        <v>2429</v>
      </c>
      <c r="M187" s="19" t="s">
        <v>356</v>
      </c>
      <c r="N187" s="19" t="s">
        <v>361</v>
      </c>
      <c r="O187" s="19"/>
    </row>
    <row r="188" spans="1:15" x14ac:dyDescent="0.25">
      <c r="A188" s="121" t="s">
        <v>123</v>
      </c>
      <c r="B188" s="121" t="s">
        <v>121</v>
      </c>
      <c r="C188" s="121" t="s">
        <v>122</v>
      </c>
      <c r="D188" s="218" t="s">
        <v>131</v>
      </c>
      <c r="E188" s="121" t="s">
        <v>132</v>
      </c>
      <c r="F188" s="123" t="s">
        <v>133</v>
      </c>
      <c r="G188" s="124">
        <v>1146.93</v>
      </c>
      <c r="H188" s="123">
        <v>138040534</v>
      </c>
      <c r="I188" s="87">
        <v>65573433.340000004</v>
      </c>
      <c r="J188" s="89">
        <v>560</v>
      </c>
      <c r="K188" s="96" t="s">
        <v>134</v>
      </c>
      <c r="L188" s="19" t="s">
        <v>27</v>
      </c>
      <c r="M188" s="19"/>
      <c r="N188" s="19" t="s">
        <v>135</v>
      </c>
      <c r="O188" s="19"/>
    </row>
    <row r="189" spans="1:15" x14ac:dyDescent="0.25">
      <c r="A189" s="106" t="s">
        <v>123</v>
      </c>
      <c r="B189" s="106" t="s">
        <v>121</v>
      </c>
      <c r="C189" s="106" t="s">
        <v>122</v>
      </c>
      <c r="D189" s="218" t="s">
        <v>136</v>
      </c>
      <c r="E189" s="121" t="s">
        <v>137</v>
      </c>
      <c r="F189" s="123" t="s">
        <v>88</v>
      </c>
      <c r="G189" s="124">
        <v>4</v>
      </c>
      <c r="H189" s="123">
        <v>1292547</v>
      </c>
      <c r="I189" s="87">
        <v>830100.59000000008</v>
      </c>
      <c r="J189" s="89">
        <v>4</v>
      </c>
      <c r="K189" s="96" t="s">
        <v>138</v>
      </c>
      <c r="L189" s="19" t="s">
        <v>27</v>
      </c>
      <c r="M189" s="19"/>
      <c r="N189" s="19"/>
      <c r="O189" s="19"/>
    </row>
    <row r="190" spans="1:15" x14ac:dyDescent="0.25">
      <c r="A190" s="106" t="s">
        <v>123</v>
      </c>
      <c r="B190" s="106" t="s">
        <v>121</v>
      </c>
      <c r="C190" s="106" t="s">
        <v>122</v>
      </c>
      <c r="D190" s="218" t="s">
        <v>139</v>
      </c>
      <c r="E190" s="121" t="s">
        <v>140</v>
      </c>
      <c r="F190" s="123" t="s">
        <v>88</v>
      </c>
      <c r="G190" s="124">
        <v>100</v>
      </c>
      <c r="H190" s="123">
        <v>18031262</v>
      </c>
      <c r="I190" s="87">
        <v>9791886.7800000012</v>
      </c>
      <c r="J190" s="89">
        <v>62</v>
      </c>
      <c r="K190" s="96" t="s">
        <v>141</v>
      </c>
      <c r="L190" s="19" t="s">
        <v>33</v>
      </c>
      <c r="M190" s="19" t="s">
        <v>142</v>
      </c>
      <c r="N190" s="19" t="s">
        <v>143</v>
      </c>
      <c r="O190" s="19"/>
    </row>
    <row r="191" spans="1:15" x14ac:dyDescent="0.25">
      <c r="A191" s="106" t="s">
        <v>123</v>
      </c>
      <c r="B191" s="106" t="s">
        <v>121</v>
      </c>
      <c r="C191" s="106" t="s">
        <v>122</v>
      </c>
      <c r="D191" s="218" t="s">
        <v>144</v>
      </c>
      <c r="E191" s="121" t="s">
        <v>145</v>
      </c>
      <c r="F191" s="123" t="s">
        <v>88</v>
      </c>
      <c r="G191" s="124">
        <v>565529</v>
      </c>
      <c r="H191" s="123">
        <v>50310906</v>
      </c>
      <c r="I191" s="87">
        <v>49731786.840000004</v>
      </c>
      <c r="J191" s="89">
        <v>374564</v>
      </c>
      <c r="K191" s="96" t="s">
        <v>146</v>
      </c>
      <c r="L191" s="19" t="s">
        <v>33</v>
      </c>
      <c r="M191" s="19" t="s">
        <v>147</v>
      </c>
      <c r="N191" s="19" t="s">
        <v>148</v>
      </c>
      <c r="O191" s="19"/>
    </row>
    <row r="192" spans="1:15" x14ac:dyDescent="0.25">
      <c r="A192" s="106" t="s">
        <v>123</v>
      </c>
      <c r="B192" s="106" t="s">
        <v>121</v>
      </c>
      <c r="C192" s="106" t="s">
        <v>122</v>
      </c>
      <c r="D192" s="218" t="s">
        <v>149</v>
      </c>
      <c r="E192" s="121" t="s">
        <v>150</v>
      </c>
      <c r="F192" s="123" t="s">
        <v>88</v>
      </c>
      <c r="G192" s="124">
        <v>566751</v>
      </c>
      <c r="H192" s="123">
        <v>93080580</v>
      </c>
      <c r="I192" s="87">
        <v>35545253.879999995</v>
      </c>
      <c r="J192" s="89">
        <v>58589</v>
      </c>
      <c r="K192" s="96" t="s">
        <v>146</v>
      </c>
      <c r="L192" s="19" t="s">
        <v>33</v>
      </c>
      <c r="M192" s="19" t="s">
        <v>147</v>
      </c>
      <c r="N192" s="19" t="s">
        <v>148</v>
      </c>
      <c r="O192" s="19"/>
    </row>
    <row r="193" spans="1:15" ht="36.75" customHeight="1" x14ac:dyDescent="0.25">
      <c r="A193" s="106" t="s">
        <v>123</v>
      </c>
      <c r="B193" s="106" t="s">
        <v>121</v>
      </c>
      <c r="C193" s="106" t="s">
        <v>122</v>
      </c>
      <c r="D193" s="218" t="s">
        <v>39</v>
      </c>
      <c r="E193" s="121" t="s">
        <v>40</v>
      </c>
      <c r="F193" s="123" t="s">
        <v>88</v>
      </c>
      <c r="G193" s="124">
        <v>555</v>
      </c>
      <c r="H193" s="123">
        <v>70770547</v>
      </c>
      <c r="I193" s="87">
        <v>656302249.08000004</v>
      </c>
      <c r="J193" s="89">
        <v>555</v>
      </c>
      <c r="K193" s="96" t="s">
        <v>151</v>
      </c>
      <c r="L193" s="19" t="s">
        <v>27</v>
      </c>
      <c r="M193" s="19"/>
      <c r="N193" s="19"/>
      <c r="O193" s="19"/>
    </row>
    <row r="194" spans="1:15" x14ac:dyDescent="0.25">
      <c r="A194" s="106" t="s">
        <v>123</v>
      </c>
      <c r="B194" s="106" t="s">
        <v>121</v>
      </c>
      <c r="C194" s="106" t="s">
        <v>122</v>
      </c>
      <c r="D194" s="218" t="s">
        <v>152</v>
      </c>
      <c r="E194" s="121" t="s">
        <v>153</v>
      </c>
      <c r="F194" s="123" t="s">
        <v>88</v>
      </c>
      <c r="G194" s="124">
        <v>47</v>
      </c>
      <c r="H194" s="123">
        <v>4324442</v>
      </c>
      <c r="I194" s="87">
        <v>1439858.73</v>
      </c>
      <c r="J194" s="89">
        <v>47</v>
      </c>
      <c r="K194" s="96" t="s">
        <v>154</v>
      </c>
      <c r="L194" s="19" t="s">
        <v>27</v>
      </c>
      <c r="M194" s="19"/>
      <c r="N194" s="19" t="s">
        <v>155</v>
      </c>
      <c r="O194" s="19"/>
    </row>
    <row r="195" spans="1:15" x14ac:dyDescent="0.25">
      <c r="A195" s="106" t="s">
        <v>123</v>
      </c>
      <c r="B195" s="106" t="s">
        <v>121</v>
      </c>
      <c r="C195" s="106" t="s">
        <v>122</v>
      </c>
      <c r="D195" s="218" t="s">
        <v>156</v>
      </c>
      <c r="E195" s="121" t="s">
        <v>157</v>
      </c>
      <c r="F195" s="123" t="s">
        <v>88</v>
      </c>
      <c r="G195" s="124">
        <v>2626</v>
      </c>
      <c r="H195" s="123">
        <v>13233722</v>
      </c>
      <c r="I195" s="87">
        <v>6776830.2100000046</v>
      </c>
      <c r="J195" s="89">
        <v>1849</v>
      </c>
      <c r="K195" s="96" t="s">
        <v>158</v>
      </c>
      <c r="L195" s="19" t="s">
        <v>33</v>
      </c>
      <c r="M195" s="19" t="s">
        <v>159</v>
      </c>
      <c r="N195" s="19" t="s">
        <v>160</v>
      </c>
      <c r="O195" s="19"/>
    </row>
    <row r="196" spans="1:15" ht="29.25" customHeight="1" x14ac:dyDescent="0.25">
      <c r="A196" s="106" t="s">
        <v>123</v>
      </c>
      <c r="B196" s="106" t="s">
        <v>121</v>
      </c>
      <c r="C196" s="106" t="s">
        <v>122</v>
      </c>
      <c r="D196" s="218" t="s">
        <v>161</v>
      </c>
      <c r="E196" s="121" t="s">
        <v>162</v>
      </c>
      <c r="F196" s="123" t="s">
        <v>88</v>
      </c>
      <c r="G196" s="124">
        <v>17</v>
      </c>
      <c r="H196" s="123">
        <v>6900566</v>
      </c>
      <c r="I196" s="87">
        <v>3854575.69</v>
      </c>
      <c r="J196" s="89">
        <v>16</v>
      </c>
      <c r="K196" s="96" t="s">
        <v>163</v>
      </c>
      <c r="L196" s="19" t="s">
        <v>27</v>
      </c>
      <c r="M196" s="19"/>
      <c r="N196" s="19" t="s">
        <v>164</v>
      </c>
      <c r="O196" s="19"/>
    </row>
    <row r="197" spans="1:15" ht="20.25" customHeight="1" x14ac:dyDescent="0.25">
      <c r="A197" s="106" t="s">
        <v>123</v>
      </c>
      <c r="B197" s="106" t="s">
        <v>121</v>
      </c>
      <c r="C197" s="106" t="s">
        <v>122</v>
      </c>
      <c r="D197" s="218" t="s">
        <v>165</v>
      </c>
      <c r="E197" s="121" t="s">
        <v>166</v>
      </c>
      <c r="F197" s="123" t="s">
        <v>88</v>
      </c>
      <c r="G197" s="124">
        <v>4</v>
      </c>
      <c r="H197" s="123">
        <v>4682352</v>
      </c>
      <c r="I197" s="87">
        <v>3166485.14</v>
      </c>
      <c r="J197" s="89">
        <v>3</v>
      </c>
      <c r="K197" s="96" t="s">
        <v>167</v>
      </c>
      <c r="L197" s="19" t="s">
        <v>27</v>
      </c>
      <c r="M197" s="19"/>
      <c r="N197" s="19" t="s">
        <v>168</v>
      </c>
      <c r="O197" s="19"/>
    </row>
    <row r="198" spans="1:15" ht="18" customHeight="1" x14ac:dyDescent="0.25">
      <c r="A198" s="106" t="s">
        <v>123</v>
      </c>
      <c r="B198" s="106" t="s">
        <v>121</v>
      </c>
      <c r="C198" s="106" t="s">
        <v>122</v>
      </c>
      <c r="D198" s="218" t="s">
        <v>169</v>
      </c>
      <c r="E198" s="121" t="s">
        <v>170</v>
      </c>
      <c r="F198" s="123" t="s">
        <v>88</v>
      </c>
      <c r="G198" s="124">
        <v>473</v>
      </c>
      <c r="H198" s="123">
        <v>1495296411</v>
      </c>
      <c r="I198" s="87">
        <v>1009482619.6500003</v>
      </c>
      <c r="J198" s="89">
        <v>548</v>
      </c>
      <c r="K198" s="96" t="s">
        <v>171</v>
      </c>
      <c r="L198" s="19" t="s">
        <v>27</v>
      </c>
      <c r="M198" s="19"/>
      <c r="N198" s="19" t="s">
        <v>160</v>
      </c>
      <c r="O198" s="19"/>
    </row>
    <row r="199" spans="1:15" ht="22.5" customHeight="1" x14ac:dyDescent="0.25">
      <c r="A199" s="106" t="s">
        <v>123</v>
      </c>
      <c r="B199" s="106" t="s">
        <v>121</v>
      </c>
      <c r="C199" s="106" t="s">
        <v>122</v>
      </c>
      <c r="D199" s="218" t="s">
        <v>172</v>
      </c>
      <c r="E199" s="121" t="s">
        <v>173</v>
      </c>
      <c r="F199" s="123" t="s">
        <v>88</v>
      </c>
      <c r="G199" s="124">
        <v>7</v>
      </c>
      <c r="H199" s="123">
        <v>28474000</v>
      </c>
      <c r="I199" s="87">
        <v>24766298.23</v>
      </c>
      <c r="J199" s="89">
        <v>6</v>
      </c>
      <c r="K199" s="96" t="s">
        <v>174</v>
      </c>
      <c r="L199" s="19" t="s">
        <v>27</v>
      </c>
      <c r="M199" s="19"/>
      <c r="N199" s="19" t="s">
        <v>175</v>
      </c>
      <c r="O199" s="19"/>
    </row>
    <row r="200" spans="1:15" ht="43.5" customHeight="1" x14ac:dyDescent="0.25">
      <c r="A200" s="106" t="s">
        <v>123</v>
      </c>
      <c r="B200" s="106" t="s">
        <v>121</v>
      </c>
      <c r="C200" s="106" t="s">
        <v>122</v>
      </c>
      <c r="D200" s="218" t="s">
        <v>176</v>
      </c>
      <c r="E200" s="121" t="s">
        <v>177</v>
      </c>
      <c r="F200" s="123" t="s">
        <v>88</v>
      </c>
      <c r="G200" s="124">
        <v>296677</v>
      </c>
      <c r="H200" s="123">
        <v>2728182438</v>
      </c>
      <c r="I200" s="87">
        <v>2120366690.5600028</v>
      </c>
      <c r="J200" s="89">
        <v>320906</v>
      </c>
      <c r="K200" s="96" t="s">
        <v>178</v>
      </c>
      <c r="L200" s="19" t="s">
        <v>27</v>
      </c>
      <c r="M200" s="19"/>
      <c r="N200" s="19" t="s">
        <v>160</v>
      </c>
      <c r="O200" s="19"/>
    </row>
    <row r="201" spans="1:15" ht="18" customHeight="1" x14ac:dyDescent="0.25">
      <c r="A201" s="106" t="s">
        <v>123</v>
      </c>
      <c r="B201" s="106" t="s">
        <v>121</v>
      </c>
      <c r="C201" s="106" t="s">
        <v>122</v>
      </c>
      <c r="D201" s="218" t="s">
        <v>179</v>
      </c>
      <c r="E201" s="121" t="s">
        <v>180</v>
      </c>
      <c r="F201" s="123" t="s">
        <v>88</v>
      </c>
      <c r="G201" s="124">
        <v>21920</v>
      </c>
      <c r="H201" s="123">
        <v>12307938</v>
      </c>
      <c r="I201" s="87">
        <v>10794462.470000008</v>
      </c>
      <c r="J201" s="89">
        <v>9792</v>
      </c>
      <c r="K201" s="96" t="s">
        <v>181</v>
      </c>
      <c r="L201" s="19" t="s">
        <v>33</v>
      </c>
      <c r="M201" s="19" t="s">
        <v>182</v>
      </c>
      <c r="N201" s="19" t="s">
        <v>183</v>
      </c>
      <c r="O201" s="19"/>
    </row>
    <row r="202" spans="1:15" ht="32.25" customHeight="1" x14ac:dyDescent="0.25">
      <c r="A202" s="106" t="s">
        <v>123</v>
      </c>
      <c r="B202" s="106" t="s">
        <v>121</v>
      </c>
      <c r="C202" s="106" t="s">
        <v>122</v>
      </c>
      <c r="D202" s="218" t="s">
        <v>184</v>
      </c>
      <c r="E202" s="121" t="s">
        <v>185</v>
      </c>
      <c r="F202" s="123" t="s">
        <v>88</v>
      </c>
      <c r="G202" s="124">
        <v>1</v>
      </c>
      <c r="H202" s="123">
        <v>100000000</v>
      </c>
      <c r="I202" s="87">
        <v>7601713.0299999993</v>
      </c>
      <c r="J202" s="89">
        <v>13</v>
      </c>
      <c r="K202" s="96" t="s">
        <v>186</v>
      </c>
      <c r="L202" s="19" t="s">
        <v>27</v>
      </c>
      <c r="M202" s="19"/>
      <c r="N202" s="19"/>
      <c r="O202" s="19"/>
    </row>
    <row r="203" spans="1:15" ht="20.25" customHeight="1" x14ac:dyDescent="0.25">
      <c r="A203" s="106" t="s">
        <v>123</v>
      </c>
      <c r="B203" s="106" t="s">
        <v>121</v>
      </c>
      <c r="C203" s="106" t="s">
        <v>122</v>
      </c>
      <c r="D203" s="218" t="s">
        <v>187</v>
      </c>
      <c r="E203" s="121" t="s">
        <v>188</v>
      </c>
      <c r="F203" s="123" t="s">
        <v>88</v>
      </c>
      <c r="G203" s="124">
        <v>1400</v>
      </c>
      <c r="H203" s="123">
        <v>23331614</v>
      </c>
      <c r="I203" s="87">
        <v>118912203.72</v>
      </c>
      <c r="J203" s="89">
        <v>100</v>
      </c>
      <c r="K203" s="96" t="s">
        <v>189</v>
      </c>
      <c r="L203" s="19" t="s">
        <v>27</v>
      </c>
      <c r="M203" s="19"/>
      <c r="N203" s="19" t="s">
        <v>190</v>
      </c>
      <c r="O203" s="19"/>
    </row>
    <row r="204" spans="1:15" ht="33" customHeight="1" x14ac:dyDescent="0.25">
      <c r="A204" s="106" t="s">
        <v>123</v>
      </c>
      <c r="B204" s="106" t="s">
        <v>121</v>
      </c>
      <c r="C204" s="106" t="s">
        <v>122</v>
      </c>
      <c r="D204" s="218" t="s">
        <v>191</v>
      </c>
      <c r="E204" s="121" t="s">
        <v>192</v>
      </c>
      <c r="F204" s="123" t="s">
        <v>193</v>
      </c>
      <c r="G204" s="124">
        <v>49</v>
      </c>
      <c r="H204" s="123">
        <v>3453091</v>
      </c>
      <c r="I204" s="87">
        <v>13179324.4</v>
      </c>
      <c r="J204" s="89">
        <v>46</v>
      </c>
      <c r="K204" s="96" t="s">
        <v>194</v>
      </c>
      <c r="L204" s="19" t="s">
        <v>33</v>
      </c>
      <c r="M204" s="19" t="s">
        <v>195</v>
      </c>
      <c r="N204" s="19"/>
      <c r="O204" s="19"/>
    </row>
    <row r="205" spans="1:15" ht="50.25" customHeight="1" x14ac:dyDescent="0.25">
      <c r="A205" s="106" t="s">
        <v>123</v>
      </c>
      <c r="B205" s="106" t="s">
        <v>121</v>
      </c>
      <c r="C205" s="106" t="s">
        <v>122</v>
      </c>
      <c r="D205" s="218" t="s">
        <v>196</v>
      </c>
      <c r="E205" s="121" t="s">
        <v>197</v>
      </c>
      <c r="F205" s="123" t="s">
        <v>198</v>
      </c>
      <c r="G205" s="124">
        <v>930</v>
      </c>
      <c r="H205" s="123">
        <v>32544516</v>
      </c>
      <c r="I205" s="87">
        <v>151112239.59999973</v>
      </c>
      <c r="J205" s="89">
        <v>940</v>
      </c>
      <c r="K205" s="96" t="s">
        <v>198</v>
      </c>
      <c r="L205" s="19" t="s">
        <v>27</v>
      </c>
      <c r="M205" s="19"/>
      <c r="N205" s="19"/>
      <c r="O205" s="19"/>
    </row>
    <row r="206" spans="1:15" x14ac:dyDescent="0.25">
      <c r="A206" s="106" t="s">
        <v>123</v>
      </c>
      <c r="B206" s="106" t="s">
        <v>121</v>
      </c>
      <c r="C206" s="106" t="s">
        <v>122</v>
      </c>
      <c r="D206" s="218" t="s">
        <v>199</v>
      </c>
      <c r="E206" s="121" t="s">
        <v>200</v>
      </c>
      <c r="F206" s="123" t="s">
        <v>201</v>
      </c>
      <c r="G206" s="124">
        <v>550</v>
      </c>
      <c r="H206" s="123">
        <v>34957426</v>
      </c>
      <c r="I206" s="87">
        <v>132862903.99999993</v>
      </c>
      <c r="J206" s="89">
        <v>575</v>
      </c>
      <c r="K206" s="96" t="s">
        <v>201</v>
      </c>
      <c r="L206" s="19" t="s">
        <v>27</v>
      </c>
      <c r="M206" s="19"/>
      <c r="N206" s="19"/>
      <c r="O206" s="19"/>
    </row>
    <row r="207" spans="1:15" x14ac:dyDescent="0.25">
      <c r="A207" s="106" t="s">
        <v>123</v>
      </c>
      <c r="B207" s="106" t="s">
        <v>121</v>
      </c>
      <c r="C207" s="106" t="s">
        <v>122</v>
      </c>
      <c r="D207" s="218" t="s">
        <v>202</v>
      </c>
      <c r="E207" s="121" t="s">
        <v>203</v>
      </c>
      <c r="F207" s="123" t="s">
        <v>88</v>
      </c>
      <c r="G207" s="124">
        <v>1145</v>
      </c>
      <c r="H207" s="123">
        <v>3873472</v>
      </c>
      <c r="I207" s="87">
        <v>20297741.519999795</v>
      </c>
      <c r="J207" s="89">
        <v>2524</v>
      </c>
      <c r="K207" s="96" t="s">
        <v>204</v>
      </c>
      <c r="L207" s="19" t="s">
        <v>27</v>
      </c>
      <c r="M207" s="19"/>
      <c r="N207" s="19" t="s">
        <v>205</v>
      </c>
      <c r="O207" s="19"/>
    </row>
    <row r="208" spans="1:15" x14ac:dyDescent="0.25">
      <c r="A208" s="106" t="s">
        <v>123</v>
      </c>
      <c r="B208" s="106" t="s">
        <v>121</v>
      </c>
      <c r="C208" s="106" t="s">
        <v>122</v>
      </c>
      <c r="D208" s="218" t="s">
        <v>206</v>
      </c>
      <c r="E208" s="121" t="s">
        <v>207</v>
      </c>
      <c r="F208" s="123" t="s">
        <v>88</v>
      </c>
      <c r="G208" s="124">
        <v>30575</v>
      </c>
      <c r="H208" s="123">
        <v>89274412</v>
      </c>
      <c r="I208" s="87">
        <v>49067985.35999959</v>
      </c>
      <c r="J208" s="89">
        <v>30432</v>
      </c>
      <c r="K208" s="96" t="s">
        <v>208</v>
      </c>
      <c r="L208" s="19" t="s">
        <v>27</v>
      </c>
      <c r="M208" s="19"/>
      <c r="N208" s="19" t="s">
        <v>205</v>
      </c>
      <c r="O208" s="19"/>
    </row>
    <row r="209" spans="1:15" x14ac:dyDescent="0.25">
      <c r="A209" s="106" t="s">
        <v>123</v>
      </c>
      <c r="B209" s="106" t="s">
        <v>121</v>
      </c>
      <c r="C209" s="106" t="s">
        <v>122</v>
      </c>
      <c r="D209" s="218" t="s">
        <v>209</v>
      </c>
      <c r="E209" s="121" t="s">
        <v>210</v>
      </c>
      <c r="F209" s="123" t="s">
        <v>88</v>
      </c>
      <c r="G209" s="124">
        <v>40238</v>
      </c>
      <c r="H209" s="123">
        <v>156895377</v>
      </c>
      <c r="I209" s="87">
        <v>84620132.68000029</v>
      </c>
      <c r="J209" s="89">
        <v>36280</v>
      </c>
      <c r="K209" s="96" t="s">
        <v>211</v>
      </c>
      <c r="L209" s="19" t="s">
        <v>27</v>
      </c>
      <c r="M209" s="19"/>
      <c r="N209" s="19" t="s">
        <v>205</v>
      </c>
      <c r="O209" s="19"/>
    </row>
    <row r="210" spans="1:15" x14ac:dyDescent="0.25">
      <c r="A210" s="106" t="s">
        <v>123</v>
      </c>
      <c r="B210" s="106" t="s">
        <v>121</v>
      </c>
      <c r="C210" s="106" t="s">
        <v>122</v>
      </c>
      <c r="D210" s="218" t="s">
        <v>212</v>
      </c>
      <c r="E210" s="121" t="s">
        <v>213</v>
      </c>
      <c r="F210" s="123" t="s">
        <v>88</v>
      </c>
      <c r="G210" s="124">
        <v>12147</v>
      </c>
      <c r="H210" s="123">
        <v>820465505</v>
      </c>
      <c r="I210" s="87">
        <v>1067622497.95</v>
      </c>
      <c r="J210" s="89">
        <v>12239</v>
      </c>
      <c r="K210" s="96" t="s">
        <v>214</v>
      </c>
      <c r="L210" s="19" t="s">
        <v>27</v>
      </c>
      <c r="M210" s="19"/>
      <c r="N210" s="19" t="s">
        <v>215</v>
      </c>
      <c r="O210" s="19"/>
    </row>
    <row r="211" spans="1:15" x14ac:dyDescent="0.25">
      <c r="A211" s="106" t="s">
        <v>123</v>
      </c>
      <c r="B211" s="106" t="s">
        <v>121</v>
      </c>
      <c r="C211" s="106" t="s">
        <v>122</v>
      </c>
      <c r="D211" s="218" t="s">
        <v>216</v>
      </c>
      <c r="E211" s="121" t="s">
        <v>217</v>
      </c>
      <c r="F211" s="123" t="s">
        <v>88</v>
      </c>
      <c r="G211" s="124">
        <v>29442</v>
      </c>
      <c r="H211" s="123">
        <v>2410340842</v>
      </c>
      <c r="I211" s="87">
        <v>2508242190.5700002</v>
      </c>
      <c r="J211" s="89">
        <v>29399</v>
      </c>
      <c r="K211" s="96" t="s">
        <v>218</v>
      </c>
      <c r="L211" s="19" t="s">
        <v>27</v>
      </c>
      <c r="M211" s="19"/>
      <c r="N211" s="19" t="s">
        <v>215</v>
      </c>
      <c r="O211" s="19"/>
    </row>
    <row r="212" spans="1:15" x14ac:dyDescent="0.25">
      <c r="A212" s="106" t="s">
        <v>123</v>
      </c>
      <c r="B212" s="106" t="s">
        <v>121</v>
      </c>
      <c r="C212" s="106" t="s">
        <v>122</v>
      </c>
      <c r="D212" s="218" t="s">
        <v>219</v>
      </c>
      <c r="E212" s="121" t="s">
        <v>220</v>
      </c>
      <c r="F212" s="123" t="s">
        <v>88</v>
      </c>
      <c r="G212" s="124">
        <v>15346</v>
      </c>
      <c r="H212" s="123">
        <v>1075505617</v>
      </c>
      <c r="I212" s="87">
        <v>1331318400.6299999</v>
      </c>
      <c r="J212" s="89">
        <v>15012</v>
      </c>
      <c r="K212" s="96" t="s">
        <v>221</v>
      </c>
      <c r="L212" s="19" t="s">
        <v>27</v>
      </c>
      <c r="M212" s="19"/>
      <c r="N212" s="19" t="s">
        <v>215</v>
      </c>
      <c r="O212" s="19"/>
    </row>
    <row r="213" spans="1:15" x14ac:dyDescent="0.25">
      <c r="A213" s="106" t="s">
        <v>123</v>
      </c>
      <c r="B213" s="106" t="s">
        <v>121</v>
      </c>
      <c r="C213" s="106" t="s">
        <v>122</v>
      </c>
      <c r="D213" s="218" t="s">
        <v>222</v>
      </c>
      <c r="E213" s="121" t="s">
        <v>223</v>
      </c>
      <c r="F213" s="123" t="s">
        <v>88</v>
      </c>
      <c r="G213" s="124">
        <v>1050</v>
      </c>
      <c r="H213" s="123">
        <v>72066919</v>
      </c>
      <c r="I213" s="87">
        <v>51407333.180000007</v>
      </c>
      <c r="J213" s="89">
        <v>0</v>
      </c>
      <c r="K213" s="96" t="s">
        <v>356</v>
      </c>
      <c r="L213" s="19" t="s">
        <v>33</v>
      </c>
      <c r="M213" s="19" t="s">
        <v>224</v>
      </c>
      <c r="N213" s="19" t="s">
        <v>225</v>
      </c>
      <c r="O213" s="19"/>
    </row>
    <row r="214" spans="1:15" x14ac:dyDescent="0.25">
      <c r="A214" s="106" t="s">
        <v>123</v>
      </c>
      <c r="B214" s="106" t="s">
        <v>121</v>
      </c>
      <c r="C214" s="106" t="s">
        <v>122</v>
      </c>
      <c r="D214" s="218" t="s">
        <v>226</v>
      </c>
      <c r="E214" s="121" t="s">
        <v>227</v>
      </c>
      <c r="F214" s="123" t="s">
        <v>88</v>
      </c>
      <c r="G214" s="124">
        <v>221183</v>
      </c>
      <c r="H214" s="123">
        <v>13411554</v>
      </c>
      <c r="I214" s="87">
        <v>6872950.3200000003</v>
      </c>
      <c r="J214" s="89">
        <v>32494</v>
      </c>
      <c r="K214" s="96" t="s">
        <v>353</v>
      </c>
      <c r="L214" s="19" t="s">
        <v>33</v>
      </c>
      <c r="M214" s="19" t="s">
        <v>228</v>
      </c>
      <c r="N214" s="19"/>
      <c r="O214" s="19"/>
    </row>
    <row r="215" spans="1:15" x14ac:dyDescent="0.25">
      <c r="A215" s="106" t="s">
        <v>123</v>
      </c>
      <c r="B215" s="106" t="s">
        <v>121</v>
      </c>
      <c r="C215" s="106" t="s">
        <v>122</v>
      </c>
      <c r="D215" s="218" t="s">
        <v>229</v>
      </c>
      <c r="E215" s="121" t="s">
        <v>230</v>
      </c>
      <c r="F215" s="123" t="s">
        <v>231</v>
      </c>
      <c r="G215" s="124">
        <v>595350</v>
      </c>
      <c r="H215" s="123">
        <v>114976449</v>
      </c>
      <c r="I215" s="87">
        <v>58725063</v>
      </c>
      <c r="J215" s="89">
        <v>320000</v>
      </c>
      <c r="K215" s="96" t="s">
        <v>232</v>
      </c>
      <c r="L215" s="19" t="s">
        <v>33</v>
      </c>
      <c r="M215" s="19" t="s">
        <v>233</v>
      </c>
      <c r="N215" s="19" t="s">
        <v>234</v>
      </c>
      <c r="O215" s="19"/>
    </row>
    <row r="216" spans="1:15" x14ac:dyDescent="0.25">
      <c r="A216" s="106" t="s">
        <v>123</v>
      </c>
      <c r="B216" s="106" t="s">
        <v>121</v>
      </c>
      <c r="C216" s="106" t="s">
        <v>122</v>
      </c>
      <c r="D216" s="218" t="s">
        <v>235</v>
      </c>
      <c r="E216" s="121" t="s">
        <v>236</v>
      </c>
      <c r="F216" s="123" t="s">
        <v>237</v>
      </c>
      <c r="G216" s="124">
        <v>1</v>
      </c>
      <c r="H216" s="123">
        <v>121488705</v>
      </c>
      <c r="I216" s="87">
        <v>0</v>
      </c>
      <c r="J216" s="89">
        <v>0</v>
      </c>
      <c r="K216" s="96" t="s">
        <v>238</v>
      </c>
      <c r="L216" s="19" t="s">
        <v>33</v>
      </c>
      <c r="M216" s="19" t="s">
        <v>239</v>
      </c>
      <c r="N216" s="19"/>
      <c r="O216" s="19"/>
    </row>
    <row r="217" spans="1:15" x14ac:dyDescent="0.25">
      <c r="A217" s="106" t="s">
        <v>123</v>
      </c>
      <c r="B217" s="106" t="s">
        <v>121</v>
      </c>
      <c r="C217" s="106" t="s">
        <v>122</v>
      </c>
      <c r="D217" s="221" t="s">
        <v>3535</v>
      </c>
      <c r="E217" s="121" t="s">
        <v>3631</v>
      </c>
      <c r="F217" s="72">
        <v>0</v>
      </c>
      <c r="G217" s="72">
        <v>0</v>
      </c>
      <c r="H217" s="72">
        <v>0</v>
      </c>
      <c r="I217" s="87">
        <v>35167062.570000008</v>
      </c>
      <c r="J217" s="89">
        <v>0</v>
      </c>
      <c r="K217" s="96" t="s">
        <v>356</v>
      </c>
      <c r="L217" s="19" t="s">
        <v>2429</v>
      </c>
      <c r="M217" s="19"/>
      <c r="N217" s="19"/>
      <c r="O217" s="19"/>
    </row>
    <row r="218" spans="1:15" x14ac:dyDescent="0.25">
      <c r="A218" s="106" t="s">
        <v>123</v>
      </c>
      <c r="B218" s="106" t="s">
        <v>121</v>
      </c>
      <c r="C218" s="106" t="s">
        <v>122</v>
      </c>
      <c r="D218" s="221" t="s">
        <v>3536</v>
      </c>
      <c r="E218" s="121" t="s">
        <v>3632</v>
      </c>
      <c r="F218" s="72">
        <v>0</v>
      </c>
      <c r="G218" s="72">
        <v>0</v>
      </c>
      <c r="H218" s="72">
        <v>0</v>
      </c>
      <c r="I218" s="87">
        <v>44613782.969999999</v>
      </c>
      <c r="J218" s="89">
        <v>0</v>
      </c>
      <c r="K218" s="96" t="s">
        <v>356</v>
      </c>
      <c r="L218" s="19" t="s">
        <v>2429</v>
      </c>
      <c r="M218" s="19"/>
      <c r="N218" s="19"/>
      <c r="O218" s="19"/>
    </row>
    <row r="219" spans="1:15" x14ac:dyDescent="0.25">
      <c r="A219" s="106" t="s">
        <v>123</v>
      </c>
      <c r="B219" s="106" t="s">
        <v>121</v>
      </c>
      <c r="C219" s="106" t="s">
        <v>122</v>
      </c>
      <c r="D219" s="218" t="s">
        <v>362</v>
      </c>
      <c r="E219" s="106" t="s">
        <v>363</v>
      </c>
      <c r="F219" s="72">
        <v>0</v>
      </c>
      <c r="G219" s="72">
        <v>0</v>
      </c>
      <c r="H219" s="72">
        <v>0</v>
      </c>
      <c r="I219" s="87">
        <v>100621979.56999998</v>
      </c>
      <c r="J219" s="89">
        <v>314</v>
      </c>
      <c r="K219" s="96" t="s">
        <v>364</v>
      </c>
      <c r="L219" s="19" t="s">
        <v>2429</v>
      </c>
      <c r="M219" s="19" t="s">
        <v>356</v>
      </c>
      <c r="N219" s="19" t="s">
        <v>365</v>
      </c>
      <c r="O219" s="19"/>
    </row>
    <row r="220" spans="1:15" x14ac:dyDescent="0.25">
      <c r="A220" s="106" t="s">
        <v>123</v>
      </c>
      <c r="B220" s="106" t="s">
        <v>121</v>
      </c>
      <c r="C220" s="106" t="s">
        <v>122</v>
      </c>
      <c r="D220" s="218" t="s">
        <v>366</v>
      </c>
      <c r="E220" s="106" t="s">
        <v>367</v>
      </c>
      <c r="F220" s="72">
        <v>0</v>
      </c>
      <c r="G220" s="72">
        <v>0</v>
      </c>
      <c r="H220" s="72">
        <v>0</v>
      </c>
      <c r="I220" s="87">
        <v>48996142.280000001</v>
      </c>
      <c r="J220" s="89">
        <v>134</v>
      </c>
      <c r="K220" s="96" t="s">
        <v>368</v>
      </c>
      <c r="L220" s="19" t="s">
        <v>2429</v>
      </c>
      <c r="M220" s="19" t="s">
        <v>356</v>
      </c>
      <c r="N220" s="19" t="s">
        <v>365</v>
      </c>
      <c r="O220" s="19"/>
    </row>
    <row r="221" spans="1:15" x14ac:dyDescent="0.25">
      <c r="A221" s="106" t="s">
        <v>123</v>
      </c>
      <c r="B221" s="106" t="s">
        <v>121</v>
      </c>
      <c r="C221" s="106" t="s">
        <v>122</v>
      </c>
      <c r="D221" s="218" t="s">
        <v>240</v>
      </c>
      <c r="E221" s="121" t="s">
        <v>241</v>
      </c>
      <c r="F221" s="123" t="s">
        <v>88</v>
      </c>
      <c r="G221" s="124">
        <v>4</v>
      </c>
      <c r="H221" s="123">
        <v>615122</v>
      </c>
      <c r="I221" s="87">
        <v>313261.7</v>
      </c>
      <c r="J221" s="89">
        <v>2</v>
      </c>
      <c r="K221" s="96" t="s">
        <v>242</v>
      </c>
      <c r="L221" s="19" t="s">
        <v>33</v>
      </c>
      <c r="M221" s="19" t="s">
        <v>243</v>
      </c>
      <c r="N221" s="19" t="s">
        <v>244</v>
      </c>
      <c r="O221" s="19"/>
    </row>
    <row r="222" spans="1:15" x14ac:dyDescent="0.25">
      <c r="A222" s="106" t="s">
        <v>123</v>
      </c>
      <c r="B222" s="106" t="s">
        <v>121</v>
      </c>
      <c r="C222" s="106" t="s">
        <v>122</v>
      </c>
      <c r="D222" s="218" t="s">
        <v>245</v>
      </c>
      <c r="E222" s="121" t="s">
        <v>246</v>
      </c>
      <c r="F222" s="123" t="s">
        <v>88</v>
      </c>
      <c r="G222" s="124">
        <v>10</v>
      </c>
      <c r="H222" s="123">
        <v>84188611</v>
      </c>
      <c r="I222" s="87">
        <v>67649476.38000001</v>
      </c>
      <c r="J222" s="89">
        <v>8</v>
      </c>
      <c r="K222" s="96" t="s">
        <v>247</v>
      </c>
      <c r="L222" s="19" t="s">
        <v>27</v>
      </c>
      <c r="M222" s="19"/>
      <c r="N222" s="19" t="s">
        <v>248</v>
      </c>
      <c r="O222" s="19"/>
    </row>
    <row r="223" spans="1:15" x14ac:dyDescent="0.25">
      <c r="A223" s="106" t="s">
        <v>123</v>
      </c>
      <c r="B223" s="106" t="s">
        <v>121</v>
      </c>
      <c r="C223" s="106" t="s">
        <v>122</v>
      </c>
      <c r="D223" s="218" t="s">
        <v>249</v>
      </c>
      <c r="E223" s="121" t="s">
        <v>250</v>
      </c>
      <c r="F223" s="123" t="s">
        <v>88</v>
      </c>
      <c r="G223" s="124">
        <v>5</v>
      </c>
      <c r="H223" s="123">
        <v>1412771</v>
      </c>
      <c r="I223" s="87">
        <v>1433380</v>
      </c>
      <c r="J223" s="89">
        <v>1</v>
      </c>
      <c r="K223" s="96" t="s">
        <v>251</v>
      </c>
      <c r="L223" s="19" t="s">
        <v>27</v>
      </c>
      <c r="M223" s="19"/>
      <c r="N223" s="19" t="s">
        <v>252</v>
      </c>
      <c r="O223" s="19"/>
    </row>
    <row r="224" spans="1:15" x14ac:dyDescent="0.25">
      <c r="A224" s="106" t="s">
        <v>123</v>
      </c>
      <c r="B224" s="106" t="s">
        <v>121</v>
      </c>
      <c r="C224" s="106" t="s">
        <v>122</v>
      </c>
      <c r="D224" s="218" t="s">
        <v>253</v>
      </c>
      <c r="E224" s="121" t="s">
        <v>254</v>
      </c>
      <c r="F224" s="123" t="s">
        <v>88</v>
      </c>
      <c r="G224" s="124">
        <v>95</v>
      </c>
      <c r="H224" s="123">
        <v>6678885</v>
      </c>
      <c r="I224" s="87">
        <v>4137721.47</v>
      </c>
      <c r="J224" s="89">
        <v>43</v>
      </c>
      <c r="K224" s="96" t="s">
        <v>255</v>
      </c>
      <c r="L224" s="19" t="s">
        <v>33</v>
      </c>
      <c r="M224" s="19" t="s">
        <v>256</v>
      </c>
      <c r="N224" s="19" t="s">
        <v>257</v>
      </c>
      <c r="O224" s="19"/>
    </row>
    <row r="225" spans="1:15" x14ac:dyDescent="0.25">
      <c r="A225" s="106" t="s">
        <v>123</v>
      </c>
      <c r="B225" s="106" t="s">
        <v>121</v>
      </c>
      <c r="C225" s="106" t="s">
        <v>122</v>
      </c>
      <c r="D225" s="221" t="s">
        <v>3537</v>
      </c>
      <c r="E225" s="121" t="s">
        <v>3633</v>
      </c>
      <c r="F225" s="123" t="s">
        <v>32</v>
      </c>
      <c r="G225" s="72">
        <v>0</v>
      </c>
      <c r="H225" s="72">
        <v>0</v>
      </c>
      <c r="I225" s="87">
        <v>4506200</v>
      </c>
      <c r="J225" s="89">
        <v>0</v>
      </c>
      <c r="K225" s="96" t="s">
        <v>356</v>
      </c>
      <c r="L225" s="19" t="s">
        <v>2429</v>
      </c>
      <c r="M225" s="19"/>
      <c r="N225" s="19"/>
      <c r="O225" s="19"/>
    </row>
    <row r="226" spans="1:15" x14ac:dyDescent="0.25">
      <c r="A226" s="106" t="s">
        <v>123</v>
      </c>
      <c r="B226" s="106" t="s">
        <v>121</v>
      </c>
      <c r="C226" s="106" t="s">
        <v>122</v>
      </c>
      <c r="D226" s="218" t="s">
        <v>65</v>
      </c>
      <c r="E226" s="121" t="s">
        <v>66</v>
      </c>
      <c r="F226" s="123" t="s">
        <v>67</v>
      </c>
      <c r="G226" s="124">
        <v>1</v>
      </c>
      <c r="H226" s="123">
        <v>1000</v>
      </c>
      <c r="I226" s="87">
        <v>2364500</v>
      </c>
      <c r="J226" s="89">
        <v>0</v>
      </c>
      <c r="K226" s="96" t="s">
        <v>67</v>
      </c>
      <c r="L226" s="19" t="s">
        <v>33</v>
      </c>
      <c r="M226" s="19" t="s">
        <v>258</v>
      </c>
      <c r="N226" s="19" t="s">
        <v>259</v>
      </c>
      <c r="O226" s="19"/>
    </row>
    <row r="227" spans="1:15" x14ac:dyDescent="0.25">
      <c r="A227" s="106" t="s">
        <v>123</v>
      </c>
      <c r="B227" s="106" t="s">
        <v>121</v>
      </c>
      <c r="C227" s="106" t="s">
        <v>122</v>
      </c>
      <c r="D227" s="218" t="s">
        <v>260</v>
      </c>
      <c r="E227" s="121" t="s">
        <v>261</v>
      </c>
      <c r="F227" s="123" t="s">
        <v>88</v>
      </c>
      <c r="G227" s="124">
        <v>1</v>
      </c>
      <c r="H227" s="123">
        <v>191089175</v>
      </c>
      <c r="I227" s="87">
        <v>27910700.579999991</v>
      </c>
      <c r="J227" s="89">
        <v>7</v>
      </c>
      <c r="K227" s="96" t="s">
        <v>262</v>
      </c>
      <c r="L227" s="19" t="s">
        <v>27</v>
      </c>
      <c r="M227" s="19"/>
      <c r="N227" s="19"/>
      <c r="O227" s="19"/>
    </row>
    <row r="228" spans="1:15" x14ac:dyDescent="0.25">
      <c r="A228" s="106" t="s">
        <v>123</v>
      </c>
      <c r="B228" s="106" t="s">
        <v>121</v>
      </c>
      <c r="C228" s="106" t="s">
        <v>122</v>
      </c>
      <c r="D228" s="218" t="s">
        <v>263</v>
      </c>
      <c r="E228" s="121" t="s">
        <v>264</v>
      </c>
      <c r="F228" s="123" t="s">
        <v>88</v>
      </c>
      <c r="G228" s="124">
        <v>1</v>
      </c>
      <c r="H228" s="123">
        <v>5467582</v>
      </c>
      <c r="I228" s="87">
        <v>3932660.4</v>
      </c>
      <c r="J228" s="89">
        <v>2</v>
      </c>
      <c r="K228" s="96" t="s">
        <v>265</v>
      </c>
      <c r="L228" s="19" t="s">
        <v>27</v>
      </c>
      <c r="M228" s="19"/>
      <c r="N228" s="19" t="s">
        <v>266</v>
      </c>
      <c r="O228" s="19"/>
    </row>
    <row r="229" spans="1:15" x14ac:dyDescent="0.25">
      <c r="A229" s="106" t="s">
        <v>123</v>
      </c>
      <c r="B229" s="106" t="s">
        <v>121</v>
      </c>
      <c r="C229" s="106" t="s">
        <v>122</v>
      </c>
      <c r="D229" s="218" t="s">
        <v>267</v>
      </c>
      <c r="E229" s="121" t="s">
        <v>268</v>
      </c>
      <c r="F229" s="123" t="s">
        <v>88</v>
      </c>
      <c r="G229" s="124">
        <v>1</v>
      </c>
      <c r="H229" s="123">
        <v>162415210</v>
      </c>
      <c r="I229" s="87">
        <v>133331.13</v>
      </c>
      <c r="J229" s="89">
        <v>0</v>
      </c>
      <c r="K229" s="96" t="s">
        <v>269</v>
      </c>
      <c r="L229" s="19" t="s">
        <v>33</v>
      </c>
      <c r="M229" s="19" t="s">
        <v>270</v>
      </c>
      <c r="N229" s="19"/>
      <c r="O229" s="19"/>
    </row>
    <row r="230" spans="1:15" x14ac:dyDescent="0.25">
      <c r="A230" s="106" t="s">
        <v>123</v>
      </c>
      <c r="B230" s="106" t="s">
        <v>121</v>
      </c>
      <c r="C230" s="106" t="s">
        <v>122</v>
      </c>
      <c r="D230" s="218" t="s">
        <v>271</v>
      </c>
      <c r="E230" s="121" t="s">
        <v>272</v>
      </c>
      <c r="F230" s="123" t="s">
        <v>273</v>
      </c>
      <c r="G230" s="124">
        <v>1</v>
      </c>
      <c r="H230" s="123">
        <v>1000</v>
      </c>
      <c r="I230" s="87">
        <v>1295532.9200000002</v>
      </c>
      <c r="J230" s="89">
        <v>2</v>
      </c>
      <c r="K230" s="96" t="s">
        <v>274</v>
      </c>
      <c r="L230" s="19" t="s">
        <v>27</v>
      </c>
      <c r="M230" s="19"/>
      <c r="N230" s="19" t="s">
        <v>275</v>
      </c>
      <c r="O230" s="19"/>
    </row>
    <row r="231" spans="1:15" x14ac:dyDescent="0.25">
      <c r="A231" s="106" t="s">
        <v>123</v>
      </c>
      <c r="B231" s="106" t="s">
        <v>121</v>
      </c>
      <c r="C231" s="106" t="s">
        <v>122</v>
      </c>
      <c r="D231" s="218" t="s">
        <v>276</v>
      </c>
      <c r="E231" s="121" t="s">
        <v>277</v>
      </c>
      <c r="F231" s="123" t="s">
        <v>88</v>
      </c>
      <c r="G231" s="124">
        <v>1</v>
      </c>
      <c r="H231" s="123">
        <v>1000</v>
      </c>
      <c r="I231" s="87">
        <v>153081646.66000003</v>
      </c>
      <c r="J231" s="89">
        <v>12</v>
      </c>
      <c r="K231" s="96" t="s">
        <v>278</v>
      </c>
      <c r="L231" s="19" t="s">
        <v>27</v>
      </c>
      <c r="M231" s="19"/>
      <c r="N231" s="19"/>
      <c r="O231" s="19"/>
    </row>
    <row r="232" spans="1:15" x14ac:dyDescent="0.25">
      <c r="A232" s="106" t="s">
        <v>123</v>
      </c>
      <c r="B232" s="106" t="s">
        <v>121</v>
      </c>
      <c r="C232" s="106" t="s">
        <v>122</v>
      </c>
      <c r="D232" s="218" t="s">
        <v>279</v>
      </c>
      <c r="E232" s="121" t="s">
        <v>280</v>
      </c>
      <c r="F232" s="123" t="s">
        <v>281</v>
      </c>
      <c r="G232" s="124">
        <v>1</v>
      </c>
      <c r="H232" s="123">
        <v>3000</v>
      </c>
      <c r="I232" s="87">
        <v>0</v>
      </c>
      <c r="J232" s="89">
        <v>0</v>
      </c>
      <c r="K232" s="96" t="s">
        <v>282</v>
      </c>
      <c r="L232" s="19" t="s">
        <v>1382</v>
      </c>
      <c r="M232" s="19"/>
      <c r="N232" s="19" t="s">
        <v>2448</v>
      </c>
      <c r="O232" s="19"/>
    </row>
    <row r="233" spans="1:15" x14ac:dyDescent="0.25">
      <c r="A233" s="106" t="s">
        <v>123</v>
      </c>
      <c r="B233" s="106" t="s">
        <v>121</v>
      </c>
      <c r="C233" s="106" t="s">
        <v>122</v>
      </c>
      <c r="D233" s="218" t="s">
        <v>283</v>
      </c>
      <c r="E233" s="121" t="s">
        <v>284</v>
      </c>
      <c r="F233" s="123" t="s">
        <v>88</v>
      </c>
      <c r="G233" s="124">
        <v>1</v>
      </c>
      <c r="H233" s="123">
        <v>3000</v>
      </c>
      <c r="I233" s="87">
        <v>15490211.060000001</v>
      </c>
      <c r="J233" s="89">
        <v>1</v>
      </c>
      <c r="K233" s="96" t="s">
        <v>285</v>
      </c>
      <c r="L233" s="19" t="s">
        <v>27</v>
      </c>
      <c r="M233" s="19"/>
      <c r="N233" s="19"/>
      <c r="O233" s="19"/>
    </row>
    <row r="234" spans="1:15" x14ac:dyDescent="0.25">
      <c r="A234" s="106" t="s">
        <v>123</v>
      </c>
      <c r="B234" s="106" t="s">
        <v>121</v>
      </c>
      <c r="C234" s="106" t="s">
        <v>122</v>
      </c>
      <c r="D234" s="218" t="s">
        <v>286</v>
      </c>
      <c r="E234" s="121" t="s">
        <v>287</v>
      </c>
      <c r="F234" s="123" t="s">
        <v>88</v>
      </c>
      <c r="G234" s="124">
        <v>1</v>
      </c>
      <c r="H234" s="123">
        <v>1000</v>
      </c>
      <c r="I234" s="87">
        <v>3128209.85</v>
      </c>
      <c r="J234" s="89">
        <v>2</v>
      </c>
      <c r="K234" s="96" t="s">
        <v>288</v>
      </c>
      <c r="L234" s="19" t="s">
        <v>27</v>
      </c>
      <c r="M234" s="19"/>
      <c r="N234" s="19" t="s">
        <v>289</v>
      </c>
      <c r="O234" s="19"/>
    </row>
    <row r="235" spans="1:15" x14ac:dyDescent="0.25">
      <c r="A235" s="106" t="s">
        <v>123</v>
      </c>
      <c r="B235" s="106" t="s">
        <v>121</v>
      </c>
      <c r="C235" s="106" t="s">
        <v>122</v>
      </c>
      <c r="D235" s="218" t="s">
        <v>290</v>
      </c>
      <c r="E235" s="121" t="s">
        <v>291</v>
      </c>
      <c r="F235" s="123" t="s">
        <v>237</v>
      </c>
      <c r="G235" s="124">
        <v>1</v>
      </c>
      <c r="H235" s="123">
        <v>162415</v>
      </c>
      <c r="I235" s="87">
        <v>0</v>
      </c>
      <c r="J235" s="89">
        <v>0</v>
      </c>
      <c r="K235" s="96" t="s">
        <v>237</v>
      </c>
      <c r="L235" s="19" t="s">
        <v>33</v>
      </c>
      <c r="M235" s="19" t="s">
        <v>258</v>
      </c>
      <c r="N235" s="19"/>
      <c r="O235" s="19"/>
    </row>
    <row r="236" spans="1:15" x14ac:dyDescent="0.25">
      <c r="A236" s="106" t="s">
        <v>123</v>
      </c>
      <c r="B236" s="106" t="s">
        <v>121</v>
      </c>
      <c r="C236" s="106" t="s">
        <v>122</v>
      </c>
      <c r="D236" s="218" t="s">
        <v>292</v>
      </c>
      <c r="E236" s="121" t="s">
        <v>293</v>
      </c>
      <c r="F236" s="123" t="s">
        <v>88</v>
      </c>
      <c r="G236" s="124">
        <v>582609</v>
      </c>
      <c r="H236" s="123">
        <v>16512740</v>
      </c>
      <c r="I236" s="87">
        <v>2984447.4200000004</v>
      </c>
      <c r="J236" s="89">
        <v>20140</v>
      </c>
      <c r="K236" s="96" t="s">
        <v>294</v>
      </c>
      <c r="L236" s="19" t="s">
        <v>33</v>
      </c>
      <c r="M236" s="19" t="s">
        <v>295</v>
      </c>
      <c r="N236" s="19"/>
      <c r="O236" s="19"/>
    </row>
    <row r="237" spans="1:15" x14ac:dyDescent="0.25">
      <c r="A237" s="106" t="s">
        <v>123</v>
      </c>
      <c r="B237" s="106" t="s">
        <v>121</v>
      </c>
      <c r="C237" s="106" t="s">
        <v>122</v>
      </c>
      <c r="D237" s="218" t="s">
        <v>296</v>
      </c>
      <c r="E237" s="121" t="s">
        <v>297</v>
      </c>
      <c r="F237" s="123" t="s">
        <v>88</v>
      </c>
      <c r="G237" s="124">
        <v>1139</v>
      </c>
      <c r="H237" s="123">
        <v>799982544</v>
      </c>
      <c r="I237" s="87">
        <v>351457487.54000026</v>
      </c>
      <c r="J237" s="89">
        <v>362</v>
      </c>
      <c r="K237" s="96" t="s">
        <v>298</v>
      </c>
      <c r="L237" s="19" t="s">
        <v>27</v>
      </c>
      <c r="M237" s="19"/>
      <c r="N237" s="19" t="s">
        <v>299</v>
      </c>
      <c r="O237" s="19"/>
    </row>
    <row r="238" spans="1:15" x14ac:dyDescent="0.25">
      <c r="A238" s="106" t="s">
        <v>123</v>
      </c>
      <c r="B238" s="106" t="s">
        <v>121</v>
      </c>
      <c r="C238" s="106" t="s">
        <v>122</v>
      </c>
      <c r="D238" s="218" t="s">
        <v>300</v>
      </c>
      <c r="E238" s="121" t="s">
        <v>301</v>
      </c>
      <c r="F238" s="123" t="s">
        <v>88</v>
      </c>
      <c r="G238" s="124">
        <v>575</v>
      </c>
      <c r="H238" s="123">
        <v>1044855044</v>
      </c>
      <c r="I238" s="87">
        <v>596097163.41000032</v>
      </c>
      <c r="J238" s="89">
        <v>558</v>
      </c>
      <c r="K238" s="96" t="s">
        <v>302</v>
      </c>
      <c r="L238" s="19" t="s">
        <v>27</v>
      </c>
      <c r="M238" s="19"/>
      <c r="N238" s="19" t="s">
        <v>303</v>
      </c>
      <c r="O238" s="19"/>
    </row>
    <row r="239" spans="1:15" x14ac:dyDescent="0.25">
      <c r="A239" s="106" t="s">
        <v>123</v>
      </c>
      <c r="B239" s="106" t="s">
        <v>121</v>
      </c>
      <c r="C239" s="106" t="s">
        <v>122</v>
      </c>
      <c r="D239" s="218" t="s">
        <v>304</v>
      </c>
      <c r="E239" s="121" t="s">
        <v>305</v>
      </c>
      <c r="F239" s="123" t="s">
        <v>88</v>
      </c>
      <c r="G239" s="124">
        <v>49</v>
      </c>
      <c r="H239" s="123">
        <v>307560877</v>
      </c>
      <c r="I239" s="87">
        <v>256177330.94000006</v>
      </c>
      <c r="J239" s="89">
        <v>57</v>
      </c>
      <c r="K239" s="96" t="s">
        <v>306</v>
      </c>
      <c r="L239" s="19" t="s">
        <v>27</v>
      </c>
      <c r="M239" s="19"/>
      <c r="N239" s="19"/>
      <c r="O239" s="19"/>
    </row>
    <row r="240" spans="1:15" x14ac:dyDescent="0.25">
      <c r="A240" s="106" t="s">
        <v>123</v>
      </c>
      <c r="B240" s="106" t="s">
        <v>121</v>
      </c>
      <c r="C240" s="106" t="s">
        <v>122</v>
      </c>
      <c r="D240" s="218" t="s">
        <v>307</v>
      </c>
      <c r="E240" s="121" t="s">
        <v>308</v>
      </c>
      <c r="F240" s="123" t="s">
        <v>231</v>
      </c>
      <c r="G240" s="124">
        <v>11469</v>
      </c>
      <c r="H240" s="123">
        <v>628754567</v>
      </c>
      <c r="I240" s="87">
        <v>634538751.81000018</v>
      </c>
      <c r="J240" s="89">
        <v>1038.9929999999999</v>
      </c>
      <c r="K240" s="96" t="s">
        <v>133</v>
      </c>
      <c r="L240" s="19" t="s">
        <v>27</v>
      </c>
      <c r="M240" s="19"/>
      <c r="N240" s="19" t="s">
        <v>309</v>
      </c>
      <c r="O240" s="19"/>
    </row>
    <row r="241" spans="1:15" x14ac:dyDescent="0.25">
      <c r="A241" s="106" t="s">
        <v>123</v>
      </c>
      <c r="B241" s="106" t="s">
        <v>121</v>
      </c>
      <c r="C241" s="106" t="s">
        <v>122</v>
      </c>
      <c r="D241" s="218" t="s">
        <v>310</v>
      </c>
      <c r="E241" s="121" t="s">
        <v>311</v>
      </c>
      <c r="F241" s="123" t="s">
        <v>57</v>
      </c>
      <c r="G241" s="124">
        <v>1</v>
      </c>
      <c r="H241" s="123">
        <v>4336800</v>
      </c>
      <c r="I241" s="87">
        <v>0</v>
      </c>
      <c r="J241" s="89">
        <v>0</v>
      </c>
      <c r="K241" s="96" t="s">
        <v>57</v>
      </c>
      <c r="L241" s="19" t="s">
        <v>33</v>
      </c>
      <c r="M241" s="19" t="s">
        <v>312</v>
      </c>
      <c r="N241" s="19"/>
      <c r="O241" s="19"/>
    </row>
    <row r="242" spans="1:15" x14ac:dyDescent="0.25">
      <c r="A242" s="106" t="s">
        <v>123</v>
      </c>
      <c r="B242" s="106" t="s">
        <v>121</v>
      </c>
      <c r="C242" s="106" t="s">
        <v>122</v>
      </c>
      <c r="D242" s="221" t="s">
        <v>313</v>
      </c>
      <c r="E242" s="125" t="s">
        <v>314</v>
      </c>
      <c r="F242" s="123" t="s">
        <v>315</v>
      </c>
      <c r="G242" s="124">
        <v>100</v>
      </c>
      <c r="H242" s="123">
        <v>10000</v>
      </c>
      <c r="I242" s="87">
        <v>0</v>
      </c>
      <c r="J242" s="89">
        <v>0</v>
      </c>
      <c r="K242" s="96" t="s">
        <v>356</v>
      </c>
      <c r="L242" s="19" t="s">
        <v>2429</v>
      </c>
      <c r="M242" s="19"/>
      <c r="N242" s="19"/>
      <c r="O242" s="19" t="s">
        <v>3768</v>
      </c>
    </row>
    <row r="243" spans="1:15" x14ac:dyDescent="0.25">
      <c r="A243" s="106" t="s">
        <v>123</v>
      </c>
      <c r="B243" s="106" t="s">
        <v>121</v>
      </c>
      <c r="C243" s="106" t="s">
        <v>122</v>
      </c>
      <c r="D243" s="221" t="s">
        <v>316</v>
      </c>
      <c r="E243" s="125" t="s">
        <v>317</v>
      </c>
      <c r="F243" s="123" t="s">
        <v>231</v>
      </c>
      <c r="G243" s="124">
        <v>900</v>
      </c>
      <c r="H243" s="123">
        <v>10000</v>
      </c>
      <c r="I243" s="87">
        <v>0</v>
      </c>
      <c r="J243" s="89">
        <v>0</v>
      </c>
      <c r="K243" s="96" t="s">
        <v>356</v>
      </c>
      <c r="L243" s="19" t="s">
        <v>2429</v>
      </c>
      <c r="M243" s="19"/>
      <c r="N243" s="19"/>
      <c r="O243" s="19" t="s">
        <v>3768</v>
      </c>
    </row>
    <row r="244" spans="1:15" x14ac:dyDescent="0.25">
      <c r="A244" s="106" t="s">
        <v>123</v>
      </c>
      <c r="B244" s="106" t="s">
        <v>121</v>
      </c>
      <c r="C244" s="106" t="s">
        <v>122</v>
      </c>
      <c r="D244" s="221" t="s">
        <v>318</v>
      </c>
      <c r="E244" s="125" t="s">
        <v>319</v>
      </c>
      <c r="F244" s="123" t="s">
        <v>320</v>
      </c>
      <c r="G244" s="124">
        <v>1</v>
      </c>
      <c r="H244" s="123">
        <v>10000</v>
      </c>
      <c r="I244" s="87">
        <v>0</v>
      </c>
      <c r="J244" s="89">
        <v>0</v>
      </c>
      <c r="K244" s="96" t="s">
        <v>356</v>
      </c>
      <c r="L244" s="19" t="s">
        <v>2429</v>
      </c>
      <c r="M244" s="19"/>
      <c r="N244" s="19"/>
      <c r="O244" s="19" t="s">
        <v>3768</v>
      </c>
    </row>
    <row r="245" spans="1:15" x14ac:dyDescent="0.25">
      <c r="A245" s="106" t="s">
        <v>123</v>
      </c>
      <c r="B245" s="106" t="s">
        <v>121</v>
      </c>
      <c r="C245" s="106" t="s">
        <v>122</v>
      </c>
      <c r="D245" s="221" t="s">
        <v>321</v>
      </c>
      <c r="E245" s="125" t="s">
        <v>322</v>
      </c>
      <c r="F245" s="123" t="s">
        <v>323</v>
      </c>
      <c r="G245" s="124">
        <v>1</v>
      </c>
      <c r="H245" s="123">
        <v>100000</v>
      </c>
      <c r="I245" s="87">
        <v>0</v>
      </c>
      <c r="J245" s="89">
        <v>0</v>
      </c>
      <c r="K245" s="96" t="s">
        <v>356</v>
      </c>
      <c r="L245" s="19" t="s">
        <v>3762</v>
      </c>
      <c r="M245" s="19"/>
      <c r="N245" s="19"/>
      <c r="O245" s="19" t="s">
        <v>3766</v>
      </c>
    </row>
    <row r="246" spans="1:15" x14ac:dyDescent="0.25">
      <c r="A246" s="106" t="s">
        <v>123</v>
      </c>
      <c r="B246" s="106" t="s">
        <v>121</v>
      </c>
      <c r="C246" s="106" t="s">
        <v>122</v>
      </c>
      <c r="D246" s="221" t="s">
        <v>324</v>
      </c>
      <c r="E246" s="125" t="s">
        <v>325</v>
      </c>
      <c r="F246" s="123" t="s">
        <v>326</v>
      </c>
      <c r="G246" s="124">
        <v>1</v>
      </c>
      <c r="H246" s="123">
        <v>1000</v>
      </c>
      <c r="I246" s="87">
        <v>0</v>
      </c>
      <c r="J246" s="89">
        <v>0</v>
      </c>
      <c r="K246" s="96" t="s">
        <v>356</v>
      </c>
      <c r="L246" s="19" t="s">
        <v>1382</v>
      </c>
      <c r="M246" s="19"/>
      <c r="N246" s="19" t="s">
        <v>1029</v>
      </c>
      <c r="O246" s="19"/>
    </row>
    <row r="247" spans="1:15" x14ac:dyDescent="0.25">
      <c r="A247" s="106" t="s">
        <v>123</v>
      </c>
      <c r="B247" s="106" t="s">
        <v>121</v>
      </c>
      <c r="C247" s="106" t="s">
        <v>122</v>
      </c>
      <c r="D247" s="221" t="s">
        <v>327</v>
      </c>
      <c r="E247" s="125" t="s">
        <v>328</v>
      </c>
      <c r="F247" s="123" t="s">
        <v>329</v>
      </c>
      <c r="G247" s="124">
        <v>1</v>
      </c>
      <c r="H247" s="123">
        <v>5000000</v>
      </c>
      <c r="I247" s="87">
        <v>0</v>
      </c>
      <c r="J247" s="89">
        <v>0</v>
      </c>
      <c r="K247" s="96" t="s">
        <v>356</v>
      </c>
      <c r="L247" s="19" t="s">
        <v>3762</v>
      </c>
      <c r="M247" s="19"/>
      <c r="N247" s="19"/>
      <c r="O247" s="19" t="s">
        <v>3766</v>
      </c>
    </row>
    <row r="248" spans="1:15" x14ac:dyDescent="0.25">
      <c r="A248" s="106" t="s">
        <v>123</v>
      </c>
      <c r="B248" s="106" t="s">
        <v>121</v>
      </c>
      <c r="C248" s="106" t="s">
        <v>122</v>
      </c>
      <c r="D248" s="221" t="s">
        <v>330</v>
      </c>
      <c r="E248" s="125" t="s">
        <v>331</v>
      </c>
      <c r="F248" s="123" t="s">
        <v>281</v>
      </c>
      <c r="G248" s="124">
        <v>1</v>
      </c>
      <c r="H248" s="123">
        <v>10000</v>
      </c>
      <c r="I248" s="87">
        <v>0</v>
      </c>
      <c r="J248" s="89">
        <v>0</v>
      </c>
      <c r="K248" s="96" t="s">
        <v>356</v>
      </c>
      <c r="L248" s="19" t="s">
        <v>2429</v>
      </c>
      <c r="M248" s="19"/>
      <c r="N248" s="19"/>
      <c r="O248" s="19" t="s">
        <v>3768</v>
      </c>
    </row>
    <row r="249" spans="1:15" x14ac:dyDescent="0.25">
      <c r="A249" s="106" t="s">
        <v>123</v>
      </c>
      <c r="B249" s="106" t="s">
        <v>121</v>
      </c>
      <c r="C249" s="106" t="s">
        <v>122</v>
      </c>
      <c r="D249" s="221" t="s">
        <v>332</v>
      </c>
      <c r="E249" s="125" t="s">
        <v>333</v>
      </c>
      <c r="F249" s="123" t="s">
        <v>262</v>
      </c>
      <c r="G249" s="124">
        <v>1</v>
      </c>
      <c r="H249" s="123">
        <v>10000</v>
      </c>
      <c r="I249" s="87">
        <v>0</v>
      </c>
      <c r="J249" s="89">
        <v>0</v>
      </c>
      <c r="K249" s="96" t="s">
        <v>356</v>
      </c>
      <c r="L249" s="19" t="s">
        <v>2429</v>
      </c>
      <c r="M249" s="19"/>
      <c r="N249" s="19"/>
      <c r="O249" s="19" t="s">
        <v>3768</v>
      </c>
    </row>
    <row r="250" spans="1:15" x14ac:dyDescent="0.25">
      <c r="A250" s="106" t="s">
        <v>123</v>
      </c>
      <c r="B250" s="106" t="s">
        <v>121</v>
      </c>
      <c r="C250" s="106" t="s">
        <v>122</v>
      </c>
      <c r="D250" s="221" t="s">
        <v>334</v>
      </c>
      <c r="E250" s="125" t="s">
        <v>335</v>
      </c>
      <c r="F250" s="123" t="s">
        <v>269</v>
      </c>
      <c r="G250" s="124">
        <v>1</v>
      </c>
      <c r="H250" s="123">
        <v>10000</v>
      </c>
      <c r="I250" s="87">
        <v>0</v>
      </c>
      <c r="J250" s="89">
        <v>0</v>
      </c>
      <c r="K250" s="96" t="s">
        <v>356</v>
      </c>
      <c r="L250" s="19" t="s">
        <v>2429</v>
      </c>
      <c r="M250" s="19"/>
      <c r="N250" s="19"/>
      <c r="O250" s="19" t="s">
        <v>3768</v>
      </c>
    </row>
    <row r="251" spans="1:15" x14ac:dyDescent="0.25">
      <c r="A251" s="106" t="s">
        <v>123</v>
      </c>
      <c r="B251" s="106" t="s">
        <v>121</v>
      </c>
      <c r="C251" s="106" t="s">
        <v>122</v>
      </c>
      <c r="D251" s="221" t="s">
        <v>336</v>
      </c>
      <c r="E251" s="125" t="s">
        <v>337</v>
      </c>
      <c r="F251" s="123" t="s">
        <v>262</v>
      </c>
      <c r="G251" s="124">
        <v>1</v>
      </c>
      <c r="H251" s="123">
        <v>10000</v>
      </c>
      <c r="I251" s="87">
        <v>0</v>
      </c>
      <c r="J251" s="89">
        <v>0</v>
      </c>
      <c r="K251" s="96" t="s">
        <v>356</v>
      </c>
      <c r="L251" s="19" t="s">
        <v>2429</v>
      </c>
      <c r="M251" s="19"/>
      <c r="N251" s="19"/>
      <c r="O251" s="19" t="s">
        <v>3768</v>
      </c>
    </row>
    <row r="252" spans="1:15" x14ac:dyDescent="0.25">
      <c r="A252" s="106" t="s">
        <v>123</v>
      </c>
      <c r="B252" s="106" t="s">
        <v>121</v>
      </c>
      <c r="C252" s="106" t="s">
        <v>122</v>
      </c>
      <c r="D252" s="221" t="s">
        <v>338</v>
      </c>
      <c r="E252" s="125" t="s">
        <v>339</v>
      </c>
      <c r="F252" s="123" t="s">
        <v>285</v>
      </c>
      <c r="G252" s="124">
        <v>1</v>
      </c>
      <c r="H252" s="123">
        <v>10000</v>
      </c>
      <c r="I252" s="87">
        <v>0</v>
      </c>
      <c r="J252" s="89">
        <v>0</v>
      </c>
      <c r="K252" s="96" t="s">
        <v>356</v>
      </c>
      <c r="L252" s="19" t="s">
        <v>2429</v>
      </c>
      <c r="M252" s="19"/>
      <c r="N252" s="19"/>
      <c r="O252" s="19" t="s">
        <v>3768</v>
      </c>
    </row>
    <row r="253" spans="1:15" x14ac:dyDescent="0.25">
      <c r="A253" s="106" t="s">
        <v>123</v>
      </c>
      <c r="B253" s="106" t="s">
        <v>121</v>
      </c>
      <c r="C253" s="106" t="s">
        <v>122</v>
      </c>
      <c r="D253" s="221" t="s">
        <v>340</v>
      </c>
      <c r="E253" s="125" t="s">
        <v>341</v>
      </c>
      <c r="F253" s="123" t="s">
        <v>342</v>
      </c>
      <c r="G253" s="124">
        <v>1</v>
      </c>
      <c r="H253" s="123">
        <v>10000</v>
      </c>
      <c r="I253" s="87">
        <v>0</v>
      </c>
      <c r="J253" s="89">
        <v>0</v>
      </c>
      <c r="K253" s="96" t="s">
        <v>356</v>
      </c>
      <c r="L253" s="19" t="s">
        <v>2429</v>
      </c>
      <c r="M253" s="19"/>
      <c r="N253" s="19"/>
      <c r="O253" s="19" t="s">
        <v>3768</v>
      </c>
    </row>
    <row r="254" spans="1:15" x14ac:dyDescent="0.25">
      <c r="A254" s="106" t="s">
        <v>123</v>
      </c>
      <c r="B254" s="106" t="s">
        <v>121</v>
      </c>
      <c r="C254" s="106" t="s">
        <v>122</v>
      </c>
      <c r="D254" s="221" t="s">
        <v>343</v>
      </c>
      <c r="E254" s="125" t="s">
        <v>344</v>
      </c>
      <c r="F254" s="123" t="s">
        <v>342</v>
      </c>
      <c r="G254" s="124">
        <v>1</v>
      </c>
      <c r="H254" s="123">
        <v>10000</v>
      </c>
      <c r="I254" s="87">
        <v>0</v>
      </c>
      <c r="J254" s="89">
        <v>0</v>
      </c>
      <c r="K254" s="96" t="s">
        <v>356</v>
      </c>
      <c r="L254" s="19" t="s">
        <v>2429</v>
      </c>
      <c r="M254" s="19"/>
      <c r="N254" s="19"/>
      <c r="O254" s="19" t="s">
        <v>3768</v>
      </c>
    </row>
    <row r="255" spans="1:15" x14ac:dyDescent="0.25">
      <c r="A255" s="106" t="s">
        <v>123</v>
      </c>
      <c r="B255" s="106" t="s">
        <v>121</v>
      </c>
      <c r="C255" s="106" t="s">
        <v>122</v>
      </c>
      <c r="D255" s="221" t="s">
        <v>345</v>
      </c>
      <c r="E255" s="125" t="s">
        <v>346</v>
      </c>
      <c r="F255" s="123" t="s">
        <v>342</v>
      </c>
      <c r="G255" s="124">
        <v>1</v>
      </c>
      <c r="H255" s="123">
        <v>10000</v>
      </c>
      <c r="I255" s="87">
        <v>0</v>
      </c>
      <c r="J255" s="89">
        <v>0</v>
      </c>
      <c r="K255" s="96" t="s">
        <v>356</v>
      </c>
      <c r="L255" s="19" t="s">
        <v>2429</v>
      </c>
      <c r="M255" s="19"/>
      <c r="N255" s="19"/>
      <c r="O255" s="19" t="s">
        <v>3768</v>
      </c>
    </row>
    <row r="256" spans="1:15" x14ac:dyDescent="0.25">
      <c r="A256" s="106" t="s">
        <v>123</v>
      </c>
      <c r="B256" s="106" t="s">
        <v>121</v>
      </c>
      <c r="C256" s="106" t="s">
        <v>122</v>
      </c>
      <c r="D256" s="221" t="s">
        <v>347</v>
      </c>
      <c r="E256" s="125" t="s">
        <v>348</v>
      </c>
      <c r="F256" s="123" t="s">
        <v>349</v>
      </c>
      <c r="G256" s="124">
        <v>1</v>
      </c>
      <c r="H256" s="123">
        <v>10000</v>
      </c>
      <c r="I256" s="87">
        <v>0</v>
      </c>
      <c r="J256" s="89">
        <v>0</v>
      </c>
      <c r="K256" s="96" t="s">
        <v>356</v>
      </c>
      <c r="L256" s="19" t="s">
        <v>2429</v>
      </c>
      <c r="M256" s="19"/>
      <c r="N256" s="19"/>
      <c r="O256" s="19" t="s">
        <v>3768</v>
      </c>
    </row>
    <row r="257" spans="1:15" x14ac:dyDescent="0.25">
      <c r="A257" s="106" t="s">
        <v>123</v>
      </c>
      <c r="B257" s="106" t="s">
        <v>121</v>
      </c>
      <c r="C257" s="106" t="s">
        <v>122</v>
      </c>
      <c r="D257" s="221" t="s">
        <v>350</v>
      </c>
      <c r="E257" s="125" t="s">
        <v>351</v>
      </c>
      <c r="F257" s="123" t="s">
        <v>352</v>
      </c>
      <c r="G257" s="124">
        <v>1</v>
      </c>
      <c r="H257" s="123">
        <v>1000</v>
      </c>
      <c r="I257" s="87">
        <v>0</v>
      </c>
      <c r="J257" s="89">
        <v>0</v>
      </c>
      <c r="K257" s="96" t="s">
        <v>356</v>
      </c>
      <c r="L257" s="19" t="s">
        <v>1382</v>
      </c>
      <c r="M257" s="19"/>
      <c r="N257" s="19" t="s">
        <v>1029</v>
      </c>
      <c r="O257" s="19"/>
    </row>
    <row r="258" spans="1:15" x14ac:dyDescent="0.25">
      <c r="A258" s="8" t="s">
        <v>2072</v>
      </c>
      <c r="B258" s="106" t="s">
        <v>2070</v>
      </c>
      <c r="C258" s="127" t="s">
        <v>2071</v>
      </c>
      <c r="D258" s="218" t="s">
        <v>44</v>
      </c>
      <c r="E258" s="70" t="s">
        <v>45</v>
      </c>
      <c r="F258" s="72" t="s">
        <v>32</v>
      </c>
      <c r="G258" s="128">
        <v>1</v>
      </c>
      <c r="H258" s="72">
        <v>5000908</v>
      </c>
      <c r="I258" s="87">
        <v>361397.66000000003</v>
      </c>
      <c r="J258" s="89">
        <v>1</v>
      </c>
      <c r="K258" s="96" t="s">
        <v>2073</v>
      </c>
      <c r="L258" s="19" t="s">
        <v>27</v>
      </c>
      <c r="M258" s="19"/>
      <c r="N258" s="19" t="s">
        <v>2074</v>
      </c>
      <c r="O258" s="19"/>
    </row>
    <row r="259" spans="1:15" x14ac:dyDescent="0.25">
      <c r="A259" s="8" t="s">
        <v>2072</v>
      </c>
      <c r="B259" s="106" t="s">
        <v>2070</v>
      </c>
      <c r="C259" s="127" t="s">
        <v>2071</v>
      </c>
      <c r="D259" s="218" t="s">
        <v>2075</v>
      </c>
      <c r="E259" s="70" t="s">
        <v>2076</v>
      </c>
      <c r="F259" s="72" t="s">
        <v>32</v>
      </c>
      <c r="G259" s="128">
        <v>1</v>
      </c>
      <c r="H259" s="72">
        <v>2000</v>
      </c>
      <c r="I259" s="87">
        <v>2946581.5</v>
      </c>
      <c r="J259" s="89">
        <v>1</v>
      </c>
      <c r="K259" s="96" t="s">
        <v>2077</v>
      </c>
      <c r="L259" s="19" t="s">
        <v>27</v>
      </c>
      <c r="M259" s="19"/>
      <c r="N259" s="19"/>
      <c r="O259" s="19"/>
    </row>
    <row r="260" spans="1:15" x14ac:dyDescent="0.25">
      <c r="A260" s="7" t="s">
        <v>2072</v>
      </c>
      <c r="B260" s="129" t="s">
        <v>2070</v>
      </c>
      <c r="C260" s="130" t="s">
        <v>2071</v>
      </c>
      <c r="D260" s="219" t="s">
        <v>17</v>
      </c>
      <c r="E260" s="131" t="s">
        <v>18</v>
      </c>
      <c r="F260" s="132" t="s">
        <v>32</v>
      </c>
      <c r="G260" s="133">
        <v>1</v>
      </c>
      <c r="H260" s="132">
        <v>285739153</v>
      </c>
      <c r="I260" s="87">
        <v>268976423.82000005</v>
      </c>
      <c r="J260" s="89">
        <v>1</v>
      </c>
      <c r="K260" s="96" t="s">
        <v>2078</v>
      </c>
      <c r="L260" s="19" t="s">
        <v>27</v>
      </c>
      <c r="M260" s="19"/>
      <c r="N260" s="19"/>
      <c r="O260" s="19"/>
    </row>
    <row r="261" spans="1:15" x14ac:dyDescent="0.25">
      <c r="A261" s="8" t="s">
        <v>2072</v>
      </c>
      <c r="B261" s="106" t="s">
        <v>2070</v>
      </c>
      <c r="C261" s="127" t="s">
        <v>2071</v>
      </c>
      <c r="D261" s="218" t="s">
        <v>20</v>
      </c>
      <c r="E261" s="70" t="s">
        <v>21</v>
      </c>
      <c r="F261" s="72" t="s">
        <v>32</v>
      </c>
      <c r="G261" s="128">
        <v>1</v>
      </c>
      <c r="H261" s="72">
        <v>56295209</v>
      </c>
      <c r="I261" s="87">
        <v>65630855.370000005</v>
      </c>
      <c r="J261" s="89">
        <v>1</v>
      </c>
      <c r="K261" s="96" t="s">
        <v>2079</v>
      </c>
      <c r="L261" s="19" t="s">
        <v>27</v>
      </c>
      <c r="M261" s="19"/>
      <c r="N261" s="19"/>
      <c r="O261" s="19"/>
    </row>
    <row r="262" spans="1:15" x14ac:dyDescent="0.25">
      <c r="A262" s="8" t="s">
        <v>2072</v>
      </c>
      <c r="B262" s="106" t="s">
        <v>2070</v>
      </c>
      <c r="C262" s="127" t="s">
        <v>2071</v>
      </c>
      <c r="D262" s="218" t="s">
        <v>39</v>
      </c>
      <c r="E262" s="70" t="s">
        <v>40</v>
      </c>
      <c r="F262" s="72" t="s">
        <v>32</v>
      </c>
      <c r="G262" s="128">
        <v>1</v>
      </c>
      <c r="H262" s="72">
        <v>2482919</v>
      </c>
      <c r="I262" s="87">
        <v>3189294.72</v>
      </c>
      <c r="J262" s="89">
        <v>1</v>
      </c>
      <c r="K262" s="96" t="s">
        <v>2080</v>
      </c>
      <c r="L262" s="19" t="s">
        <v>27</v>
      </c>
      <c r="M262" s="19"/>
      <c r="N262" s="19"/>
      <c r="O262" s="19"/>
    </row>
    <row r="263" spans="1:15" x14ac:dyDescent="0.25">
      <c r="A263" s="8" t="s">
        <v>2072</v>
      </c>
      <c r="B263" s="106" t="s">
        <v>2070</v>
      </c>
      <c r="C263" s="127" t="s">
        <v>2071</v>
      </c>
      <c r="D263" s="218" t="s">
        <v>2081</v>
      </c>
      <c r="E263" s="70" t="s">
        <v>2082</v>
      </c>
      <c r="F263" s="72" t="s">
        <v>32</v>
      </c>
      <c r="G263" s="128">
        <v>1</v>
      </c>
      <c r="H263" s="72">
        <v>9525665</v>
      </c>
      <c r="I263" s="87">
        <v>8913235.3000000007</v>
      </c>
      <c r="J263" s="89">
        <v>1</v>
      </c>
      <c r="K263" s="96" t="s">
        <v>2083</v>
      </c>
      <c r="L263" s="19" t="s">
        <v>27</v>
      </c>
      <c r="M263" s="19"/>
      <c r="N263" s="19"/>
      <c r="O263" s="19"/>
    </row>
    <row r="264" spans="1:15" x14ac:dyDescent="0.25">
      <c r="A264" s="8" t="s">
        <v>2072</v>
      </c>
      <c r="B264" s="106" t="s">
        <v>2070</v>
      </c>
      <c r="C264" s="127" t="s">
        <v>2071</v>
      </c>
      <c r="D264" s="218" t="s">
        <v>2084</v>
      </c>
      <c r="E264" s="70" t="s">
        <v>2085</v>
      </c>
      <c r="F264" s="72" t="s">
        <v>32</v>
      </c>
      <c r="G264" s="128">
        <v>1</v>
      </c>
      <c r="H264" s="72">
        <v>1092</v>
      </c>
      <c r="I264" s="87">
        <v>0</v>
      </c>
      <c r="J264" s="89">
        <v>0</v>
      </c>
      <c r="K264" s="96" t="s">
        <v>356</v>
      </c>
      <c r="L264" s="19" t="s">
        <v>1382</v>
      </c>
      <c r="M264" s="19" t="s">
        <v>2086</v>
      </c>
      <c r="N264" s="19" t="s">
        <v>1029</v>
      </c>
      <c r="O264" s="19"/>
    </row>
    <row r="265" spans="1:15" x14ac:dyDescent="0.25">
      <c r="A265" s="8" t="s">
        <v>2072</v>
      </c>
      <c r="B265" s="106" t="s">
        <v>2070</v>
      </c>
      <c r="C265" s="127" t="s">
        <v>2071</v>
      </c>
      <c r="D265" s="218" t="s">
        <v>2087</v>
      </c>
      <c r="E265" s="70" t="s">
        <v>2088</v>
      </c>
      <c r="F265" s="72" t="s">
        <v>32</v>
      </c>
      <c r="G265" s="128">
        <v>1</v>
      </c>
      <c r="H265" s="72">
        <v>1092</v>
      </c>
      <c r="I265" s="87">
        <v>0</v>
      </c>
      <c r="J265" s="89">
        <v>0</v>
      </c>
      <c r="K265" s="96" t="s">
        <v>356</v>
      </c>
      <c r="L265" s="19" t="s">
        <v>1382</v>
      </c>
      <c r="M265" s="19" t="s">
        <v>2089</v>
      </c>
      <c r="N265" s="19" t="s">
        <v>1029</v>
      </c>
      <c r="O265" s="19"/>
    </row>
    <row r="266" spans="1:15" x14ac:dyDescent="0.25">
      <c r="A266" s="13" t="s">
        <v>942</v>
      </c>
      <c r="B266" s="13" t="s">
        <v>963</v>
      </c>
      <c r="C266" s="13" t="s">
        <v>941</v>
      </c>
      <c r="D266" s="221" t="s">
        <v>3538</v>
      </c>
      <c r="E266" s="70" t="s">
        <v>3634</v>
      </c>
      <c r="F266" s="72" t="s">
        <v>32</v>
      </c>
      <c r="G266" s="128">
        <v>0</v>
      </c>
      <c r="H266" s="72">
        <v>0</v>
      </c>
      <c r="I266" s="87">
        <v>11960349.279999999</v>
      </c>
      <c r="J266" s="89">
        <v>0</v>
      </c>
      <c r="K266" s="96" t="s">
        <v>356</v>
      </c>
      <c r="L266" s="19" t="s">
        <v>2429</v>
      </c>
      <c r="M266" s="19"/>
      <c r="N266" s="19"/>
      <c r="O266" s="19"/>
    </row>
    <row r="267" spans="1:15" x14ac:dyDescent="0.25">
      <c r="A267" s="13" t="s">
        <v>942</v>
      </c>
      <c r="B267" s="13" t="s">
        <v>963</v>
      </c>
      <c r="C267" s="13" t="s">
        <v>941</v>
      </c>
      <c r="D267" s="218" t="s">
        <v>17</v>
      </c>
      <c r="E267" s="13" t="s">
        <v>18</v>
      </c>
      <c r="F267" s="10" t="s">
        <v>88</v>
      </c>
      <c r="G267" s="11">
        <v>1</v>
      </c>
      <c r="H267" s="10">
        <v>71930000</v>
      </c>
      <c r="I267" s="87">
        <v>57311617.229999997</v>
      </c>
      <c r="J267" s="89">
        <v>48</v>
      </c>
      <c r="K267" s="96" t="s">
        <v>2432</v>
      </c>
      <c r="L267" s="19" t="s">
        <v>621</v>
      </c>
      <c r="M267" s="19"/>
      <c r="N267" s="19"/>
      <c r="O267" s="19"/>
    </row>
    <row r="268" spans="1:15" x14ac:dyDescent="0.25">
      <c r="A268" s="134" t="s">
        <v>942</v>
      </c>
      <c r="B268" s="134" t="s">
        <v>963</v>
      </c>
      <c r="C268" s="134" t="s">
        <v>941</v>
      </c>
      <c r="D268" s="229" t="s">
        <v>126</v>
      </c>
      <c r="E268" s="135" t="s">
        <v>127</v>
      </c>
      <c r="F268" s="136" t="s">
        <v>88</v>
      </c>
      <c r="G268" s="137">
        <v>1</v>
      </c>
      <c r="H268" s="136">
        <v>1528835</v>
      </c>
      <c r="I268" s="87">
        <v>0</v>
      </c>
      <c r="J268" s="89">
        <v>0</v>
      </c>
      <c r="K268" s="96" t="s">
        <v>356</v>
      </c>
      <c r="L268" s="19" t="s">
        <v>3762</v>
      </c>
      <c r="M268" s="19"/>
      <c r="N268" s="19"/>
      <c r="O268" s="19" t="s">
        <v>3766</v>
      </c>
    </row>
    <row r="269" spans="1:15" x14ac:dyDescent="0.25">
      <c r="A269" s="13" t="s">
        <v>942</v>
      </c>
      <c r="B269" s="13" t="s">
        <v>963</v>
      </c>
      <c r="C269" s="13" t="s">
        <v>941</v>
      </c>
      <c r="D269" s="218" t="s">
        <v>20</v>
      </c>
      <c r="E269" s="13" t="s">
        <v>21</v>
      </c>
      <c r="F269" s="10" t="s">
        <v>88</v>
      </c>
      <c r="G269" s="11">
        <v>1</v>
      </c>
      <c r="H269" s="10">
        <v>7098162</v>
      </c>
      <c r="I269" s="87">
        <v>5967999.879999999</v>
      </c>
      <c r="J269" s="89">
        <v>48</v>
      </c>
      <c r="K269" s="96" t="s">
        <v>2433</v>
      </c>
      <c r="L269" s="19" t="s">
        <v>27</v>
      </c>
      <c r="M269" s="19"/>
      <c r="N269" s="19"/>
      <c r="O269" s="19"/>
    </row>
    <row r="270" spans="1:15" x14ac:dyDescent="0.25">
      <c r="A270" s="13" t="s">
        <v>942</v>
      </c>
      <c r="B270" s="13" t="s">
        <v>963</v>
      </c>
      <c r="C270" s="13" t="s">
        <v>941</v>
      </c>
      <c r="D270" s="221" t="s">
        <v>964</v>
      </c>
      <c r="E270" s="100" t="s">
        <v>469</v>
      </c>
      <c r="F270" s="10">
        <v>0</v>
      </c>
      <c r="G270" s="10">
        <v>0</v>
      </c>
      <c r="H270" s="10">
        <v>0</v>
      </c>
      <c r="I270" s="87">
        <v>4349861.7</v>
      </c>
      <c r="J270" s="89">
        <v>121</v>
      </c>
      <c r="K270" s="96" t="s">
        <v>965</v>
      </c>
      <c r="L270" s="19" t="s">
        <v>2429</v>
      </c>
      <c r="M270" s="19"/>
      <c r="N270" s="19" t="s">
        <v>966</v>
      </c>
      <c r="O270" s="19"/>
    </row>
    <row r="271" spans="1:15" x14ac:dyDescent="0.25">
      <c r="A271" s="13" t="s">
        <v>942</v>
      </c>
      <c r="B271" s="13" t="s">
        <v>963</v>
      </c>
      <c r="C271" s="13" t="s">
        <v>941</v>
      </c>
      <c r="D271" s="218" t="s">
        <v>39</v>
      </c>
      <c r="E271" s="13" t="s">
        <v>40</v>
      </c>
      <c r="F271" s="10" t="s">
        <v>88</v>
      </c>
      <c r="G271" s="11">
        <v>1</v>
      </c>
      <c r="H271" s="10">
        <v>2402455</v>
      </c>
      <c r="I271" s="87">
        <v>217916.42</v>
      </c>
      <c r="J271" s="89">
        <v>48</v>
      </c>
      <c r="K271" s="96" t="s">
        <v>2434</v>
      </c>
      <c r="L271" s="19" t="s">
        <v>27</v>
      </c>
      <c r="M271" s="19"/>
      <c r="N271" s="19"/>
      <c r="O271" s="19"/>
    </row>
    <row r="272" spans="1:15" x14ac:dyDescent="0.25">
      <c r="A272" s="134" t="s">
        <v>942</v>
      </c>
      <c r="B272" s="134" t="s">
        <v>963</v>
      </c>
      <c r="C272" s="134" t="s">
        <v>941</v>
      </c>
      <c r="D272" s="219" t="s">
        <v>2439</v>
      </c>
      <c r="E272" s="134" t="s">
        <v>944</v>
      </c>
      <c r="F272" s="136" t="s">
        <v>945</v>
      </c>
      <c r="G272" s="137">
        <v>1</v>
      </c>
      <c r="H272" s="136">
        <v>1092</v>
      </c>
      <c r="I272" s="87">
        <v>0</v>
      </c>
      <c r="J272" s="89">
        <v>0</v>
      </c>
      <c r="K272" s="96" t="s">
        <v>356</v>
      </c>
      <c r="L272" s="19" t="s">
        <v>1382</v>
      </c>
      <c r="M272" s="19"/>
      <c r="N272" s="19" t="s">
        <v>1029</v>
      </c>
      <c r="O272" s="19"/>
    </row>
    <row r="273" spans="1:15" x14ac:dyDescent="0.25">
      <c r="A273" s="13" t="s">
        <v>942</v>
      </c>
      <c r="B273" s="13" t="s">
        <v>963</v>
      </c>
      <c r="C273" s="13" t="s">
        <v>941</v>
      </c>
      <c r="D273" s="218" t="s">
        <v>2436</v>
      </c>
      <c r="E273" s="13" t="s">
        <v>946</v>
      </c>
      <c r="F273" s="10" t="s">
        <v>88</v>
      </c>
      <c r="G273" s="11">
        <v>1</v>
      </c>
      <c r="H273" s="10">
        <v>3916539</v>
      </c>
      <c r="I273" s="87">
        <v>5897644.9100000001</v>
      </c>
      <c r="J273" s="89">
        <v>41</v>
      </c>
      <c r="K273" s="96" t="s">
        <v>2435</v>
      </c>
      <c r="L273" s="19" t="s">
        <v>27</v>
      </c>
      <c r="M273" s="19" t="s">
        <v>947</v>
      </c>
      <c r="N273" s="19"/>
      <c r="O273" s="19"/>
    </row>
    <row r="274" spans="1:15" x14ac:dyDescent="0.25">
      <c r="A274" s="13" t="s">
        <v>942</v>
      </c>
      <c r="B274" s="13" t="s">
        <v>963</v>
      </c>
      <c r="C274" s="13" t="s">
        <v>941</v>
      </c>
      <c r="D274" s="223" t="s">
        <v>3539</v>
      </c>
      <c r="E274" s="13" t="s">
        <v>3635</v>
      </c>
      <c r="F274" s="10">
        <v>0</v>
      </c>
      <c r="G274" s="10">
        <v>0</v>
      </c>
      <c r="H274" s="10">
        <v>0</v>
      </c>
      <c r="I274" s="87">
        <v>30760.61</v>
      </c>
      <c r="J274" s="89">
        <v>0</v>
      </c>
      <c r="K274" s="96" t="s">
        <v>356</v>
      </c>
      <c r="L274" s="19" t="s">
        <v>2429</v>
      </c>
      <c r="M274" s="19"/>
      <c r="N274" s="19"/>
      <c r="O274" s="19"/>
    </row>
    <row r="275" spans="1:15" x14ac:dyDescent="0.25">
      <c r="A275" s="13" t="s">
        <v>942</v>
      </c>
      <c r="B275" s="13" t="s">
        <v>963</v>
      </c>
      <c r="C275" s="13" t="s">
        <v>941</v>
      </c>
      <c r="D275" s="218" t="s">
        <v>751</v>
      </c>
      <c r="E275" s="13" t="s">
        <v>752</v>
      </c>
      <c r="F275" s="10" t="s">
        <v>88</v>
      </c>
      <c r="G275" s="11">
        <v>1</v>
      </c>
      <c r="H275" s="10">
        <v>11526999</v>
      </c>
      <c r="I275" s="87">
        <v>3253534.4600000004</v>
      </c>
      <c r="J275" s="89">
        <v>22</v>
      </c>
      <c r="K275" s="96" t="s">
        <v>948</v>
      </c>
      <c r="L275" s="19" t="s">
        <v>27</v>
      </c>
      <c r="M275" s="19"/>
      <c r="N275" s="19"/>
      <c r="O275" s="19"/>
    </row>
    <row r="276" spans="1:15" x14ac:dyDescent="0.25">
      <c r="A276" s="13" t="s">
        <v>942</v>
      </c>
      <c r="B276" s="13" t="s">
        <v>963</v>
      </c>
      <c r="C276" s="13" t="s">
        <v>941</v>
      </c>
      <c r="D276" s="218" t="s">
        <v>2437</v>
      </c>
      <c r="E276" s="13" t="s">
        <v>949</v>
      </c>
      <c r="F276" s="10" t="s">
        <v>88</v>
      </c>
      <c r="G276" s="11">
        <v>1</v>
      </c>
      <c r="H276" s="10">
        <v>91293290</v>
      </c>
      <c r="I276" s="87">
        <v>77812375.620000005</v>
      </c>
      <c r="J276" s="89">
        <v>48</v>
      </c>
      <c r="K276" s="96" t="s">
        <v>2440</v>
      </c>
      <c r="L276" s="19" t="s">
        <v>27</v>
      </c>
      <c r="M276" s="19"/>
      <c r="N276" s="19"/>
      <c r="O276" s="19"/>
    </row>
    <row r="277" spans="1:15" x14ac:dyDescent="0.25">
      <c r="A277" s="134" t="s">
        <v>942</v>
      </c>
      <c r="B277" s="134" t="s">
        <v>963</v>
      </c>
      <c r="C277" s="134" t="s">
        <v>941</v>
      </c>
      <c r="D277" s="219" t="s">
        <v>2438</v>
      </c>
      <c r="E277" s="134" t="s">
        <v>950</v>
      </c>
      <c r="F277" s="136" t="s">
        <v>88</v>
      </c>
      <c r="G277" s="137">
        <v>1</v>
      </c>
      <c r="H277" s="136">
        <v>21498676</v>
      </c>
      <c r="I277" s="87">
        <v>1606909.2800000003</v>
      </c>
      <c r="J277" s="89">
        <v>2</v>
      </c>
      <c r="K277" s="96" t="s">
        <v>951</v>
      </c>
      <c r="L277" s="19" t="s">
        <v>27</v>
      </c>
      <c r="M277" s="19" t="s">
        <v>952</v>
      </c>
      <c r="N277" s="19"/>
      <c r="O277" s="19"/>
    </row>
    <row r="278" spans="1:15" x14ac:dyDescent="0.25">
      <c r="A278" s="13" t="s">
        <v>942</v>
      </c>
      <c r="B278" s="13" t="s">
        <v>963</v>
      </c>
      <c r="C278" s="13" t="s">
        <v>941</v>
      </c>
      <c r="D278" s="221" t="s">
        <v>967</v>
      </c>
      <c r="E278" s="100" t="s">
        <v>968</v>
      </c>
      <c r="F278" s="10">
        <v>0</v>
      </c>
      <c r="G278" s="10">
        <v>0</v>
      </c>
      <c r="H278" s="10">
        <v>0</v>
      </c>
      <c r="I278" s="87">
        <v>11484824.52</v>
      </c>
      <c r="J278" s="89">
        <v>37</v>
      </c>
      <c r="K278" s="96" t="s">
        <v>969</v>
      </c>
      <c r="L278" s="19" t="s">
        <v>2429</v>
      </c>
      <c r="M278" s="19" t="s">
        <v>356</v>
      </c>
      <c r="N278" s="19" t="s">
        <v>356</v>
      </c>
      <c r="O278" s="19"/>
    </row>
    <row r="279" spans="1:15" x14ac:dyDescent="0.25">
      <c r="A279" s="13" t="s">
        <v>942</v>
      </c>
      <c r="B279" s="13" t="s">
        <v>963</v>
      </c>
      <c r="C279" s="13" t="s">
        <v>941</v>
      </c>
      <c r="D279" s="221" t="s">
        <v>953</v>
      </c>
      <c r="E279" s="100" t="s">
        <v>954</v>
      </c>
      <c r="F279" s="10" t="s">
        <v>771</v>
      </c>
      <c r="G279" s="11">
        <v>1</v>
      </c>
      <c r="H279" s="10">
        <v>10000</v>
      </c>
      <c r="I279" s="87">
        <v>0</v>
      </c>
      <c r="J279" s="89">
        <v>0</v>
      </c>
      <c r="K279" s="96" t="s">
        <v>356</v>
      </c>
      <c r="L279" s="19" t="s">
        <v>2429</v>
      </c>
      <c r="M279" s="19"/>
      <c r="N279" s="19"/>
      <c r="O279" s="19" t="s">
        <v>3768</v>
      </c>
    </row>
    <row r="280" spans="1:15" x14ac:dyDescent="0.25">
      <c r="A280" s="13" t="s">
        <v>942</v>
      </c>
      <c r="B280" s="13" t="s">
        <v>963</v>
      </c>
      <c r="C280" s="13" t="s">
        <v>941</v>
      </c>
      <c r="D280" s="221" t="s">
        <v>955</v>
      </c>
      <c r="E280" s="100" t="s">
        <v>956</v>
      </c>
      <c r="F280" s="10" t="s">
        <v>957</v>
      </c>
      <c r="G280" s="11">
        <v>1</v>
      </c>
      <c r="H280" s="10">
        <v>10000</v>
      </c>
      <c r="I280" s="87">
        <v>0</v>
      </c>
      <c r="J280" s="89">
        <v>0</v>
      </c>
      <c r="K280" s="96" t="s">
        <v>356</v>
      </c>
      <c r="L280" s="19" t="s">
        <v>2429</v>
      </c>
      <c r="M280" s="19"/>
      <c r="N280" s="19"/>
      <c r="O280" s="19" t="s">
        <v>3768</v>
      </c>
    </row>
    <row r="281" spans="1:15" x14ac:dyDescent="0.25">
      <c r="A281" s="13" t="s">
        <v>942</v>
      </c>
      <c r="B281" s="13" t="s">
        <v>963</v>
      </c>
      <c r="C281" s="13" t="s">
        <v>941</v>
      </c>
      <c r="D281" s="221" t="s">
        <v>958</v>
      </c>
      <c r="E281" s="100" t="s">
        <v>959</v>
      </c>
      <c r="F281" s="10" t="s">
        <v>771</v>
      </c>
      <c r="G281" s="11">
        <v>1</v>
      </c>
      <c r="H281" s="10">
        <v>10000</v>
      </c>
      <c r="I281" s="87">
        <v>0</v>
      </c>
      <c r="J281" s="89">
        <v>0</v>
      </c>
      <c r="K281" s="96" t="s">
        <v>356</v>
      </c>
      <c r="L281" s="19" t="s">
        <v>2429</v>
      </c>
      <c r="M281" s="19"/>
      <c r="N281" s="19"/>
      <c r="O281" s="19" t="s">
        <v>3768</v>
      </c>
    </row>
    <row r="282" spans="1:15" x14ac:dyDescent="0.25">
      <c r="A282" s="13" t="s">
        <v>942</v>
      </c>
      <c r="B282" s="13" t="s">
        <v>963</v>
      </c>
      <c r="C282" s="13" t="s">
        <v>941</v>
      </c>
      <c r="D282" s="221" t="s">
        <v>960</v>
      </c>
      <c r="E282" s="100" t="s">
        <v>961</v>
      </c>
      <c r="F282" s="10" t="s">
        <v>962</v>
      </c>
      <c r="G282" s="11">
        <v>1</v>
      </c>
      <c r="H282" s="10">
        <v>10000</v>
      </c>
      <c r="I282" s="87">
        <v>0</v>
      </c>
      <c r="J282" s="89">
        <v>0</v>
      </c>
      <c r="K282" s="96" t="s">
        <v>356</v>
      </c>
      <c r="L282" s="19" t="s">
        <v>2429</v>
      </c>
      <c r="M282" s="19"/>
      <c r="N282" s="19"/>
      <c r="O282" s="19" t="s">
        <v>3768</v>
      </c>
    </row>
    <row r="283" spans="1:15" x14ac:dyDescent="0.25">
      <c r="A283" s="8" t="s">
        <v>1381</v>
      </c>
      <c r="B283" s="106" t="s">
        <v>1379</v>
      </c>
      <c r="C283" s="127" t="s">
        <v>1380</v>
      </c>
      <c r="D283" s="218">
        <v>9501</v>
      </c>
      <c r="E283" s="138" t="s">
        <v>1438</v>
      </c>
      <c r="F283" s="126" t="s">
        <v>1439</v>
      </c>
      <c r="G283" s="128">
        <v>1</v>
      </c>
      <c r="H283" s="126">
        <v>10000</v>
      </c>
      <c r="I283" s="87">
        <v>0</v>
      </c>
      <c r="J283" s="89">
        <v>0</v>
      </c>
      <c r="K283" s="96" t="s">
        <v>356</v>
      </c>
      <c r="L283" s="19" t="s">
        <v>2429</v>
      </c>
      <c r="M283" s="19"/>
      <c r="N283" s="19"/>
      <c r="O283" s="19" t="s">
        <v>3768</v>
      </c>
    </row>
    <row r="284" spans="1:15" x14ac:dyDescent="0.25">
      <c r="A284" s="8" t="s">
        <v>1381</v>
      </c>
      <c r="B284" s="106" t="s">
        <v>1379</v>
      </c>
      <c r="C284" s="127" t="s">
        <v>1380</v>
      </c>
      <c r="D284" s="218">
        <v>9510</v>
      </c>
      <c r="E284" s="138" t="s">
        <v>1440</v>
      </c>
      <c r="F284" s="126" t="s">
        <v>1441</v>
      </c>
      <c r="G284" s="128">
        <v>1</v>
      </c>
      <c r="H284" s="126">
        <v>10000</v>
      </c>
      <c r="I284" s="87">
        <v>0</v>
      </c>
      <c r="J284" s="89">
        <v>0</v>
      </c>
      <c r="K284" s="96" t="s">
        <v>356</v>
      </c>
      <c r="L284" s="19" t="s">
        <v>2429</v>
      </c>
      <c r="M284" s="19"/>
      <c r="N284" s="19"/>
      <c r="O284" s="19" t="s">
        <v>3768</v>
      </c>
    </row>
    <row r="285" spans="1:15" x14ac:dyDescent="0.25">
      <c r="A285" s="8" t="s">
        <v>1381</v>
      </c>
      <c r="B285" s="106" t="s">
        <v>1379</v>
      </c>
      <c r="C285" s="127" t="s">
        <v>1380</v>
      </c>
      <c r="D285" s="218">
        <v>9512</v>
      </c>
      <c r="E285" s="138" t="s">
        <v>1442</v>
      </c>
      <c r="F285" s="126" t="s">
        <v>851</v>
      </c>
      <c r="G285" s="128">
        <v>1</v>
      </c>
      <c r="H285" s="126">
        <v>2000000</v>
      </c>
      <c r="I285" s="87">
        <v>0</v>
      </c>
      <c r="J285" s="89">
        <v>0</v>
      </c>
      <c r="K285" s="96" t="s">
        <v>356</v>
      </c>
      <c r="L285" s="19" t="s">
        <v>3762</v>
      </c>
      <c r="M285" s="19"/>
      <c r="N285" s="19"/>
      <c r="O285" s="19" t="s">
        <v>3766</v>
      </c>
    </row>
    <row r="286" spans="1:15" x14ac:dyDescent="0.25">
      <c r="A286" s="8" t="s">
        <v>1381</v>
      </c>
      <c r="B286" s="106" t="s">
        <v>1379</v>
      </c>
      <c r="C286" s="127" t="s">
        <v>1380</v>
      </c>
      <c r="D286" s="218">
        <v>9514</v>
      </c>
      <c r="E286" s="138" t="s">
        <v>1443</v>
      </c>
      <c r="F286" s="126" t="s">
        <v>851</v>
      </c>
      <c r="G286" s="128">
        <v>1</v>
      </c>
      <c r="H286" s="126">
        <v>1000000</v>
      </c>
      <c r="I286" s="87">
        <v>0</v>
      </c>
      <c r="J286" s="89">
        <v>0</v>
      </c>
      <c r="K286" s="96" t="s">
        <v>356</v>
      </c>
      <c r="L286" s="19" t="s">
        <v>3762</v>
      </c>
      <c r="M286" s="19"/>
      <c r="N286" s="19"/>
      <c r="O286" s="19" t="s">
        <v>3766</v>
      </c>
    </row>
    <row r="287" spans="1:15" x14ac:dyDescent="0.25">
      <c r="A287" s="8" t="s">
        <v>1381</v>
      </c>
      <c r="B287" s="106" t="s">
        <v>1379</v>
      </c>
      <c r="C287" s="127" t="s">
        <v>1380</v>
      </c>
      <c r="D287" s="218">
        <v>9517</v>
      </c>
      <c r="E287" s="138" t="s">
        <v>1444</v>
      </c>
      <c r="F287" s="126" t="s">
        <v>851</v>
      </c>
      <c r="G287" s="128">
        <v>1</v>
      </c>
      <c r="H287" s="126">
        <v>10000</v>
      </c>
      <c r="I287" s="87">
        <v>0</v>
      </c>
      <c r="J287" s="89">
        <v>0</v>
      </c>
      <c r="K287" s="96" t="s">
        <v>356</v>
      </c>
      <c r="L287" s="19" t="s">
        <v>2429</v>
      </c>
      <c r="M287" s="19"/>
      <c r="N287" s="19"/>
      <c r="O287" s="19" t="s">
        <v>3768</v>
      </c>
    </row>
    <row r="288" spans="1:15" x14ac:dyDescent="0.25">
      <c r="A288" s="8" t="s">
        <v>1381</v>
      </c>
      <c r="B288" s="106" t="s">
        <v>1379</v>
      </c>
      <c r="C288" s="127" t="s">
        <v>1380</v>
      </c>
      <c r="D288" s="218">
        <v>9518</v>
      </c>
      <c r="E288" s="138" t="s">
        <v>1445</v>
      </c>
      <c r="F288" s="126" t="s">
        <v>851</v>
      </c>
      <c r="G288" s="128">
        <v>1</v>
      </c>
      <c r="H288" s="126">
        <v>387000</v>
      </c>
      <c r="I288" s="87">
        <v>0</v>
      </c>
      <c r="J288" s="89">
        <v>0</v>
      </c>
      <c r="K288" s="96" t="s">
        <v>356</v>
      </c>
      <c r="L288" s="19" t="s">
        <v>3762</v>
      </c>
      <c r="M288" s="19"/>
      <c r="N288" s="19"/>
      <c r="O288" s="19" t="s">
        <v>3766</v>
      </c>
    </row>
    <row r="289" spans="1:15" x14ac:dyDescent="0.25">
      <c r="A289" s="8" t="s">
        <v>1381</v>
      </c>
      <c r="B289" s="106" t="s">
        <v>1379</v>
      </c>
      <c r="C289" s="127" t="s">
        <v>1380</v>
      </c>
      <c r="D289" s="218">
        <v>9530</v>
      </c>
      <c r="E289" s="138" t="s">
        <v>1446</v>
      </c>
      <c r="F289" s="126" t="s">
        <v>1447</v>
      </c>
      <c r="G289" s="128">
        <v>1</v>
      </c>
      <c r="H289" s="126">
        <v>10000</v>
      </c>
      <c r="I289" s="87">
        <v>0</v>
      </c>
      <c r="J289" s="89">
        <v>0</v>
      </c>
      <c r="K289" s="96" t="s">
        <v>356</v>
      </c>
      <c r="L289" s="19" t="s">
        <v>2429</v>
      </c>
      <c r="M289" s="19"/>
      <c r="N289" s="19"/>
      <c r="O289" s="19" t="s">
        <v>3768</v>
      </c>
    </row>
    <row r="290" spans="1:15" x14ac:dyDescent="0.25">
      <c r="A290" s="8" t="s">
        <v>1381</v>
      </c>
      <c r="B290" s="106" t="s">
        <v>1379</v>
      </c>
      <c r="C290" s="127" t="s">
        <v>1380</v>
      </c>
      <c r="D290" s="218">
        <v>9539</v>
      </c>
      <c r="E290" s="138" t="s">
        <v>1448</v>
      </c>
      <c r="F290" s="126" t="s">
        <v>1449</v>
      </c>
      <c r="G290" s="128">
        <v>1</v>
      </c>
      <c r="H290" s="126">
        <v>4000000</v>
      </c>
      <c r="I290" s="87">
        <v>0</v>
      </c>
      <c r="J290" s="89">
        <v>0</v>
      </c>
      <c r="K290" s="96" t="s">
        <v>356</v>
      </c>
      <c r="L290" s="19" t="s">
        <v>3762</v>
      </c>
      <c r="M290" s="19"/>
      <c r="N290" s="19"/>
      <c r="O290" s="19" t="s">
        <v>3766</v>
      </c>
    </row>
    <row r="291" spans="1:15" x14ac:dyDescent="0.25">
      <c r="A291" s="8" t="s">
        <v>1381</v>
      </c>
      <c r="B291" s="106" t="s">
        <v>1379</v>
      </c>
      <c r="C291" s="127" t="s">
        <v>1380</v>
      </c>
      <c r="D291" s="218">
        <v>9543</v>
      </c>
      <c r="E291" s="138" t="s">
        <v>1450</v>
      </c>
      <c r="F291" s="126" t="s">
        <v>851</v>
      </c>
      <c r="G291" s="128">
        <v>1</v>
      </c>
      <c r="H291" s="126">
        <v>10000</v>
      </c>
      <c r="I291" s="87">
        <v>0</v>
      </c>
      <c r="J291" s="89">
        <v>0</v>
      </c>
      <c r="K291" s="96" t="s">
        <v>356</v>
      </c>
      <c r="L291" s="19" t="s">
        <v>2429</v>
      </c>
      <c r="M291" s="19"/>
      <c r="N291" s="19"/>
      <c r="O291" s="19" t="s">
        <v>3768</v>
      </c>
    </row>
    <row r="292" spans="1:15" x14ac:dyDescent="0.25">
      <c r="A292" s="8" t="s">
        <v>1381</v>
      </c>
      <c r="B292" s="106" t="s">
        <v>1379</v>
      </c>
      <c r="C292" s="127" t="s">
        <v>1380</v>
      </c>
      <c r="D292" s="218">
        <v>9544</v>
      </c>
      <c r="E292" s="138" t="s">
        <v>1451</v>
      </c>
      <c r="F292" s="126" t="s">
        <v>851</v>
      </c>
      <c r="G292" s="128">
        <v>1</v>
      </c>
      <c r="H292" s="126">
        <v>10000</v>
      </c>
      <c r="I292" s="87">
        <v>0</v>
      </c>
      <c r="J292" s="89">
        <v>0</v>
      </c>
      <c r="K292" s="96" t="s">
        <v>356</v>
      </c>
      <c r="L292" s="19" t="s">
        <v>2429</v>
      </c>
      <c r="M292" s="19"/>
      <c r="N292" s="19"/>
      <c r="O292" s="19" t="s">
        <v>3768</v>
      </c>
    </row>
    <row r="293" spans="1:15" x14ac:dyDescent="0.25">
      <c r="A293" s="8" t="s">
        <v>1381</v>
      </c>
      <c r="B293" s="106" t="s">
        <v>1379</v>
      </c>
      <c r="C293" s="127" t="s">
        <v>1380</v>
      </c>
      <c r="D293" s="218">
        <v>9559</v>
      </c>
      <c r="E293" s="138" t="s">
        <v>1452</v>
      </c>
      <c r="F293" s="126" t="s">
        <v>851</v>
      </c>
      <c r="G293" s="128">
        <v>1</v>
      </c>
      <c r="H293" s="126">
        <v>10000</v>
      </c>
      <c r="I293" s="87">
        <v>0</v>
      </c>
      <c r="J293" s="89">
        <v>0</v>
      </c>
      <c r="K293" s="96" t="s">
        <v>356</v>
      </c>
      <c r="L293" s="19" t="s">
        <v>2429</v>
      </c>
      <c r="M293" s="19"/>
      <c r="N293" s="19"/>
      <c r="O293" s="19" t="s">
        <v>3768</v>
      </c>
    </row>
    <row r="294" spans="1:15" x14ac:dyDescent="0.25">
      <c r="A294" s="8" t="s">
        <v>1381</v>
      </c>
      <c r="B294" s="106" t="s">
        <v>1379</v>
      </c>
      <c r="C294" s="127" t="s">
        <v>1380</v>
      </c>
      <c r="D294" s="218">
        <v>9575</v>
      </c>
      <c r="E294" s="138" t="s">
        <v>1453</v>
      </c>
      <c r="F294" s="126" t="s">
        <v>851</v>
      </c>
      <c r="G294" s="128">
        <v>1</v>
      </c>
      <c r="H294" s="126">
        <v>10000</v>
      </c>
      <c r="I294" s="87">
        <v>0</v>
      </c>
      <c r="J294" s="89">
        <v>0</v>
      </c>
      <c r="K294" s="96" t="s">
        <v>356</v>
      </c>
      <c r="L294" s="19" t="s">
        <v>2429</v>
      </c>
      <c r="M294" s="19"/>
      <c r="N294" s="19"/>
      <c r="O294" s="19" t="s">
        <v>3768</v>
      </c>
    </row>
    <row r="295" spans="1:15" x14ac:dyDescent="0.25">
      <c r="A295" s="8" t="s">
        <v>1381</v>
      </c>
      <c r="B295" s="106" t="s">
        <v>1379</v>
      </c>
      <c r="C295" s="127" t="s">
        <v>1380</v>
      </c>
      <c r="D295" s="218">
        <v>9586</v>
      </c>
      <c r="E295" s="138" t="s">
        <v>1454</v>
      </c>
      <c r="F295" s="126" t="s">
        <v>851</v>
      </c>
      <c r="G295" s="128">
        <v>1</v>
      </c>
      <c r="H295" s="126">
        <v>10000</v>
      </c>
      <c r="I295" s="87">
        <v>0</v>
      </c>
      <c r="J295" s="89">
        <v>0</v>
      </c>
      <c r="K295" s="96" t="s">
        <v>356</v>
      </c>
      <c r="L295" s="19" t="s">
        <v>2429</v>
      </c>
      <c r="M295" s="19"/>
      <c r="N295" s="19"/>
      <c r="O295" s="19" t="s">
        <v>3768</v>
      </c>
    </row>
    <row r="296" spans="1:15" x14ac:dyDescent="0.25">
      <c r="A296" s="8" t="s">
        <v>1381</v>
      </c>
      <c r="B296" s="106" t="s">
        <v>1379</v>
      </c>
      <c r="C296" s="127" t="s">
        <v>1380</v>
      </c>
      <c r="D296" s="218">
        <v>9590</v>
      </c>
      <c r="E296" s="138" t="s">
        <v>1455</v>
      </c>
      <c r="F296" s="126" t="s">
        <v>851</v>
      </c>
      <c r="G296" s="128">
        <v>1</v>
      </c>
      <c r="H296" s="126">
        <v>10000</v>
      </c>
      <c r="I296" s="87">
        <v>0</v>
      </c>
      <c r="J296" s="89">
        <v>0</v>
      </c>
      <c r="K296" s="96" t="s">
        <v>356</v>
      </c>
      <c r="L296" s="19" t="s">
        <v>2429</v>
      </c>
      <c r="M296" s="19"/>
      <c r="N296" s="19"/>
      <c r="O296" s="19" t="s">
        <v>3768</v>
      </c>
    </row>
    <row r="297" spans="1:15" x14ac:dyDescent="0.25">
      <c r="A297" s="8" t="s">
        <v>1381</v>
      </c>
      <c r="B297" s="106" t="s">
        <v>1379</v>
      </c>
      <c r="C297" s="127" t="s">
        <v>1380</v>
      </c>
      <c r="D297" s="218">
        <v>9596</v>
      </c>
      <c r="E297" s="138" t="s">
        <v>1456</v>
      </c>
      <c r="F297" s="126" t="s">
        <v>803</v>
      </c>
      <c r="G297" s="128">
        <v>1</v>
      </c>
      <c r="H297" s="126">
        <v>10000</v>
      </c>
      <c r="I297" s="87">
        <v>0</v>
      </c>
      <c r="J297" s="89">
        <v>0</v>
      </c>
      <c r="K297" s="96" t="s">
        <v>356</v>
      </c>
      <c r="L297" s="19" t="s">
        <v>2429</v>
      </c>
      <c r="M297" s="19"/>
      <c r="N297" s="19"/>
      <c r="O297" s="19" t="s">
        <v>3768</v>
      </c>
    </row>
    <row r="298" spans="1:15" x14ac:dyDescent="0.25">
      <c r="A298" s="8" t="s">
        <v>1381</v>
      </c>
      <c r="B298" s="106" t="s">
        <v>1379</v>
      </c>
      <c r="C298" s="127" t="s">
        <v>1380</v>
      </c>
      <c r="D298" s="218">
        <v>9608</v>
      </c>
      <c r="E298" s="138" t="s">
        <v>1457</v>
      </c>
      <c r="F298" s="126" t="s">
        <v>851</v>
      </c>
      <c r="G298" s="128">
        <v>1</v>
      </c>
      <c r="H298" s="126">
        <v>10000</v>
      </c>
      <c r="I298" s="87">
        <v>0</v>
      </c>
      <c r="J298" s="89">
        <v>0</v>
      </c>
      <c r="K298" s="96" t="s">
        <v>356</v>
      </c>
      <c r="L298" s="19" t="s">
        <v>2429</v>
      </c>
      <c r="M298" s="19"/>
      <c r="N298" s="19"/>
      <c r="O298" s="19" t="s">
        <v>3768</v>
      </c>
    </row>
    <row r="299" spans="1:15" x14ac:dyDescent="0.25">
      <c r="A299" s="8" t="s">
        <v>1381</v>
      </c>
      <c r="B299" s="106" t="s">
        <v>1379</v>
      </c>
      <c r="C299" s="127" t="s">
        <v>1380</v>
      </c>
      <c r="D299" s="218">
        <v>9611</v>
      </c>
      <c r="E299" s="138" t="s">
        <v>1458</v>
      </c>
      <c r="F299" s="126" t="s">
        <v>851</v>
      </c>
      <c r="G299" s="128">
        <v>1</v>
      </c>
      <c r="H299" s="126">
        <v>10000</v>
      </c>
      <c r="I299" s="87">
        <v>0</v>
      </c>
      <c r="J299" s="89">
        <v>0</v>
      </c>
      <c r="K299" s="96" t="s">
        <v>356</v>
      </c>
      <c r="L299" s="19" t="s">
        <v>2429</v>
      </c>
      <c r="M299" s="19"/>
      <c r="N299" s="19"/>
      <c r="O299" s="19" t="s">
        <v>3768</v>
      </c>
    </row>
    <row r="300" spans="1:15" x14ac:dyDescent="0.25">
      <c r="A300" s="8" t="s">
        <v>1381</v>
      </c>
      <c r="B300" s="106" t="s">
        <v>1379</v>
      </c>
      <c r="C300" s="127" t="s">
        <v>1380</v>
      </c>
      <c r="D300" s="218">
        <v>9623</v>
      </c>
      <c r="E300" s="138" t="s">
        <v>1459</v>
      </c>
      <c r="F300" s="126" t="s">
        <v>851</v>
      </c>
      <c r="G300" s="128">
        <v>1</v>
      </c>
      <c r="H300" s="126">
        <v>10000</v>
      </c>
      <c r="I300" s="87">
        <v>0</v>
      </c>
      <c r="J300" s="89">
        <v>0</v>
      </c>
      <c r="K300" s="96" t="s">
        <v>356</v>
      </c>
      <c r="L300" s="19" t="s">
        <v>2429</v>
      </c>
      <c r="M300" s="19"/>
      <c r="N300" s="19"/>
      <c r="O300" s="19" t="s">
        <v>3768</v>
      </c>
    </row>
    <row r="301" spans="1:15" x14ac:dyDescent="0.25">
      <c r="A301" s="8" t="s">
        <v>1381</v>
      </c>
      <c r="B301" s="106" t="s">
        <v>1379</v>
      </c>
      <c r="C301" s="127" t="s">
        <v>1380</v>
      </c>
      <c r="D301" s="218">
        <v>9624</v>
      </c>
      <c r="E301" s="138" t="s">
        <v>1460</v>
      </c>
      <c r="F301" s="126" t="s">
        <v>1461</v>
      </c>
      <c r="G301" s="128">
        <v>1</v>
      </c>
      <c r="H301" s="126">
        <v>10000</v>
      </c>
      <c r="I301" s="87">
        <v>0</v>
      </c>
      <c r="J301" s="89">
        <v>0</v>
      </c>
      <c r="K301" s="96" t="s">
        <v>356</v>
      </c>
      <c r="L301" s="19" t="s">
        <v>2429</v>
      </c>
      <c r="M301" s="19"/>
      <c r="N301" s="19"/>
      <c r="O301" s="19" t="s">
        <v>3768</v>
      </c>
    </row>
    <row r="302" spans="1:15" x14ac:dyDescent="0.25">
      <c r="A302" s="8" t="s">
        <v>1381</v>
      </c>
      <c r="B302" s="106" t="s">
        <v>1379</v>
      </c>
      <c r="C302" s="127" t="s">
        <v>1380</v>
      </c>
      <c r="D302" s="218">
        <v>9628</v>
      </c>
      <c r="E302" s="138" t="s">
        <v>1462</v>
      </c>
      <c r="F302" s="126" t="s">
        <v>851</v>
      </c>
      <c r="G302" s="128">
        <v>1</v>
      </c>
      <c r="H302" s="126">
        <v>10000</v>
      </c>
      <c r="I302" s="87">
        <v>0</v>
      </c>
      <c r="J302" s="89">
        <v>0</v>
      </c>
      <c r="K302" s="96" t="s">
        <v>356</v>
      </c>
      <c r="L302" s="19" t="s">
        <v>2429</v>
      </c>
      <c r="M302" s="19"/>
      <c r="N302" s="19"/>
      <c r="O302" s="19" t="s">
        <v>3768</v>
      </c>
    </row>
    <row r="303" spans="1:15" x14ac:dyDescent="0.25">
      <c r="A303" s="8" t="s">
        <v>1381</v>
      </c>
      <c r="B303" s="106" t="s">
        <v>1379</v>
      </c>
      <c r="C303" s="127" t="s">
        <v>1380</v>
      </c>
      <c r="D303" s="218">
        <v>9634</v>
      </c>
      <c r="E303" s="138" t="s">
        <v>1463</v>
      </c>
      <c r="F303" s="126" t="s">
        <v>851</v>
      </c>
      <c r="G303" s="128">
        <v>1</v>
      </c>
      <c r="H303" s="126">
        <v>10000</v>
      </c>
      <c r="I303" s="87">
        <v>0</v>
      </c>
      <c r="J303" s="89">
        <v>0</v>
      </c>
      <c r="K303" s="96" t="s">
        <v>356</v>
      </c>
      <c r="L303" s="19" t="s">
        <v>2429</v>
      </c>
      <c r="M303" s="19"/>
      <c r="N303" s="19"/>
      <c r="O303" s="19" t="s">
        <v>3768</v>
      </c>
    </row>
    <row r="304" spans="1:15" x14ac:dyDescent="0.25">
      <c r="A304" s="8" t="s">
        <v>1381</v>
      </c>
      <c r="B304" s="106" t="s">
        <v>1379</v>
      </c>
      <c r="C304" s="127" t="s">
        <v>1380</v>
      </c>
      <c r="D304" s="218">
        <v>9635</v>
      </c>
      <c r="E304" s="138" t="s">
        <v>1464</v>
      </c>
      <c r="F304" s="126" t="s">
        <v>1465</v>
      </c>
      <c r="G304" s="128">
        <v>1</v>
      </c>
      <c r="H304" s="126">
        <v>10000</v>
      </c>
      <c r="I304" s="87">
        <v>0</v>
      </c>
      <c r="J304" s="89">
        <v>0</v>
      </c>
      <c r="K304" s="96" t="s">
        <v>356</v>
      </c>
      <c r="L304" s="19" t="s">
        <v>2429</v>
      </c>
      <c r="M304" s="19"/>
      <c r="N304" s="19"/>
      <c r="O304" s="19" t="s">
        <v>3768</v>
      </c>
    </row>
    <row r="305" spans="1:15" x14ac:dyDescent="0.25">
      <c r="A305" s="8" t="s">
        <v>1381</v>
      </c>
      <c r="B305" s="106" t="s">
        <v>1379</v>
      </c>
      <c r="C305" s="127" t="s">
        <v>1380</v>
      </c>
      <c r="D305" s="218">
        <v>9636</v>
      </c>
      <c r="E305" s="138" t="s">
        <v>1466</v>
      </c>
      <c r="F305" s="126" t="s">
        <v>622</v>
      </c>
      <c r="G305" s="128">
        <v>1</v>
      </c>
      <c r="H305" s="126">
        <v>10000</v>
      </c>
      <c r="I305" s="87">
        <v>0</v>
      </c>
      <c r="J305" s="89">
        <v>0</v>
      </c>
      <c r="K305" s="96" t="s">
        <v>356</v>
      </c>
      <c r="L305" s="19" t="s">
        <v>2429</v>
      </c>
      <c r="M305" s="19"/>
      <c r="N305" s="19"/>
      <c r="O305" s="19" t="s">
        <v>3768</v>
      </c>
    </row>
    <row r="306" spans="1:15" x14ac:dyDescent="0.25">
      <c r="A306" s="8" t="s">
        <v>1381</v>
      </c>
      <c r="B306" s="106" t="s">
        <v>1379</v>
      </c>
      <c r="C306" s="127" t="s">
        <v>1380</v>
      </c>
      <c r="D306" s="218">
        <v>9637</v>
      </c>
      <c r="E306" s="138" t="s">
        <v>1467</v>
      </c>
      <c r="F306" s="126" t="s">
        <v>851</v>
      </c>
      <c r="G306" s="128">
        <v>1</v>
      </c>
      <c r="H306" s="126">
        <v>10000</v>
      </c>
      <c r="I306" s="87">
        <v>0</v>
      </c>
      <c r="J306" s="89">
        <v>0</v>
      </c>
      <c r="K306" s="96" t="s">
        <v>356</v>
      </c>
      <c r="L306" s="19" t="s">
        <v>2429</v>
      </c>
      <c r="M306" s="19"/>
      <c r="N306" s="19"/>
      <c r="O306" s="19" t="s">
        <v>3768</v>
      </c>
    </row>
    <row r="307" spans="1:15" x14ac:dyDescent="0.25">
      <c r="A307" s="8" t="s">
        <v>1381</v>
      </c>
      <c r="B307" s="106" t="s">
        <v>1379</v>
      </c>
      <c r="C307" s="127" t="s">
        <v>1380</v>
      </c>
      <c r="D307" s="218">
        <v>9640</v>
      </c>
      <c r="E307" s="138" t="s">
        <v>1468</v>
      </c>
      <c r="F307" s="126" t="s">
        <v>1469</v>
      </c>
      <c r="G307" s="128">
        <v>1</v>
      </c>
      <c r="H307" s="126">
        <v>10000</v>
      </c>
      <c r="I307" s="87">
        <v>0</v>
      </c>
      <c r="J307" s="89">
        <v>0</v>
      </c>
      <c r="K307" s="96" t="s">
        <v>356</v>
      </c>
      <c r="L307" s="19" t="s">
        <v>2429</v>
      </c>
      <c r="M307" s="19"/>
      <c r="N307" s="19"/>
      <c r="O307" s="19" t="s">
        <v>3768</v>
      </c>
    </row>
    <row r="308" spans="1:15" x14ac:dyDescent="0.25">
      <c r="A308" s="8" t="s">
        <v>1381</v>
      </c>
      <c r="B308" s="106" t="s">
        <v>1379</v>
      </c>
      <c r="C308" s="127" t="s">
        <v>1380</v>
      </c>
      <c r="D308" s="218">
        <v>9644</v>
      </c>
      <c r="E308" s="138" t="s">
        <v>1470</v>
      </c>
      <c r="F308" s="126" t="s">
        <v>1471</v>
      </c>
      <c r="G308" s="128">
        <v>1</v>
      </c>
      <c r="H308" s="126">
        <v>10000</v>
      </c>
      <c r="I308" s="87">
        <v>0</v>
      </c>
      <c r="J308" s="89">
        <v>0</v>
      </c>
      <c r="K308" s="96" t="s">
        <v>356</v>
      </c>
      <c r="L308" s="19" t="s">
        <v>2429</v>
      </c>
      <c r="M308" s="19"/>
      <c r="N308" s="19"/>
      <c r="O308" s="19" t="s">
        <v>3768</v>
      </c>
    </row>
    <row r="309" spans="1:15" x14ac:dyDescent="0.25">
      <c r="A309" s="8" t="s">
        <v>1381</v>
      </c>
      <c r="B309" s="106" t="s">
        <v>1379</v>
      </c>
      <c r="C309" s="127" t="s">
        <v>1380</v>
      </c>
      <c r="D309" s="218">
        <v>9646</v>
      </c>
      <c r="E309" s="138" t="s">
        <v>1472</v>
      </c>
      <c r="F309" s="126" t="s">
        <v>1469</v>
      </c>
      <c r="G309" s="128">
        <v>1</v>
      </c>
      <c r="H309" s="126">
        <v>10000</v>
      </c>
      <c r="I309" s="87">
        <v>0</v>
      </c>
      <c r="J309" s="89">
        <v>0</v>
      </c>
      <c r="K309" s="96" t="s">
        <v>356</v>
      </c>
      <c r="L309" s="19" t="s">
        <v>2429</v>
      </c>
      <c r="M309" s="19"/>
      <c r="N309" s="19"/>
      <c r="O309" s="19" t="s">
        <v>3768</v>
      </c>
    </row>
    <row r="310" spans="1:15" x14ac:dyDescent="0.25">
      <c r="A310" s="8" t="s">
        <v>1381</v>
      </c>
      <c r="B310" s="106" t="s">
        <v>1379</v>
      </c>
      <c r="C310" s="127" t="s">
        <v>1380</v>
      </c>
      <c r="D310" s="218">
        <v>9647</v>
      </c>
      <c r="E310" s="138" t="s">
        <v>1473</v>
      </c>
      <c r="F310" s="126" t="s">
        <v>1469</v>
      </c>
      <c r="G310" s="128">
        <v>1</v>
      </c>
      <c r="H310" s="126">
        <v>10000</v>
      </c>
      <c r="I310" s="87">
        <v>0</v>
      </c>
      <c r="J310" s="89">
        <v>0</v>
      </c>
      <c r="K310" s="96" t="s">
        <v>356</v>
      </c>
      <c r="L310" s="19" t="s">
        <v>2429</v>
      </c>
      <c r="M310" s="19"/>
      <c r="N310" s="19"/>
      <c r="O310" s="19" t="s">
        <v>3768</v>
      </c>
    </row>
    <row r="311" spans="1:15" x14ac:dyDescent="0.25">
      <c r="A311" s="8" t="s">
        <v>1381</v>
      </c>
      <c r="B311" s="106" t="s">
        <v>1379</v>
      </c>
      <c r="C311" s="127" t="s">
        <v>1380</v>
      </c>
      <c r="D311" s="218" t="s">
        <v>801</v>
      </c>
      <c r="E311" s="139" t="s">
        <v>802</v>
      </c>
      <c r="F311" s="126" t="s">
        <v>88</v>
      </c>
      <c r="G311" s="128">
        <v>2</v>
      </c>
      <c r="H311" s="126">
        <v>12000</v>
      </c>
      <c r="I311" s="87">
        <v>0</v>
      </c>
      <c r="J311" s="89">
        <v>0</v>
      </c>
      <c r="K311" s="96" t="s">
        <v>356</v>
      </c>
      <c r="L311" s="19" t="s">
        <v>33</v>
      </c>
      <c r="M311" s="19" t="s">
        <v>1382</v>
      </c>
      <c r="N311" s="19" t="s">
        <v>1383</v>
      </c>
      <c r="O311" s="19"/>
    </row>
    <row r="312" spans="1:15" x14ac:dyDescent="0.25">
      <c r="A312" s="5" t="s">
        <v>1381</v>
      </c>
      <c r="B312" s="140" t="s">
        <v>1379</v>
      </c>
      <c r="C312" s="5" t="s">
        <v>1380</v>
      </c>
      <c r="D312" s="220" t="s">
        <v>805</v>
      </c>
      <c r="E312" s="141" t="s">
        <v>1384</v>
      </c>
      <c r="F312" s="142" t="s">
        <v>1302</v>
      </c>
      <c r="G312" s="143">
        <v>1</v>
      </c>
      <c r="H312" s="142">
        <v>2000</v>
      </c>
      <c r="I312" s="87">
        <v>0</v>
      </c>
      <c r="J312" s="89">
        <v>0</v>
      </c>
      <c r="K312" s="96" t="s">
        <v>356</v>
      </c>
      <c r="L312" s="19" t="s">
        <v>1382</v>
      </c>
      <c r="M312" s="19" t="s">
        <v>1385</v>
      </c>
      <c r="N312" s="19" t="s">
        <v>1029</v>
      </c>
      <c r="O312" s="19"/>
    </row>
    <row r="313" spans="1:15" x14ac:dyDescent="0.25">
      <c r="A313" s="5" t="s">
        <v>1381</v>
      </c>
      <c r="B313" s="140" t="s">
        <v>1379</v>
      </c>
      <c r="C313" s="5" t="s">
        <v>1380</v>
      </c>
      <c r="D313" s="220" t="s">
        <v>812</v>
      </c>
      <c r="E313" s="141" t="s">
        <v>813</v>
      </c>
      <c r="F313" s="142" t="s">
        <v>1386</v>
      </c>
      <c r="G313" s="143">
        <v>1</v>
      </c>
      <c r="H313" s="142">
        <v>1000</v>
      </c>
      <c r="I313" s="87">
        <v>24480</v>
      </c>
      <c r="J313" s="89" t="s">
        <v>356</v>
      </c>
      <c r="K313" s="96" t="s">
        <v>356</v>
      </c>
      <c r="L313" s="19" t="s">
        <v>27</v>
      </c>
      <c r="M313" s="19" t="s">
        <v>356</v>
      </c>
      <c r="N313" s="19" t="s">
        <v>1387</v>
      </c>
      <c r="O313" s="19"/>
    </row>
    <row r="314" spans="1:15" x14ac:dyDescent="0.25">
      <c r="A314" s="5" t="s">
        <v>1381</v>
      </c>
      <c r="B314" s="140" t="s">
        <v>1379</v>
      </c>
      <c r="C314" s="5" t="s">
        <v>1380</v>
      </c>
      <c r="D314" s="220" t="s">
        <v>815</v>
      </c>
      <c r="E314" s="141" t="s">
        <v>1388</v>
      </c>
      <c r="F314" s="142" t="s">
        <v>814</v>
      </c>
      <c r="G314" s="143">
        <v>1</v>
      </c>
      <c r="H314" s="142">
        <v>1000</v>
      </c>
      <c r="I314" s="87">
        <v>5420719.5199999996</v>
      </c>
      <c r="J314" s="89">
        <v>0</v>
      </c>
      <c r="K314" s="96" t="s">
        <v>1389</v>
      </c>
      <c r="L314" s="19" t="s">
        <v>27</v>
      </c>
      <c r="M314" s="19"/>
      <c r="N314" s="19" t="s">
        <v>1390</v>
      </c>
      <c r="O314" s="19"/>
    </row>
    <row r="315" spans="1:15" x14ac:dyDescent="0.25">
      <c r="A315" s="8" t="s">
        <v>1381</v>
      </c>
      <c r="B315" s="106" t="s">
        <v>1379</v>
      </c>
      <c r="C315" s="127" t="s">
        <v>1380</v>
      </c>
      <c r="D315" s="218" t="s">
        <v>1391</v>
      </c>
      <c r="E315" s="139" t="s">
        <v>1392</v>
      </c>
      <c r="F315" s="126" t="s">
        <v>1393</v>
      </c>
      <c r="G315" s="128">
        <v>1</v>
      </c>
      <c r="H315" s="126">
        <v>1000</v>
      </c>
      <c r="I315" s="87">
        <v>0</v>
      </c>
      <c r="J315" s="89">
        <v>0</v>
      </c>
      <c r="K315" s="96" t="s">
        <v>356</v>
      </c>
      <c r="L315" s="19" t="s">
        <v>1382</v>
      </c>
      <c r="M315" s="19" t="s">
        <v>1382</v>
      </c>
      <c r="N315" s="19" t="s">
        <v>1029</v>
      </c>
      <c r="O315" s="19"/>
    </row>
    <row r="316" spans="1:15" x14ac:dyDescent="0.25">
      <c r="A316" s="7" t="s">
        <v>1381</v>
      </c>
      <c r="B316" s="129" t="s">
        <v>1379</v>
      </c>
      <c r="C316" s="130" t="s">
        <v>1380</v>
      </c>
      <c r="D316" s="219" t="s">
        <v>44</v>
      </c>
      <c r="E316" s="139" t="s">
        <v>45</v>
      </c>
      <c r="F316" s="144" t="s">
        <v>88</v>
      </c>
      <c r="G316" s="133">
        <v>1</v>
      </c>
      <c r="H316" s="144">
        <v>991000</v>
      </c>
      <c r="I316" s="87">
        <v>3182000</v>
      </c>
      <c r="J316" s="89">
        <v>1</v>
      </c>
      <c r="K316" s="96" t="s">
        <v>371</v>
      </c>
      <c r="L316" s="19" t="s">
        <v>27</v>
      </c>
      <c r="M316" s="19"/>
      <c r="N316" s="19"/>
      <c r="O316" s="19"/>
    </row>
    <row r="317" spans="1:15" x14ac:dyDescent="0.25">
      <c r="A317" s="8" t="s">
        <v>1381</v>
      </c>
      <c r="B317" s="106" t="s">
        <v>1379</v>
      </c>
      <c r="C317" s="127" t="s">
        <v>1380</v>
      </c>
      <c r="D317" s="218" t="s">
        <v>1394</v>
      </c>
      <c r="E317" s="139" t="s">
        <v>1395</v>
      </c>
      <c r="F317" s="126" t="s">
        <v>1396</v>
      </c>
      <c r="G317" s="128">
        <v>1</v>
      </c>
      <c r="H317" s="126">
        <v>1000</v>
      </c>
      <c r="I317" s="87">
        <v>0</v>
      </c>
      <c r="J317" s="89">
        <v>0</v>
      </c>
      <c r="K317" s="96" t="s">
        <v>356</v>
      </c>
      <c r="L317" s="19" t="s">
        <v>1382</v>
      </c>
      <c r="M317" s="19" t="s">
        <v>1382</v>
      </c>
      <c r="N317" s="19" t="s">
        <v>1029</v>
      </c>
      <c r="O317" s="19"/>
    </row>
    <row r="318" spans="1:15" x14ac:dyDescent="0.25">
      <c r="A318" s="5" t="s">
        <v>1381</v>
      </c>
      <c r="B318" s="140" t="s">
        <v>1379</v>
      </c>
      <c r="C318" s="5" t="s">
        <v>1380</v>
      </c>
      <c r="D318" s="220" t="s">
        <v>1397</v>
      </c>
      <c r="E318" s="141" t="s">
        <v>1398</v>
      </c>
      <c r="F318" s="142" t="s">
        <v>1399</v>
      </c>
      <c r="G318" s="143">
        <v>1</v>
      </c>
      <c r="H318" s="142">
        <v>2000</v>
      </c>
      <c r="I318" s="87">
        <v>211523150.03</v>
      </c>
      <c r="J318" s="89">
        <v>1</v>
      </c>
      <c r="K318" s="96" t="s">
        <v>1400</v>
      </c>
      <c r="L318" s="19" t="s">
        <v>27</v>
      </c>
      <c r="M318" s="19" t="s">
        <v>356</v>
      </c>
      <c r="N318" s="19"/>
      <c r="O318" s="19"/>
    </row>
    <row r="319" spans="1:15" x14ac:dyDescent="0.25">
      <c r="A319" s="127" t="s">
        <v>1381</v>
      </c>
      <c r="B319" s="106" t="s">
        <v>1379</v>
      </c>
      <c r="C319" s="127" t="s">
        <v>1380</v>
      </c>
      <c r="D319" s="218" t="s">
        <v>1474</v>
      </c>
      <c r="E319" s="127" t="s">
        <v>1475</v>
      </c>
      <c r="F319" s="10">
        <v>0</v>
      </c>
      <c r="G319" s="10">
        <v>0</v>
      </c>
      <c r="H319" s="126">
        <v>0</v>
      </c>
      <c r="I319" s="87">
        <v>39419126.509999998</v>
      </c>
      <c r="J319" s="89">
        <v>1</v>
      </c>
      <c r="K319" s="96" t="s">
        <v>1476</v>
      </c>
      <c r="L319" s="19" t="s">
        <v>2429</v>
      </c>
      <c r="M319" s="19"/>
      <c r="N319" s="19" t="s">
        <v>1477</v>
      </c>
      <c r="O319" s="19"/>
    </row>
    <row r="320" spans="1:15" x14ac:dyDescent="0.25">
      <c r="A320" s="8" t="s">
        <v>1381</v>
      </c>
      <c r="B320" s="106" t="s">
        <v>1379</v>
      </c>
      <c r="C320" s="127" t="s">
        <v>1380</v>
      </c>
      <c r="D320" s="218" t="s">
        <v>1401</v>
      </c>
      <c r="E320" s="139" t="s">
        <v>1402</v>
      </c>
      <c r="F320" s="126" t="s">
        <v>814</v>
      </c>
      <c r="G320" s="128">
        <v>1</v>
      </c>
      <c r="H320" s="126">
        <v>2000</v>
      </c>
      <c r="I320" s="87">
        <v>0</v>
      </c>
      <c r="J320" s="89">
        <v>0</v>
      </c>
      <c r="K320" s="96" t="s">
        <v>356</v>
      </c>
      <c r="L320" s="19" t="s">
        <v>1382</v>
      </c>
      <c r="M320" s="19" t="s">
        <v>1382</v>
      </c>
      <c r="N320" s="19" t="s">
        <v>1029</v>
      </c>
      <c r="O320" s="19"/>
    </row>
    <row r="321" spans="1:15" x14ac:dyDescent="0.25">
      <c r="A321" s="7" t="s">
        <v>1381</v>
      </c>
      <c r="B321" s="129" t="s">
        <v>1379</v>
      </c>
      <c r="C321" s="130" t="s">
        <v>1380</v>
      </c>
      <c r="D321" s="219" t="s">
        <v>17</v>
      </c>
      <c r="E321" s="139" t="s">
        <v>18</v>
      </c>
      <c r="F321" s="144" t="s">
        <v>88</v>
      </c>
      <c r="G321" s="133">
        <v>1</v>
      </c>
      <c r="H321" s="144">
        <v>11101416</v>
      </c>
      <c r="I321" s="87">
        <v>6521863.8200000012</v>
      </c>
      <c r="J321" s="89">
        <v>0</v>
      </c>
      <c r="K321" s="96" t="s">
        <v>1403</v>
      </c>
      <c r="L321" s="19" t="s">
        <v>27</v>
      </c>
      <c r="M321" s="19"/>
      <c r="N321" s="19"/>
      <c r="O321" s="19"/>
    </row>
    <row r="322" spans="1:15" x14ac:dyDescent="0.25">
      <c r="A322" s="7" t="s">
        <v>1381</v>
      </c>
      <c r="B322" s="129" t="s">
        <v>1379</v>
      </c>
      <c r="C322" s="130" t="s">
        <v>1380</v>
      </c>
      <c r="D322" s="219" t="s">
        <v>20</v>
      </c>
      <c r="E322" s="139" t="s">
        <v>21</v>
      </c>
      <c r="F322" s="144" t="s">
        <v>88</v>
      </c>
      <c r="G322" s="133">
        <v>1</v>
      </c>
      <c r="H322" s="144">
        <v>676810</v>
      </c>
      <c r="I322" s="87">
        <v>4448492.6500000004</v>
      </c>
      <c r="J322" s="89">
        <v>1</v>
      </c>
      <c r="K322" s="96" t="s">
        <v>1404</v>
      </c>
      <c r="L322" s="19" t="s">
        <v>27</v>
      </c>
      <c r="M322" s="19"/>
      <c r="N322" s="19"/>
      <c r="O322" s="19"/>
    </row>
    <row r="323" spans="1:15" x14ac:dyDescent="0.25">
      <c r="A323" s="7" t="s">
        <v>1381</v>
      </c>
      <c r="B323" s="129" t="s">
        <v>1379</v>
      </c>
      <c r="C323" s="130" t="s">
        <v>1380</v>
      </c>
      <c r="D323" s="219" t="s">
        <v>39</v>
      </c>
      <c r="E323" s="139" t="s">
        <v>40</v>
      </c>
      <c r="F323" s="144" t="s">
        <v>88</v>
      </c>
      <c r="G323" s="133">
        <v>1</v>
      </c>
      <c r="H323" s="144">
        <v>2000000</v>
      </c>
      <c r="I323" s="87">
        <v>189925.96</v>
      </c>
      <c r="J323" s="89">
        <v>0</v>
      </c>
      <c r="K323" s="96" t="s">
        <v>1405</v>
      </c>
      <c r="L323" s="19" t="s">
        <v>27</v>
      </c>
      <c r="M323" s="19"/>
      <c r="N323" s="19"/>
      <c r="O323" s="19"/>
    </row>
    <row r="324" spans="1:15" x14ac:dyDescent="0.25">
      <c r="A324" s="5" t="s">
        <v>1381</v>
      </c>
      <c r="B324" s="140" t="s">
        <v>1379</v>
      </c>
      <c r="C324" s="5" t="s">
        <v>1380</v>
      </c>
      <c r="D324" s="220" t="s">
        <v>1406</v>
      </c>
      <c r="E324" s="141" t="s">
        <v>1407</v>
      </c>
      <c r="F324" s="142" t="s">
        <v>88</v>
      </c>
      <c r="G324" s="143">
        <v>1</v>
      </c>
      <c r="H324" s="142">
        <v>14450000</v>
      </c>
      <c r="I324" s="87">
        <v>0</v>
      </c>
      <c r="J324" s="89" t="s">
        <v>356</v>
      </c>
      <c r="K324" s="96" t="s">
        <v>356</v>
      </c>
      <c r="L324" s="19" t="s">
        <v>33</v>
      </c>
      <c r="M324" s="19" t="s">
        <v>1385</v>
      </c>
      <c r="N324" s="19" t="s">
        <v>356</v>
      </c>
      <c r="O324" s="19"/>
    </row>
    <row r="325" spans="1:15" x14ac:dyDescent="0.25">
      <c r="A325" s="5" t="s">
        <v>1381</v>
      </c>
      <c r="B325" s="140" t="s">
        <v>1379</v>
      </c>
      <c r="C325" s="5" t="s">
        <v>1380</v>
      </c>
      <c r="D325" s="220" t="s">
        <v>1408</v>
      </c>
      <c r="E325" s="141" t="s">
        <v>1409</v>
      </c>
      <c r="F325" s="142" t="s">
        <v>88</v>
      </c>
      <c r="G325" s="143">
        <v>1</v>
      </c>
      <c r="H325" s="142">
        <v>15595811</v>
      </c>
      <c r="I325" s="87">
        <v>2217276</v>
      </c>
      <c r="J325" s="89">
        <v>1</v>
      </c>
      <c r="K325" s="96" t="s">
        <v>1410</v>
      </c>
      <c r="L325" s="19" t="s">
        <v>27</v>
      </c>
      <c r="M325" s="19" t="s">
        <v>1411</v>
      </c>
      <c r="N325" s="19" t="s">
        <v>1412</v>
      </c>
      <c r="O325" s="19"/>
    </row>
    <row r="326" spans="1:15" x14ac:dyDescent="0.25">
      <c r="A326" s="8" t="s">
        <v>1381</v>
      </c>
      <c r="B326" s="106" t="s">
        <v>1379</v>
      </c>
      <c r="C326" s="127" t="s">
        <v>1380</v>
      </c>
      <c r="D326" s="218" t="s">
        <v>1413</v>
      </c>
      <c r="E326" s="139" t="s">
        <v>1414</v>
      </c>
      <c r="F326" s="126" t="s">
        <v>1018</v>
      </c>
      <c r="G326" s="128">
        <v>1</v>
      </c>
      <c r="H326" s="126">
        <v>1000</v>
      </c>
      <c r="I326" s="87">
        <v>0</v>
      </c>
      <c r="J326" s="89">
        <v>0</v>
      </c>
      <c r="K326" s="96" t="s">
        <v>356</v>
      </c>
      <c r="L326" s="19" t="s">
        <v>1382</v>
      </c>
      <c r="M326" s="19" t="s">
        <v>1382</v>
      </c>
      <c r="N326" s="19" t="s">
        <v>1029</v>
      </c>
      <c r="O326" s="19"/>
    </row>
    <row r="327" spans="1:15" x14ac:dyDescent="0.25">
      <c r="A327" s="127" t="s">
        <v>1381</v>
      </c>
      <c r="B327" s="106" t="s">
        <v>1379</v>
      </c>
      <c r="C327" s="127" t="s">
        <v>1380</v>
      </c>
      <c r="D327" s="218" t="s">
        <v>1478</v>
      </c>
      <c r="E327" s="127" t="s">
        <v>1479</v>
      </c>
      <c r="F327" s="10">
        <v>0</v>
      </c>
      <c r="G327" s="10">
        <v>0</v>
      </c>
      <c r="H327" s="126">
        <v>0</v>
      </c>
      <c r="I327" s="87">
        <v>47185.78</v>
      </c>
      <c r="J327" s="89">
        <v>1</v>
      </c>
      <c r="K327" s="96" t="s">
        <v>1480</v>
      </c>
      <c r="L327" s="19" t="s">
        <v>2429</v>
      </c>
      <c r="M327" s="19"/>
      <c r="N327" s="19"/>
      <c r="O327" s="19"/>
    </row>
    <row r="328" spans="1:15" x14ac:dyDescent="0.25">
      <c r="A328" s="5" t="s">
        <v>1381</v>
      </c>
      <c r="B328" s="140" t="s">
        <v>1379</v>
      </c>
      <c r="C328" s="5" t="s">
        <v>1380</v>
      </c>
      <c r="D328" s="220" t="s">
        <v>1415</v>
      </c>
      <c r="E328" s="141" t="s">
        <v>1416</v>
      </c>
      <c r="F328" s="142" t="s">
        <v>88</v>
      </c>
      <c r="G328" s="143">
        <v>1282</v>
      </c>
      <c r="H328" s="142">
        <v>33980000</v>
      </c>
      <c r="I328" s="87">
        <v>30913582.870000001</v>
      </c>
      <c r="J328" s="89">
        <v>1069</v>
      </c>
      <c r="K328" s="96" t="s">
        <v>1417</v>
      </c>
      <c r="L328" s="19" t="s">
        <v>27</v>
      </c>
      <c r="M328" s="19" t="s">
        <v>356</v>
      </c>
      <c r="N328" s="19" t="s">
        <v>1418</v>
      </c>
      <c r="O328" s="19"/>
    </row>
    <row r="329" spans="1:15" x14ac:dyDescent="0.25">
      <c r="A329" s="5" t="s">
        <v>1381</v>
      </c>
      <c r="B329" s="140" t="s">
        <v>1379</v>
      </c>
      <c r="C329" s="5" t="s">
        <v>1380</v>
      </c>
      <c r="D329" s="220" t="s">
        <v>1419</v>
      </c>
      <c r="E329" s="141" t="s">
        <v>1420</v>
      </c>
      <c r="F329" s="142" t="s">
        <v>88</v>
      </c>
      <c r="G329" s="143">
        <v>1</v>
      </c>
      <c r="H329" s="142">
        <v>375005646</v>
      </c>
      <c r="I329" s="87">
        <v>358417310.06999999</v>
      </c>
      <c r="J329" s="89">
        <v>1</v>
      </c>
      <c r="K329" s="96" t="s">
        <v>1421</v>
      </c>
      <c r="L329" s="19" t="s">
        <v>27</v>
      </c>
      <c r="M329" s="19" t="s">
        <v>1422</v>
      </c>
      <c r="N329" s="19" t="s">
        <v>1423</v>
      </c>
      <c r="O329" s="19"/>
    </row>
    <row r="330" spans="1:15" x14ac:dyDescent="0.25">
      <c r="A330" s="5" t="s">
        <v>1381</v>
      </c>
      <c r="B330" s="140" t="s">
        <v>1379</v>
      </c>
      <c r="C330" s="5" t="s">
        <v>1380</v>
      </c>
      <c r="D330" s="220" t="s">
        <v>1424</v>
      </c>
      <c r="E330" s="141" t="s">
        <v>1425</v>
      </c>
      <c r="F330" s="142" t="s">
        <v>88</v>
      </c>
      <c r="G330" s="143">
        <v>1</v>
      </c>
      <c r="H330" s="142">
        <v>2196250656</v>
      </c>
      <c r="I330" s="87">
        <v>3315934689.1799998</v>
      </c>
      <c r="J330" s="89">
        <v>1</v>
      </c>
      <c r="K330" s="96" t="s">
        <v>1426</v>
      </c>
      <c r="L330" s="19" t="s">
        <v>27</v>
      </c>
      <c r="M330" s="19" t="s">
        <v>356</v>
      </c>
      <c r="N330" s="19" t="s">
        <v>1427</v>
      </c>
      <c r="O330" s="19"/>
    </row>
    <row r="331" spans="1:15" x14ac:dyDescent="0.25">
      <c r="A331" s="8" t="s">
        <v>1381</v>
      </c>
      <c r="B331" s="106" t="s">
        <v>1379</v>
      </c>
      <c r="C331" s="127" t="s">
        <v>1380</v>
      </c>
      <c r="D331" s="218" t="s">
        <v>1428</v>
      </c>
      <c r="E331" s="139" t="s">
        <v>1429</v>
      </c>
      <c r="F331" s="126" t="s">
        <v>1430</v>
      </c>
      <c r="G331" s="128">
        <v>1</v>
      </c>
      <c r="H331" s="126">
        <v>1000</v>
      </c>
      <c r="I331" s="87">
        <v>0</v>
      </c>
      <c r="J331" s="89">
        <v>0</v>
      </c>
      <c r="K331" s="96" t="s">
        <v>356</v>
      </c>
      <c r="L331" s="19" t="s">
        <v>1382</v>
      </c>
      <c r="M331" s="19" t="s">
        <v>1382</v>
      </c>
      <c r="N331" s="19" t="s">
        <v>1029</v>
      </c>
      <c r="O331" s="19"/>
    </row>
    <row r="332" spans="1:15" x14ac:dyDescent="0.25">
      <c r="A332" s="5" t="s">
        <v>1381</v>
      </c>
      <c r="B332" s="140" t="s">
        <v>1379</v>
      </c>
      <c r="C332" s="5" t="s">
        <v>1380</v>
      </c>
      <c r="D332" s="220" t="s">
        <v>1431</v>
      </c>
      <c r="E332" s="141" t="s">
        <v>1432</v>
      </c>
      <c r="F332" s="142" t="s">
        <v>88</v>
      </c>
      <c r="G332" s="143">
        <v>469</v>
      </c>
      <c r="H332" s="142">
        <v>106211537</v>
      </c>
      <c r="I332" s="87">
        <v>100439217.09999999</v>
      </c>
      <c r="J332" s="89">
        <v>492</v>
      </c>
      <c r="K332" s="96" t="s">
        <v>1433</v>
      </c>
      <c r="L332" s="19" t="s">
        <v>27</v>
      </c>
      <c r="M332" s="19" t="s">
        <v>356</v>
      </c>
      <c r="N332" s="19" t="s">
        <v>1434</v>
      </c>
      <c r="O332" s="19"/>
    </row>
    <row r="333" spans="1:15" x14ac:dyDescent="0.25">
      <c r="A333" s="8" t="s">
        <v>1381</v>
      </c>
      <c r="B333" s="106" t="s">
        <v>1379</v>
      </c>
      <c r="C333" s="127" t="s">
        <v>1380</v>
      </c>
      <c r="D333" s="221" t="s">
        <v>849</v>
      </c>
      <c r="E333" s="138" t="s">
        <v>1435</v>
      </c>
      <c r="F333" s="126" t="s">
        <v>851</v>
      </c>
      <c r="G333" s="128">
        <v>1</v>
      </c>
      <c r="H333" s="126">
        <v>10000</v>
      </c>
      <c r="I333" s="87">
        <v>0</v>
      </c>
      <c r="J333" s="89">
        <v>1</v>
      </c>
      <c r="K333" s="96" t="s">
        <v>356</v>
      </c>
      <c r="L333" s="19" t="s">
        <v>27</v>
      </c>
      <c r="M333" s="19"/>
      <c r="N333" s="19"/>
      <c r="O333" s="19"/>
    </row>
    <row r="334" spans="1:15" x14ac:dyDescent="0.25">
      <c r="A334" s="8" t="s">
        <v>1381</v>
      </c>
      <c r="B334" s="106" t="s">
        <v>1379</v>
      </c>
      <c r="C334" s="127" t="s">
        <v>1380</v>
      </c>
      <c r="D334" s="218" t="s">
        <v>867</v>
      </c>
      <c r="E334" s="139" t="s">
        <v>868</v>
      </c>
      <c r="F334" s="126" t="s">
        <v>1436</v>
      </c>
      <c r="G334" s="128">
        <v>1</v>
      </c>
      <c r="H334" s="126">
        <v>2000</v>
      </c>
      <c r="I334" s="87">
        <v>1290363.3400000001</v>
      </c>
      <c r="J334" s="89">
        <v>1</v>
      </c>
      <c r="K334" s="96" t="s">
        <v>1437</v>
      </c>
      <c r="L334" s="19" t="s">
        <v>27</v>
      </c>
      <c r="M334" s="19"/>
      <c r="N334" s="19"/>
      <c r="O334" s="19"/>
    </row>
    <row r="335" spans="1:15" x14ac:dyDescent="0.25">
      <c r="A335" s="13" t="s">
        <v>370</v>
      </c>
      <c r="B335" s="13" t="s">
        <v>369</v>
      </c>
      <c r="C335" s="13" t="s">
        <v>2428</v>
      </c>
      <c r="D335" s="218" t="s">
        <v>44</v>
      </c>
      <c r="E335" s="13" t="s">
        <v>45</v>
      </c>
      <c r="F335" s="10" t="s">
        <v>371</v>
      </c>
      <c r="G335" s="11">
        <v>1</v>
      </c>
      <c r="H335" s="10">
        <v>1000</v>
      </c>
      <c r="I335" s="87">
        <v>0</v>
      </c>
      <c r="J335" s="89">
        <v>0</v>
      </c>
      <c r="K335" s="96" t="s">
        <v>356</v>
      </c>
      <c r="L335" s="19" t="s">
        <v>2429</v>
      </c>
      <c r="M335" s="19"/>
      <c r="N335" s="19" t="s">
        <v>372</v>
      </c>
      <c r="O335" s="19"/>
    </row>
    <row r="336" spans="1:15" x14ac:dyDescent="0.25">
      <c r="A336" s="13" t="s">
        <v>370</v>
      </c>
      <c r="B336" s="13" t="s">
        <v>369</v>
      </c>
      <c r="C336" s="13" t="s">
        <v>2428</v>
      </c>
      <c r="D336" s="218" t="s">
        <v>17</v>
      </c>
      <c r="E336" s="13" t="s">
        <v>18</v>
      </c>
      <c r="F336" s="10" t="s">
        <v>22</v>
      </c>
      <c r="G336" s="11">
        <v>10</v>
      </c>
      <c r="H336" s="10">
        <v>327307037</v>
      </c>
      <c r="I336" s="87">
        <v>203773509.53000024</v>
      </c>
      <c r="J336" s="89">
        <v>10</v>
      </c>
      <c r="K336" s="96" t="s">
        <v>373</v>
      </c>
      <c r="L336" s="19" t="s">
        <v>27</v>
      </c>
      <c r="M336" s="19"/>
      <c r="N336" s="19"/>
      <c r="O336" s="19"/>
    </row>
    <row r="337" spans="1:15" x14ac:dyDescent="0.25">
      <c r="A337" s="13" t="s">
        <v>370</v>
      </c>
      <c r="B337" s="13" t="s">
        <v>369</v>
      </c>
      <c r="C337" s="13" t="s">
        <v>2428</v>
      </c>
      <c r="D337" s="218" t="s">
        <v>55</v>
      </c>
      <c r="E337" s="13" t="s">
        <v>374</v>
      </c>
      <c r="F337" s="10" t="s">
        <v>57</v>
      </c>
      <c r="G337" s="11">
        <v>1</v>
      </c>
      <c r="H337" s="10">
        <v>5000</v>
      </c>
      <c r="I337" s="87">
        <v>0</v>
      </c>
      <c r="J337" s="89">
        <v>0</v>
      </c>
      <c r="K337" s="96" t="s">
        <v>356</v>
      </c>
      <c r="L337" s="19" t="s">
        <v>1382</v>
      </c>
      <c r="M337" s="19"/>
      <c r="N337" s="19" t="s">
        <v>1029</v>
      </c>
      <c r="O337" s="19"/>
    </row>
    <row r="338" spans="1:15" x14ac:dyDescent="0.25">
      <c r="A338" s="13" t="s">
        <v>370</v>
      </c>
      <c r="B338" s="13" t="s">
        <v>369</v>
      </c>
      <c r="C338" s="13" t="s">
        <v>2428</v>
      </c>
      <c r="D338" s="218" t="s">
        <v>20</v>
      </c>
      <c r="E338" s="13" t="s">
        <v>21</v>
      </c>
      <c r="F338" s="10" t="s">
        <v>375</v>
      </c>
      <c r="G338" s="11">
        <v>1</v>
      </c>
      <c r="H338" s="10">
        <v>18247088</v>
      </c>
      <c r="I338" s="87">
        <v>22332179</v>
      </c>
      <c r="J338" s="89">
        <v>1</v>
      </c>
      <c r="K338" s="96" t="s">
        <v>376</v>
      </c>
      <c r="L338" s="19" t="s">
        <v>27</v>
      </c>
      <c r="M338" s="19"/>
      <c r="N338" s="19"/>
      <c r="O338" s="19"/>
    </row>
    <row r="339" spans="1:15" x14ac:dyDescent="0.25">
      <c r="A339" s="13" t="s">
        <v>370</v>
      </c>
      <c r="B339" s="13" t="s">
        <v>369</v>
      </c>
      <c r="C339" s="13" t="s">
        <v>2428</v>
      </c>
      <c r="D339" s="218" t="s">
        <v>99</v>
      </c>
      <c r="E339" s="13" t="s">
        <v>100</v>
      </c>
      <c r="F339" s="10" t="s">
        <v>377</v>
      </c>
      <c r="G339" s="11">
        <v>1</v>
      </c>
      <c r="H339" s="10">
        <v>4250000</v>
      </c>
      <c r="I339" s="87">
        <v>73936.800000000003</v>
      </c>
      <c r="J339" s="89">
        <v>1</v>
      </c>
      <c r="K339" s="96" t="s">
        <v>378</v>
      </c>
      <c r="L339" s="19" t="s">
        <v>27</v>
      </c>
      <c r="M339" s="19"/>
      <c r="N339" s="19"/>
      <c r="O339" s="19"/>
    </row>
    <row r="340" spans="1:15" x14ac:dyDescent="0.25">
      <c r="A340" s="13" t="s">
        <v>370</v>
      </c>
      <c r="B340" s="13" t="s">
        <v>369</v>
      </c>
      <c r="C340" s="13" t="s">
        <v>2428</v>
      </c>
      <c r="D340" s="218" t="s">
        <v>39</v>
      </c>
      <c r="E340" s="13" t="s">
        <v>40</v>
      </c>
      <c r="F340" s="10" t="s">
        <v>379</v>
      </c>
      <c r="G340" s="11">
        <v>1</v>
      </c>
      <c r="H340" s="10">
        <v>2000</v>
      </c>
      <c r="I340" s="87">
        <v>37710</v>
      </c>
      <c r="J340" s="89">
        <v>1</v>
      </c>
      <c r="K340" s="96" t="s">
        <v>380</v>
      </c>
      <c r="L340" s="19" t="s">
        <v>27</v>
      </c>
      <c r="M340" s="19"/>
      <c r="N340" s="19"/>
      <c r="O340" s="19"/>
    </row>
    <row r="341" spans="1:15" x14ac:dyDescent="0.25">
      <c r="A341" s="13" t="s">
        <v>370</v>
      </c>
      <c r="B341" s="13" t="s">
        <v>369</v>
      </c>
      <c r="C341" s="13" t="s">
        <v>2428</v>
      </c>
      <c r="D341" s="218" t="s">
        <v>381</v>
      </c>
      <c r="E341" s="13" t="s">
        <v>382</v>
      </c>
      <c r="F341" s="10" t="s">
        <v>22</v>
      </c>
      <c r="G341" s="11">
        <v>1</v>
      </c>
      <c r="H341" s="10">
        <v>6026775</v>
      </c>
      <c r="I341" s="87">
        <v>7496813.1800000006</v>
      </c>
      <c r="J341" s="89">
        <v>1</v>
      </c>
      <c r="K341" s="96" t="s">
        <v>380</v>
      </c>
      <c r="L341" s="19" t="s">
        <v>27</v>
      </c>
      <c r="M341" s="19"/>
      <c r="N341" s="19"/>
      <c r="O341" s="19"/>
    </row>
    <row r="342" spans="1:15" x14ac:dyDescent="0.25">
      <c r="A342" s="6" t="s">
        <v>2092</v>
      </c>
      <c r="B342" s="13" t="s">
        <v>2090</v>
      </c>
      <c r="C342" s="13" t="s">
        <v>2091</v>
      </c>
      <c r="D342" s="218" t="s">
        <v>801</v>
      </c>
      <c r="E342" s="6" t="s">
        <v>802</v>
      </c>
      <c r="F342" s="10" t="s">
        <v>803</v>
      </c>
      <c r="G342" s="11">
        <v>2</v>
      </c>
      <c r="H342" s="10">
        <v>290090171</v>
      </c>
      <c r="I342" s="87">
        <v>0</v>
      </c>
      <c r="J342" s="89">
        <v>0</v>
      </c>
      <c r="K342" s="96" t="s">
        <v>356</v>
      </c>
      <c r="L342" s="19" t="s">
        <v>33</v>
      </c>
      <c r="M342" s="19" t="s">
        <v>2093</v>
      </c>
      <c r="N342" s="19"/>
      <c r="O342" s="19"/>
    </row>
    <row r="343" spans="1:15" x14ac:dyDescent="0.25">
      <c r="A343" s="6" t="s">
        <v>2092</v>
      </c>
      <c r="B343" s="13" t="s">
        <v>2090</v>
      </c>
      <c r="C343" s="13" t="s">
        <v>2091</v>
      </c>
      <c r="D343" s="218" t="s">
        <v>805</v>
      </c>
      <c r="E343" s="6" t="s">
        <v>1384</v>
      </c>
      <c r="F343" s="10" t="s">
        <v>1302</v>
      </c>
      <c r="G343" s="11">
        <v>1</v>
      </c>
      <c r="H343" s="10">
        <v>3000</v>
      </c>
      <c r="I343" s="87">
        <v>0</v>
      </c>
      <c r="J343" s="89">
        <v>0</v>
      </c>
      <c r="K343" s="96" t="s">
        <v>356</v>
      </c>
      <c r="L343" s="19" t="s">
        <v>1382</v>
      </c>
      <c r="M343" s="19"/>
      <c r="N343" s="19" t="s">
        <v>1029</v>
      </c>
      <c r="O343" s="19"/>
    </row>
    <row r="344" spans="1:15" x14ac:dyDescent="0.25">
      <c r="A344" s="6" t="s">
        <v>2092</v>
      </c>
      <c r="B344" s="13" t="s">
        <v>2090</v>
      </c>
      <c r="C344" s="13" t="s">
        <v>2091</v>
      </c>
      <c r="D344" s="218" t="s">
        <v>812</v>
      </c>
      <c r="E344" s="6" t="s">
        <v>813</v>
      </c>
      <c r="F344" s="10" t="s">
        <v>88</v>
      </c>
      <c r="G344" s="11">
        <v>5</v>
      </c>
      <c r="H344" s="10">
        <v>291768965</v>
      </c>
      <c r="I344" s="87">
        <v>105522.06</v>
      </c>
      <c r="J344" s="89">
        <v>0</v>
      </c>
      <c r="K344" s="96" t="s">
        <v>356</v>
      </c>
      <c r="L344" s="19" t="s">
        <v>33</v>
      </c>
      <c r="M344" s="19" t="s">
        <v>2093</v>
      </c>
      <c r="N344" s="19"/>
      <c r="O344" s="19"/>
    </row>
    <row r="345" spans="1:15" x14ac:dyDescent="0.25">
      <c r="A345" s="6" t="s">
        <v>2092</v>
      </c>
      <c r="B345" s="13" t="s">
        <v>2090</v>
      </c>
      <c r="C345" s="13" t="s">
        <v>2091</v>
      </c>
      <c r="D345" s="218" t="s">
        <v>815</v>
      </c>
      <c r="E345" s="6" t="s">
        <v>1388</v>
      </c>
      <c r="F345" s="10" t="s">
        <v>807</v>
      </c>
      <c r="G345" s="11">
        <v>1</v>
      </c>
      <c r="H345" s="10">
        <v>5000</v>
      </c>
      <c r="I345" s="87">
        <v>0</v>
      </c>
      <c r="J345" s="89">
        <v>0</v>
      </c>
      <c r="K345" s="96" t="s">
        <v>356</v>
      </c>
      <c r="L345" s="19" t="s">
        <v>1382</v>
      </c>
      <c r="M345" s="19"/>
      <c r="N345" s="19" t="s">
        <v>1029</v>
      </c>
      <c r="O345" s="19"/>
    </row>
    <row r="346" spans="1:15" x14ac:dyDescent="0.25">
      <c r="A346" s="6" t="s">
        <v>2092</v>
      </c>
      <c r="B346" s="13" t="s">
        <v>2090</v>
      </c>
      <c r="C346" s="13" t="s">
        <v>2091</v>
      </c>
      <c r="D346" s="218" t="s">
        <v>2094</v>
      </c>
      <c r="E346" s="6" t="s">
        <v>2095</v>
      </c>
      <c r="F346" s="10" t="s">
        <v>2096</v>
      </c>
      <c r="G346" s="11">
        <v>1</v>
      </c>
      <c r="H346" s="10">
        <v>10000000</v>
      </c>
      <c r="I346" s="87">
        <v>11563253.199999999</v>
      </c>
      <c r="J346" s="89">
        <v>1</v>
      </c>
      <c r="K346" s="96" t="s">
        <v>2097</v>
      </c>
      <c r="L346" s="19" t="s">
        <v>27</v>
      </c>
      <c r="M346" s="19"/>
      <c r="N346" s="19"/>
      <c r="O346" s="19"/>
    </row>
    <row r="347" spans="1:15" x14ac:dyDescent="0.25">
      <c r="A347" s="6" t="s">
        <v>2092</v>
      </c>
      <c r="B347" s="13" t="s">
        <v>2090</v>
      </c>
      <c r="C347" s="13" t="s">
        <v>2091</v>
      </c>
      <c r="D347" s="218" t="s">
        <v>44</v>
      </c>
      <c r="E347" s="6" t="s">
        <v>45</v>
      </c>
      <c r="F347" s="10" t="s">
        <v>46</v>
      </c>
      <c r="G347" s="11">
        <v>1</v>
      </c>
      <c r="H347" s="10">
        <v>216320</v>
      </c>
      <c r="I347" s="87">
        <v>0</v>
      </c>
      <c r="J347" s="89">
        <v>1</v>
      </c>
      <c r="K347" s="96" t="s">
        <v>2098</v>
      </c>
      <c r="L347" s="19" t="s">
        <v>27</v>
      </c>
      <c r="M347" s="19"/>
      <c r="N347" s="19"/>
      <c r="O347" s="19"/>
    </row>
    <row r="348" spans="1:15" x14ac:dyDescent="0.25">
      <c r="A348" s="6" t="s">
        <v>2092</v>
      </c>
      <c r="B348" s="13" t="s">
        <v>2090</v>
      </c>
      <c r="C348" s="13" t="s">
        <v>2091</v>
      </c>
      <c r="D348" s="218" t="s">
        <v>17</v>
      </c>
      <c r="E348" s="6" t="s">
        <v>18</v>
      </c>
      <c r="F348" s="10" t="s">
        <v>88</v>
      </c>
      <c r="G348" s="11">
        <v>1</v>
      </c>
      <c r="H348" s="10">
        <v>51671840</v>
      </c>
      <c r="I348" s="87">
        <v>38137416.949999981</v>
      </c>
      <c r="J348" s="89">
        <v>1</v>
      </c>
      <c r="K348" s="96" t="s">
        <v>356</v>
      </c>
      <c r="L348" s="19" t="s">
        <v>27</v>
      </c>
      <c r="M348" s="19"/>
      <c r="N348" s="19"/>
      <c r="O348" s="19" t="s">
        <v>3749</v>
      </c>
    </row>
    <row r="349" spans="1:15" x14ac:dyDescent="0.25">
      <c r="A349" s="6" t="s">
        <v>2092</v>
      </c>
      <c r="B349" s="13" t="s">
        <v>2090</v>
      </c>
      <c r="C349" s="13" t="s">
        <v>2091</v>
      </c>
      <c r="D349" s="218" t="s">
        <v>20</v>
      </c>
      <c r="E349" s="6" t="s">
        <v>21</v>
      </c>
      <c r="F349" s="10" t="s">
        <v>88</v>
      </c>
      <c r="G349" s="11">
        <v>1</v>
      </c>
      <c r="H349" s="10">
        <v>2600000</v>
      </c>
      <c r="I349" s="87">
        <v>3056585.3</v>
      </c>
      <c r="J349" s="89">
        <v>1</v>
      </c>
      <c r="K349" s="96" t="s">
        <v>356</v>
      </c>
      <c r="L349" s="19" t="s">
        <v>27</v>
      </c>
      <c r="M349" s="19"/>
      <c r="N349" s="19"/>
      <c r="O349" s="19" t="s">
        <v>3749</v>
      </c>
    </row>
    <row r="350" spans="1:15" x14ac:dyDescent="0.25">
      <c r="A350" s="6" t="s">
        <v>2092</v>
      </c>
      <c r="B350" s="13" t="s">
        <v>2090</v>
      </c>
      <c r="C350" s="13" t="s">
        <v>2091</v>
      </c>
      <c r="D350" s="218" t="s">
        <v>39</v>
      </c>
      <c r="E350" s="6" t="s">
        <v>40</v>
      </c>
      <c r="F350" s="10" t="s">
        <v>88</v>
      </c>
      <c r="G350" s="11">
        <v>1</v>
      </c>
      <c r="H350" s="10">
        <v>200000</v>
      </c>
      <c r="I350" s="87">
        <v>45007.229999999996</v>
      </c>
      <c r="J350" s="89">
        <v>1</v>
      </c>
      <c r="K350" s="96" t="s">
        <v>356</v>
      </c>
      <c r="L350" s="19" t="s">
        <v>27</v>
      </c>
      <c r="M350" s="19"/>
      <c r="N350" s="19"/>
      <c r="O350" s="19" t="s">
        <v>3749</v>
      </c>
    </row>
    <row r="351" spans="1:15" x14ac:dyDescent="0.25">
      <c r="A351" s="6" t="s">
        <v>2092</v>
      </c>
      <c r="B351" s="13" t="s">
        <v>2090</v>
      </c>
      <c r="C351" s="13" t="s">
        <v>2091</v>
      </c>
      <c r="D351" s="218" t="s">
        <v>2099</v>
      </c>
      <c r="E351" s="6" t="s">
        <v>2100</v>
      </c>
      <c r="F351" s="10" t="s">
        <v>88</v>
      </c>
      <c r="G351" s="11">
        <v>1</v>
      </c>
      <c r="H351" s="10">
        <v>6660000</v>
      </c>
      <c r="I351" s="87">
        <v>11791334.75</v>
      </c>
      <c r="J351" s="89">
        <v>1</v>
      </c>
      <c r="K351" s="96" t="s">
        <v>356</v>
      </c>
      <c r="L351" s="19" t="s">
        <v>27</v>
      </c>
      <c r="M351" s="19"/>
      <c r="N351" s="19"/>
      <c r="O351" s="19" t="s">
        <v>3749</v>
      </c>
    </row>
    <row r="352" spans="1:15" x14ac:dyDescent="0.25">
      <c r="A352" s="6" t="s">
        <v>2092</v>
      </c>
      <c r="B352" s="13" t="s">
        <v>2090</v>
      </c>
      <c r="C352" s="13" t="s">
        <v>2091</v>
      </c>
      <c r="D352" s="218" t="s">
        <v>2101</v>
      </c>
      <c r="E352" s="6" t="s">
        <v>2102</v>
      </c>
      <c r="F352" s="10" t="s">
        <v>2103</v>
      </c>
      <c r="G352" s="11">
        <v>1</v>
      </c>
      <c r="H352" s="10">
        <v>1000</v>
      </c>
      <c r="I352" s="87">
        <v>0</v>
      </c>
      <c r="J352" s="89">
        <v>0</v>
      </c>
      <c r="K352" s="96" t="s">
        <v>356</v>
      </c>
      <c r="L352" s="19" t="s">
        <v>1382</v>
      </c>
      <c r="M352" s="19"/>
      <c r="N352" s="19" t="s">
        <v>1029</v>
      </c>
      <c r="O352" s="19"/>
    </row>
    <row r="353" spans="1:15" x14ac:dyDescent="0.25">
      <c r="A353" s="6" t="s">
        <v>2092</v>
      </c>
      <c r="B353" s="13" t="s">
        <v>2090</v>
      </c>
      <c r="C353" s="13" t="s">
        <v>2091</v>
      </c>
      <c r="D353" s="218" t="s">
        <v>836</v>
      </c>
      <c r="E353" s="6" t="s">
        <v>2104</v>
      </c>
      <c r="F353" s="10" t="s">
        <v>88</v>
      </c>
      <c r="G353" s="11">
        <v>33</v>
      </c>
      <c r="H353" s="10">
        <v>236334037</v>
      </c>
      <c r="I353" s="87">
        <v>130477335.62999998</v>
      </c>
      <c r="J353" s="89">
        <v>28</v>
      </c>
      <c r="K353" s="96" t="s">
        <v>3289</v>
      </c>
      <c r="L353" s="19" t="s">
        <v>33</v>
      </c>
      <c r="M353" s="19" t="s">
        <v>3283</v>
      </c>
      <c r="N353" s="19" t="s">
        <v>2105</v>
      </c>
      <c r="O353" s="19"/>
    </row>
    <row r="354" spans="1:15" x14ac:dyDescent="0.25">
      <c r="A354" s="6" t="s">
        <v>2092</v>
      </c>
      <c r="B354" s="13" t="s">
        <v>2090</v>
      </c>
      <c r="C354" s="13" t="s">
        <v>2091</v>
      </c>
      <c r="D354" s="218" t="s">
        <v>2106</v>
      </c>
      <c r="E354" s="6" t="s">
        <v>2107</v>
      </c>
      <c r="F354" s="10" t="s">
        <v>855</v>
      </c>
      <c r="G354" s="11">
        <v>1</v>
      </c>
      <c r="H354" s="10">
        <v>1000</v>
      </c>
      <c r="I354" s="87">
        <v>662284.80999999994</v>
      </c>
      <c r="J354" s="89">
        <v>0</v>
      </c>
      <c r="K354" s="96" t="s">
        <v>356</v>
      </c>
      <c r="L354" s="19" t="s">
        <v>3762</v>
      </c>
      <c r="M354" s="19"/>
      <c r="N354" s="19"/>
      <c r="O354" s="19" t="s">
        <v>3765</v>
      </c>
    </row>
    <row r="355" spans="1:15" x14ac:dyDescent="0.25">
      <c r="A355" s="6" t="s">
        <v>2092</v>
      </c>
      <c r="B355" s="13" t="s">
        <v>2090</v>
      </c>
      <c r="C355" s="13" t="s">
        <v>2091</v>
      </c>
      <c r="D355" s="218" t="s">
        <v>2108</v>
      </c>
      <c r="E355" s="6" t="s">
        <v>2109</v>
      </c>
      <c r="F355" s="10" t="s">
        <v>2110</v>
      </c>
      <c r="G355" s="11">
        <v>1</v>
      </c>
      <c r="H355" s="10">
        <v>2000</v>
      </c>
      <c r="I355" s="87">
        <v>547166</v>
      </c>
      <c r="J355" s="89">
        <v>0</v>
      </c>
      <c r="K355" s="96" t="s">
        <v>356</v>
      </c>
      <c r="L355" s="19" t="s">
        <v>3762</v>
      </c>
      <c r="M355" s="19"/>
      <c r="N355" s="19"/>
      <c r="O355" s="19" t="s">
        <v>3765</v>
      </c>
    </row>
    <row r="356" spans="1:15" x14ac:dyDescent="0.25">
      <c r="A356" s="6" t="s">
        <v>2092</v>
      </c>
      <c r="B356" s="13" t="s">
        <v>2090</v>
      </c>
      <c r="C356" s="13" t="s">
        <v>2091</v>
      </c>
      <c r="D356" s="218" t="s">
        <v>2111</v>
      </c>
      <c r="E356" s="6" t="s">
        <v>2112</v>
      </c>
      <c r="F356" s="10" t="s">
        <v>1194</v>
      </c>
      <c r="G356" s="11">
        <v>1</v>
      </c>
      <c r="H356" s="10">
        <v>1000</v>
      </c>
      <c r="I356" s="87">
        <v>0</v>
      </c>
      <c r="J356" s="89">
        <v>0</v>
      </c>
      <c r="K356" s="96" t="s">
        <v>356</v>
      </c>
      <c r="L356" s="19" t="s">
        <v>1382</v>
      </c>
      <c r="M356" s="19"/>
      <c r="N356" s="19" t="s">
        <v>1029</v>
      </c>
      <c r="O356" s="19"/>
    </row>
    <row r="357" spans="1:15" x14ac:dyDescent="0.25">
      <c r="A357" s="6" t="s">
        <v>2092</v>
      </c>
      <c r="B357" s="13" t="s">
        <v>2090</v>
      </c>
      <c r="C357" s="13" t="s">
        <v>2091</v>
      </c>
      <c r="D357" s="218" t="s">
        <v>849</v>
      </c>
      <c r="E357" s="6" t="s">
        <v>850</v>
      </c>
      <c r="F357" s="10" t="s">
        <v>88</v>
      </c>
      <c r="G357" s="11">
        <v>1</v>
      </c>
      <c r="H357" s="10">
        <v>51375750</v>
      </c>
      <c r="I357" s="87">
        <v>841253.4</v>
      </c>
      <c r="J357" s="89">
        <v>1</v>
      </c>
      <c r="K357" s="96" t="s">
        <v>2113</v>
      </c>
      <c r="L357" s="19" t="s">
        <v>27</v>
      </c>
      <c r="M357" s="19"/>
      <c r="N357" s="19"/>
      <c r="O357" s="19"/>
    </row>
    <row r="358" spans="1:15" x14ac:dyDescent="0.25">
      <c r="A358" s="6" t="s">
        <v>2092</v>
      </c>
      <c r="B358" s="13" t="s">
        <v>2090</v>
      </c>
      <c r="C358" s="13" t="s">
        <v>2091</v>
      </c>
      <c r="D358" s="218" t="s">
        <v>853</v>
      </c>
      <c r="E358" s="6" t="s">
        <v>854</v>
      </c>
      <c r="F358" s="10" t="s">
        <v>88</v>
      </c>
      <c r="G358" s="11">
        <v>1</v>
      </c>
      <c r="H358" s="10">
        <v>5000000</v>
      </c>
      <c r="I358" s="87">
        <v>0</v>
      </c>
      <c r="J358" s="89">
        <v>1</v>
      </c>
      <c r="K358" s="96" t="s">
        <v>3290</v>
      </c>
      <c r="L358" s="19" t="s">
        <v>27</v>
      </c>
      <c r="M358" s="19"/>
      <c r="N358" s="19" t="s">
        <v>2114</v>
      </c>
      <c r="O358" s="19"/>
    </row>
    <row r="359" spans="1:15" x14ac:dyDescent="0.25">
      <c r="A359" s="6" t="s">
        <v>2092</v>
      </c>
      <c r="B359" s="13" t="s">
        <v>2090</v>
      </c>
      <c r="C359" s="13" t="s">
        <v>2091</v>
      </c>
      <c r="D359" s="218" t="s">
        <v>867</v>
      </c>
      <c r="E359" s="6" t="s">
        <v>868</v>
      </c>
      <c r="F359" s="10" t="s">
        <v>1436</v>
      </c>
      <c r="G359" s="11">
        <v>0</v>
      </c>
      <c r="H359" s="10">
        <v>100000000</v>
      </c>
      <c r="I359" s="87">
        <v>0</v>
      </c>
      <c r="J359" s="89">
        <v>1</v>
      </c>
      <c r="K359" s="96" t="s">
        <v>3291</v>
      </c>
      <c r="L359" s="19" t="s">
        <v>2429</v>
      </c>
      <c r="M359" s="19"/>
      <c r="N359" s="19" t="s">
        <v>2114</v>
      </c>
      <c r="O359" s="19"/>
    </row>
    <row r="360" spans="1:15" x14ac:dyDescent="0.25">
      <c r="A360" s="6" t="s">
        <v>972</v>
      </c>
      <c r="B360" s="13" t="s">
        <v>970</v>
      </c>
      <c r="C360" s="13" t="s">
        <v>971</v>
      </c>
      <c r="D360" s="219" t="s">
        <v>44</v>
      </c>
      <c r="E360" s="6" t="s">
        <v>45</v>
      </c>
      <c r="F360" s="10" t="s">
        <v>46</v>
      </c>
      <c r="G360" s="11">
        <v>9</v>
      </c>
      <c r="H360" s="10">
        <v>14996000</v>
      </c>
      <c r="I360" s="87">
        <v>253529.28</v>
      </c>
      <c r="J360" s="89">
        <v>0</v>
      </c>
      <c r="K360" s="96" t="s">
        <v>973</v>
      </c>
      <c r="L360" s="19" t="s">
        <v>33</v>
      </c>
      <c r="M360" s="19" t="s">
        <v>974</v>
      </c>
      <c r="N360" s="19"/>
      <c r="O360" s="19"/>
    </row>
    <row r="361" spans="1:15" x14ac:dyDescent="0.25">
      <c r="A361" s="6" t="s">
        <v>972</v>
      </c>
      <c r="B361" s="13" t="s">
        <v>970</v>
      </c>
      <c r="C361" s="13" t="s">
        <v>971</v>
      </c>
      <c r="D361" s="219" t="s">
        <v>975</v>
      </c>
      <c r="E361" s="6" t="s">
        <v>976</v>
      </c>
      <c r="F361" s="10" t="s">
        <v>771</v>
      </c>
      <c r="G361" s="11">
        <v>9</v>
      </c>
      <c r="H361" s="10">
        <v>1000</v>
      </c>
      <c r="I361" s="87">
        <v>1142410.6100000001</v>
      </c>
      <c r="J361" s="89">
        <v>4</v>
      </c>
      <c r="K361" s="96" t="s">
        <v>771</v>
      </c>
      <c r="L361" s="19" t="s">
        <v>33</v>
      </c>
      <c r="M361" s="19" t="s">
        <v>977</v>
      </c>
      <c r="N361" s="19" t="s">
        <v>977</v>
      </c>
      <c r="O361" s="19"/>
    </row>
    <row r="362" spans="1:15" x14ac:dyDescent="0.25">
      <c r="A362" s="6" t="s">
        <v>972</v>
      </c>
      <c r="B362" s="13" t="s">
        <v>970</v>
      </c>
      <c r="C362" s="13" t="s">
        <v>971</v>
      </c>
      <c r="D362" s="218" t="s">
        <v>17</v>
      </c>
      <c r="E362" s="6" t="s">
        <v>18</v>
      </c>
      <c r="F362" s="10" t="s">
        <v>19</v>
      </c>
      <c r="G362" s="11">
        <v>1</v>
      </c>
      <c r="H362" s="10">
        <v>23352000</v>
      </c>
      <c r="I362" s="87">
        <v>17065589.219999999</v>
      </c>
      <c r="J362" s="89">
        <v>1</v>
      </c>
      <c r="K362" s="96" t="s">
        <v>636</v>
      </c>
      <c r="L362" s="19" t="s">
        <v>27</v>
      </c>
      <c r="M362" s="19"/>
      <c r="N362" s="19"/>
      <c r="O362" s="19"/>
    </row>
    <row r="363" spans="1:15" x14ac:dyDescent="0.25">
      <c r="A363" s="6" t="s">
        <v>972</v>
      </c>
      <c r="B363" s="13" t="s">
        <v>970</v>
      </c>
      <c r="C363" s="13" t="s">
        <v>971</v>
      </c>
      <c r="D363" s="221" t="s">
        <v>126</v>
      </c>
      <c r="E363" s="83" t="s">
        <v>127</v>
      </c>
      <c r="F363" s="10" t="s">
        <v>978</v>
      </c>
      <c r="G363" s="11">
        <v>1</v>
      </c>
      <c r="H363" s="10">
        <v>150000</v>
      </c>
      <c r="I363" s="87">
        <v>0</v>
      </c>
      <c r="J363" s="89">
        <v>0</v>
      </c>
      <c r="K363" s="96" t="s">
        <v>356</v>
      </c>
      <c r="L363" s="19" t="s">
        <v>3762</v>
      </c>
      <c r="M363" s="19"/>
      <c r="N363" s="19"/>
      <c r="O363" s="19" t="s">
        <v>3766</v>
      </c>
    </row>
    <row r="364" spans="1:15" x14ac:dyDescent="0.25">
      <c r="A364" s="6" t="s">
        <v>972</v>
      </c>
      <c r="B364" s="13" t="s">
        <v>970</v>
      </c>
      <c r="C364" s="13" t="s">
        <v>971</v>
      </c>
      <c r="D364" s="218" t="s">
        <v>55</v>
      </c>
      <c r="E364" s="6" t="s">
        <v>374</v>
      </c>
      <c r="F364" s="10" t="s">
        <v>57</v>
      </c>
      <c r="G364" s="11">
        <v>1</v>
      </c>
      <c r="H364" s="10">
        <v>1000</v>
      </c>
      <c r="I364" s="87">
        <v>0</v>
      </c>
      <c r="J364" s="89">
        <v>0</v>
      </c>
      <c r="K364" s="96" t="s">
        <v>356</v>
      </c>
      <c r="L364" s="19" t="s">
        <v>1382</v>
      </c>
      <c r="M364" s="19"/>
      <c r="N364" s="19" t="s">
        <v>1029</v>
      </c>
      <c r="O364" s="19"/>
    </row>
    <row r="365" spans="1:15" x14ac:dyDescent="0.25">
      <c r="A365" s="6" t="s">
        <v>972</v>
      </c>
      <c r="B365" s="13" t="s">
        <v>970</v>
      </c>
      <c r="C365" s="13" t="s">
        <v>971</v>
      </c>
      <c r="D365" s="218" t="s">
        <v>20</v>
      </c>
      <c r="E365" s="6" t="s">
        <v>21</v>
      </c>
      <c r="F365" s="10" t="s">
        <v>375</v>
      </c>
      <c r="G365" s="11">
        <v>1</v>
      </c>
      <c r="H365" s="10">
        <v>20359000</v>
      </c>
      <c r="I365" s="87">
        <v>11056796.82</v>
      </c>
      <c r="J365" s="89">
        <v>1</v>
      </c>
      <c r="K365" s="96" t="s">
        <v>375</v>
      </c>
      <c r="L365" s="19" t="s">
        <v>27</v>
      </c>
      <c r="M365" s="19" t="s">
        <v>356</v>
      </c>
      <c r="N365" s="19" t="s">
        <v>979</v>
      </c>
      <c r="O365" s="19"/>
    </row>
    <row r="366" spans="1:15" x14ac:dyDescent="0.25">
      <c r="A366" s="6" t="s">
        <v>972</v>
      </c>
      <c r="B366" s="13" t="s">
        <v>970</v>
      </c>
      <c r="C366" s="13" t="s">
        <v>971</v>
      </c>
      <c r="D366" s="218" t="s">
        <v>99</v>
      </c>
      <c r="E366" s="6" t="s">
        <v>100</v>
      </c>
      <c r="F366" s="10" t="s">
        <v>980</v>
      </c>
      <c r="G366" s="11">
        <v>1</v>
      </c>
      <c r="H366" s="10">
        <v>100000</v>
      </c>
      <c r="I366" s="87">
        <v>416835.78</v>
      </c>
      <c r="J366" s="89">
        <v>1</v>
      </c>
      <c r="K366" s="96" t="s">
        <v>980</v>
      </c>
      <c r="L366" s="19" t="s">
        <v>27</v>
      </c>
      <c r="M366" s="19" t="s">
        <v>356</v>
      </c>
      <c r="N366" s="19" t="s">
        <v>981</v>
      </c>
      <c r="O366" s="19"/>
    </row>
    <row r="367" spans="1:15" x14ac:dyDescent="0.25">
      <c r="A367" s="6" t="s">
        <v>972</v>
      </c>
      <c r="B367" s="13" t="s">
        <v>970</v>
      </c>
      <c r="C367" s="13" t="s">
        <v>971</v>
      </c>
      <c r="D367" s="218" t="s">
        <v>39</v>
      </c>
      <c r="E367" s="6" t="s">
        <v>40</v>
      </c>
      <c r="F367" s="10" t="s">
        <v>601</v>
      </c>
      <c r="G367" s="11">
        <v>1</v>
      </c>
      <c r="H367" s="10">
        <v>884679</v>
      </c>
      <c r="I367" s="87">
        <v>2311436.2000000002</v>
      </c>
      <c r="J367" s="89">
        <v>1</v>
      </c>
      <c r="K367" s="96" t="s">
        <v>982</v>
      </c>
      <c r="L367" s="19" t="s">
        <v>27</v>
      </c>
      <c r="M367" s="19" t="s">
        <v>356</v>
      </c>
      <c r="N367" s="19" t="s">
        <v>983</v>
      </c>
      <c r="O367" s="19"/>
    </row>
    <row r="368" spans="1:15" x14ac:dyDescent="0.25">
      <c r="A368" s="6" t="s">
        <v>972</v>
      </c>
      <c r="B368" s="13" t="s">
        <v>970</v>
      </c>
      <c r="C368" s="13" t="s">
        <v>971</v>
      </c>
      <c r="D368" s="218" t="s">
        <v>984</v>
      </c>
      <c r="E368" s="6" t="s">
        <v>985</v>
      </c>
      <c r="F368" s="10" t="s">
        <v>986</v>
      </c>
      <c r="G368" s="11">
        <v>1</v>
      </c>
      <c r="H368" s="10">
        <v>71728000</v>
      </c>
      <c r="I368" s="87">
        <v>49826292.259999998</v>
      </c>
      <c r="J368" s="89">
        <v>1</v>
      </c>
      <c r="K368" s="96" t="s">
        <v>987</v>
      </c>
      <c r="L368" s="19" t="s">
        <v>27</v>
      </c>
      <c r="M368" s="19"/>
      <c r="N368" s="19" t="s">
        <v>988</v>
      </c>
      <c r="O368" s="19"/>
    </row>
    <row r="369" spans="1:15" x14ac:dyDescent="0.25">
      <c r="A369" s="6" t="s">
        <v>972</v>
      </c>
      <c r="B369" s="13" t="s">
        <v>970</v>
      </c>
      <c r="C369" s="13" t="s">
        <v>971</v>
      </c>
      <c r="D369" s="218" t="s">
        <v>989</v>
      </c>
      <c r="E369" s="6" t="s">
        <v>990</v>
      </c>
      <c r="F369" s="10" t="s">
        <v>991</v>
      </c>
      <c r="G369" s="11">
        <v>60</v>
      </c>
      <c r="H369" s="10">
        <v>16605000</v>
      </c>
      <c r="I369" s="87">
        <v>114907.11</v>
      </c>
      <c r="J369" s="89">
        <v>60</v>
      </c>
      <c r="K369" s="96" t="s">
        <v>992</v>
      </c>
      <c r="L369" s="19" t="s">
        <v>27</v>
      </c>
      <c r="M369" s="19"/>
      <c r="N369" s="19"/>
      <c r="O369" s="19"/>
    </row>
    <row r="370" spans="1:15" x14ac:dyDescent="0.25">
      <c r="A370" s="6" t="s">
        <v>972</v>
      </c>
      <c r="B370" s="13" t="s">
        <v>970</v>
      </c>
      <c r="C370" s="13" t="s">
        <v>971</v>
      </c>
      <c r="D370" s="218" t="s">
        <v>993</v>
      </c>
      <c r="E370" s="6" t="s">
        <v>994</v>
      </c>
      <c r="F370" s="10" t="s">
        <v>938</v>
      </c>
      <c r="G370" s="11">
        <v>12</v>
      </c>
      <c r="H370" s="10">
        <v>4213000</v>
      </c>
      <c r="I370" s="87">
        <v>3240889.4999999995</v>
      </c>
      <c r="J370" s="89">
        <v>13</v>
      </c>
      <c r="K370" s="96" t="s">
        <v>995</v>
      </c>
      <c r="L370" s="19" t="s">
        <v>27</v>
      </c>
      <c r="M370" s="19"/>
      <c r="N370" s="19"/>
      <c r="O370" s="19"/>
    </row>
    <row r="371" spans="1:15" x14ac:dyDescent="0.25">
      <c r="A371" s="6" t="s">
        <v>972</v>
      </c>
      <c r="B371" s="13" t="s">
        <v>970</v>
      </c>
      <c r="C371" s="13" t="s">
        <v>971</v>
      </c>
      <c r="D371" s="218" t="s">
        <v>996</v>
      </c>
      <c r="E371" s="6" t="s">
        <v>997</v>
      </c>
      <c r="F371" s="10" t="s">
        <v>938</v>
      </c>
      <c r="G371" s="11">
        <v>1</v>
      </c>
      <c r="H371" s="10">
        <v>884675</v>
      </c>
      <c r="I371" s="87">
        <v>0</v>
      </c>
      <c r="J371" s="89">
        <v>0</v>
      </c>
      <c r="K371" s="96" t="s">
        <v>356</v>
      </c>
      <c r="L371" s="19" t="s">
        <v>3762</v>
      </c>
      <c r="M371" s="19"/>
      <c r="N371" s="19"/>
      <c r="O371" s="19" t="s">
        <v>3766</v>
      </c>
    </row>
    <row r="372" spans="1:15" x14ac:dyDescent="0.25">
      <c r="A372" s="6" t="s">
        <v>972</v>
      </c>
      <c r="B372" s="13" t="s">
        <v>970</v>
      </c>
      <c r="C372" s="13" t="s">
        <v>971</v>
      </c>
      <c r="D372" s="218" t="s">
        <v>998</v>
      </c>
      <c r="E372" s="6" t="s">
        <v>999</v>
      </c>
      <c r="F372" s="10" t="s">
        <v>46</v>
      </c>
      <c r="G372" s="11">
        <v>1</v>
      </c>
      <c r="H372" s="10">
        <v>884675</v>
      </c>
      <c r="I372" s="87">
        <v>0</v>
      </c>
      <c r="J372" s="89">
        <v>0</v>
      </c>
      <c r="K372" s="96" t="s">
        <v>356</v>
      </c>
      <c r="L372" s="19" t="s">
        <v>3762</v>
      </c>
      <c r="M372" s="19"/>
      <c r="N372" s="19"/>
      <c r="O372" s="19" t="s">
        <v>3766</v>
      </c>
    </row>
    <row r="373" spans="1:15" x14ac:dyDescent="0.25">
      <c r="A373" s="6" t="s">
        <v>972</v>
      </c>
      <c r="B373" s="13" t="s">
        <v>970</v>
      </c>
      <c r="C373" s="13" t="s">
        <v>971</v>
      </c>
      <c r="D373" s="219" t="s">
        <v>1000</v>
      </c>
      <c r="E373" s="6" t="s">
        <v>1001</v>
      </c>
      <c r="F373" s="10" t="s">
        <v>22</v>
      </c>
      <c r="G373" s="11">
        <v>10</v>
      </c>
      <c r="H373" s="10">
        <v>884675</v>
      </c>
      <c r="I373" s="87">
        <v>8725600.6900000013</v>
      </c>
      <c r="J373" s="89">
        <v>4</v>
      </c>
      <c r="K373" s="96" t="s">
        <v>22</v>
      </c>
      <c r="L373" s="19" t="s">
        <v>33</v>
      </c>
      <c r="M373" s="19" t="s">
        <v>977</v>
      </c>
      <c r="N373" s="19" t="s">
        <v>977</v>
      </c>
      <c r="O373" s="19"/>
    </row>
    <row r="374" spans="1:15" x14ac:dyDescent="0.25">
      <c r="A374" s="6" t="s">
        <v>972</v>
      </c>
      <c r="B374" s="13" t="s">
        <v>970</v>
      </c>
      <c r="C374" s="13" t="s">
        <v>971</v>
      </c>
      <c r="D374" s="218" t="s">
        <v>1002</v>
      </c>
      <c r="E374" s="6" t="s">
        <v>1003</v>
      </c>
      <c r="F374" s="10" t="s">
        <v>1004</v>
      </c>
      <c r="G374" s="11">
        <v>1</v>
      </c>
      <c r="H374" s="10">
        <v>884675</v>
      </c>
      <c r="I374" s="87">
        <v>539243.38</v>
      </c>
      <c r="J374" s="89">
        <v>3</v>
      </c>
      <c r="K374" s="96" t="s">
        <v>1005</v>
      </c>
      <c r="L374" s="19" t="s">
        <v>27</v>
      </c>
      <c r="M374" s="19"/>
      <c r="N374" s="19" t="s">
        <v>1006</v>
      </c>
      <c r="O374" s="19"/>
    </row>
    <row r="375" spans="1:15" x14ac:dyDescent="0.25">
      <c r="A375" s="6" t="s">
        <v>972</v>
      </c>
      <c r="B375" s="13" t="s">
        <v>970</v>
      </c>
      <c r="C375" s="13" t="s">
        <v>971</v>
      </c>
      <c r="D375" s="218" t="s">
        <v>1007</v>
      </c>
      <c r="E375" s="6" t="s">
        <v>1008</v>
      </c>
      <c r="F375" s="10" t="s">
        <v>1009</v>
      </c>
      <c r="G375" s="11">
        <v>1</v>
      </c>
      <c r="H375" s="10">
        <v>884675</v>
      </c>
      <c r="I375" s="87">
        <v>810750</v>
      </c>
      <c r="J375" s="89">
        <v>43</v>
      </c>
      <c r="K375" s="96" t="s">
        <v>1010</v>
      </c>
      <c r="L375" s="19" t="s">
        <v>27</v>
      </c>
      <c r="M375" s="19"/>
      <c r="N375" s="19" t="s">
        <v>1011</v>
      </c>
      <c r="O375" s="19"/>
    </row>
    <row r="376" spans="1:15" x14ac:dyDescent="0.25">
      <c r="A376" s="6" t="s">
        <v>972</v>
      </c>
      <c r="B376" s="13" t="s">
        <v>970</v>
      </c>
      <c r="C376" s="13" t="s">
        <v>971</v>
      </c>
      <c r="D376" s="218" t="s">
        <v>1012</v>
      </c>
      <c r="E376" s="6" t="s">
        <v>1013</v>
      </c>
      <c r="F376" s="10" t="s">
        <v>725</v>
      </c>
      <c r="G376" s="11">
        <v>1</v>
      </c>
      <c r="H376" s="10">
        <v>884675</v>
      </c>
      <c r="I376" s="87">
        <v>594342.6</v>
      </c>
      <c r="J376" s="89">
        <v>26</v>
      </c>
      <c r="K376" s="96" t="s">
        <v>1014</v>
      </c>
      <c r="L376" s="19" t="s">
        <v>27</v>
      </c>
      <c r="M376" s="19"/>
      <c r="N376" s="19" t="s">
        <v>1015</v>
      </c>
      <c r="O376" s="19"/>
    </row>
    <row r="377" spans="1:15" x14ac:dyDescent="0.25">
      <c r="A377" s="6" t="s">
        <v>972</v>
      </c>
      <c r="B377" s="13" t="s">
        <v>970</v>
      </c>
      <c r="C377" s="13" t="s">
        <v>971</v>
      </c>
      <c r="D377" s="218" t="s">
        <v>1016</v>
      </c>
      <c r="E377" s="6" t="s">
        <v>1017</v>
      </c>
      <c r="F377" s="10" t="s">
        <v>1018</v>
      </c>
      <c r="G377" s="11">
        <v>1</v>
      </c>
      <c r="H377" s="10">
        <v>1000</v>
      </c>
      <c r="I377" s="87">
        <v>0</v>
      </c>
      <c r="J377" s="89">
        <v>0</v>
      </c>
      <c r="K377" s="96" t="s">
        <v>356</v>
      </c>
      <c r="L377" s="19" t="s">
        <v>1382</v>
      </c>
      <c r="M377" s="19"/>
      <c r="N377" s="19" t="s">
        <v>1029</v>
      </c>
      <c r="O377" s="19"/>
    </row>
    <row r="378" spans="1:15" x14ac:dyDescent="0.25">
      <c r="A378" s="6" t="s">
        <v>972</v>
      </c>
      <c r="B378" s="13" t="s">
        <v>970</v>
      </c>
      <c r="C378" s="13" t="s">
        <v>971</v>
      </c>
      <c r="D378" s="218" t="s">
        <v>1019</v>
      </c>
      <c r="E378" s="6" t="s">
        <v>1020</v>
      </c>
      <c r="F378" s="10" t="s">
        <v>22</v>
      </c>
      <c r="G378" s="11">
        <v>1</v>
      </c>
      <c r="H378" s="10">
        <v>1000</v>
      </c>
      <c r="I378" s="87">
        <v>0</v>
      </c>
      <c r="J378" s="89">
        <v>0</v>
      </c>
      <c r="K378" s="96" t="s">
        <v>356</v>
      </c>
      <c r="L378" s="19" t="s">
        <v>1382</v>
      </c>
      <c r="M378" s="19"/>
      <c r="N378" s="19" t="s">
        <v>1029</v>
      </c>
      <c r="O378" s="19"/>
    </row>
    <row r="379" spans="1:15" x14ac:dyDescent="0.25">
      <c r="A379" s="6" t="s">
        <v>972</v>
      </c>
      <c r="B379" s="13" t="s">
        <v>970</v>
      </c>
      <c r="C379" s="13" t="s">
        <v>971</v>
      </c>
      <c r="D379" s="218" t="s">
        <v>1021</v>
      </c>
      <c r="E379" s="6" t="s">
        <v>1022</v>
      </c>
      <c r="F379" s="10" t="s">
        <v>22</v>
      </c>
      <c r="G379" s="11">
        <v>1</v>
      </c>
      <c r="H379" s="10">
        <v>1000</v>
      </c>
      <c r="I379" s="87">
        <v>0</v>
      </c>
      <c r="J379" s="89">
        <v>0</v>
      </c>
      <c r="K379" s="96" t="s">
        <v>356</v>
      </c>
      <c r="L379" s="19" t="s">
        <v>1382</v>
      </c>
      <c r="M379" s="19"/>
      <c r="N379" s="19" t="s">
        <v>1029</v>
      </c>
      <c r="O379" s="19"/>
    </row>
    <row r="380" spans="1:15" x14ac:dyDescent="0.25">
      <c r="A380" s="6" t="s">
        <v>972</v>
      </c>
      <c r="B380" s="13" t="s">
        <v>970</v>
      </c>
      <c r="C380" s="13" t="s">
        <v>971</v>
      </c>
      <c r="D380" s="218" t="s">
        <v>310</v>
      </c>
      <c r="E380" s="6" t="s">
        <v>311</v>
      </c>
      <c r="F380" s="10" t="s">
        <v>1023</v>
      </c>
      <c r="G380" s="11">
        <v>1</v>
      </c>
      <c r="H380" s="10">
        <v>1000</v>
      </c>
      <c r="I380" s="87">
        <v>0</v>
      </c>
      <c r="J380" s="89">
        <v>0</v>
      </c>
      <c r="K380" s="96" t="s">
        <v>356</v>
      </c>
      <c r="L380" s="19" t="s">
        <v>1382</v>
      </c>
      <c r="M380" s="19"/>
      <c r="N380" s="19" t="s">
        <v>1029</v>
      </c>
      <c r="O380" s="19"/>
    </row>
    <row r="381" spans="1:15" x14ac:dyDescent="0.25">
      <c r="A381" s="6" t="s">
        <v>972</v>
      </c>
      <c r="B381" s="13" t="s">
        <v>970</v>
      </c>
      <c r="C381" s="13" t="s">
        <v>971</v>
      </c>
      <c r="D381" s="230" t="s">
        <v>1024</v>
      </c>
      <c r="E381" s="6" t="s">
        <v>1025</v>
      </c>
      <c r="F381" s="10" t="s">
        <v>22</v>
      </c>
      <c r="G381" s="11">
        <v>61</v>
      </c>
      <c r="H381" s="10">
        <v>8592000</v>
      </c>
      <c r="I381" s="87">
        <v>7654177.29</v>
      </c>
      <c r="J381" s="89">
        <v>130</v>
      </c>
      <c r="K381" s="96" t="s">
        <v>22</v>
      </c>
      <c r="L381" s="19" t="s">
        <v>27</v>
      </c>
      <c r="M381" s="19"/>
      <c r="N381" s="19"/>
      <c r="O381" s="19"/>
    </row>
    <row r="382" spans="1:15" x14ac:dyDescent="0.25">
      <c r="A382" s="6" t="s">
        <v>972</v>
      </c>
      <c r="B382" s="13" t="s">
        <v>970</v>
      </c>
      <c r="C382" s="13" t="s">
        <v>971</v>
      </c>
      <c r="D382" s="221" t="s">
        <v>3524</v>
      </c>
      <c r="E382" s="108" t="s">
        <v>3522</v>
      </c>
      <c r="F382" s="76" t="s">
        <v>1835</v>
      </c>
      <c r="G382" s="84">
        <v>1</v>
      </c>
      <c r="H382" s="111">
        <v>10000</v>
      </c>
      <c r="I382" s="87">
        <v>0</v>
      </c>
      <c r="J382" s="89">
        <v>0</v>
      </c>
      <c r="K382" s="96" t="s">
        <v>356</v>
      </c>
      <c r="L382" s="19" t="s">
        <v>2429</v>
      </c>
      <c r="M382" s="19"/>
      <c r="N382" s="19"/>
      <c r="O382" s="19" t="s">
        <v>3768</v>
      </c>
    </row>
    <row r="383" spans="1:15" x14ac:dyDescent="0.25">
      <c r="A383" s="6" t="s">
        <v>972</v>
      </c>
      <c r="B383" s="13" t="s">
        <v>970</v>
      </c>
      <c r="C383" s="13" t="s">
        <v>971</v>
      </c>
      <c r="D383" s="221" t="s">
        <v>3519</v>
      </c>
      <c r="E383" s="108" t="s">
        <v>3520</v>
      </c>
      <c r="F383" s="76" t="s">
        <v>3521</v>
      </c>
      <c r="G383" s="84">
        <v>1</v>
      </c>
      <c r="H383" s="111">
        <v>20000000</v>
      </c>
      <c r="I383" s="87">
        <v>0</v>
      </c>
      <c r="J383" s="89">
        <v>0</v>
      </c>
      <c r="K383" s="96" t="s">
        <v>356</v>
      </c>
      <c r="L383" s="19" t="s">
        <v>3762</v>
      </c>
      <c r="M383" s="19"/>
      <c r="N383" s="19"/>
      <c r="O383" s="19" t="s">
        <v>3766</v>
      </c>
    </row>
    <row r="384" spans="1:15" x14ac:dyDescent="0.25">
      <c r="A384" s="6" t="s">
        <v>972</v>
      </c>
      <c r="B384" s="13" t="s">
        <v>970</v>
      </c>
      <c r="C384" s="13" t="s">
        <v>971</v>
      </c>
      <c r="D384" s="221" t="s">
        <v>3525</v>
      </c>
      <c r="E384" s="108" t="s">
        <v>3523</v>
      </c>
      <c r="F384" s="76" t="s">
        <v>16</v>
      </c>
      <c r="G384" s="84">
        <v>1</v>
      </c>
      <c r="H384" s="111">
        <v>10000</v>
      </c>
      <c r="I384" s="87">
        <v>0</v>
      </c>
      <c r="J384" s="89">
        <v>0</v>
      </c>
      <c r="K384" s="96" t="s">
        <v>356</v>
      </c>
      <c r="L384" s="19" t="s">
        <v>2429</v>
      </c>
      <c r="M384" s="19"/>
      <c r="N384" s="19"/>
      <c r="O384" s="19" t="s">
        <v>3768</v>
      </c>
    </row>
    <row r="385" spans="1:15" x14ac:dyDescent="0.25">
      <c r="A385" s="6" t="s">
        <v>1483</v>
      </c>
      <c r="B385" s="13" t="s">
        <v>1481</v>
      </c>
      <c r="C385" s="13" t="s">
        <v>1482</v>
      </c>
      <c r="D385" s="218" t="s">
        <v>44</v>
      </c>
      <c r="E385" s="6" t="s">
        <v>45</v>
      </c>
      <c r="F385" s="76" t="s">
        <v>19</v>
      </c>
      <c r="G385" s="84">
        <v>1</v>
      </c>
      <c r="H385" s="10">
        <v>1000</v>
      </c>
      <c r="I385" s="87">
        <v>0</v>
      </c>
      <c r="J385" s="89">
        <v>0</v>
      </c>
      <c r="K385" s="96" t="s">
        <v>356</v>
      </c>
      <c r="L385" s="19" t="s">
        <v>1382</v>
      </c>
      <c r="M385" s="19"/>
      <c r="N385" s="19" t="s">
        <v>1029</v>
      </c>
      <c r="O385" s="19"/>
    </row>
    <row r="386" spans="1:15" x14ac:dyDescent="0.25">
      <c r="A386" s="6" t="s">
        <v>1483</v>
      </c>
      <c r="B386" s="13" t="s">
        <v>1481</v>
      </c>
      <c r="C386" s="13" t="s">
        <v>1482</v>
      </c>
      <c r="D386" s="218" t="s">
        <v>17</v>
      </c>
      <c r="E386" s="6" t="s">
        <v>18</v>
      </c>
      <c r="F386" s="76" t="s">
        <v>88</v>
      </c>
      <c r="G386" s="84">
        <v>1</v>
      </c>
      <c r="H386" s="10">
        <v>126118403</v>
      </c>
      <c r="I386" s="87">
        <v>93902351.420000032</v>
      </c>
      <c r="J386" s="89">
        <v>1</v>
      </c>
      <c r="K386" s="96" t="s">
        <v>1485</v>
      </c>
      <c r="L386" s="19" t="s">
        <v>27</v>
      </c>
      <c r="M386" s="19"/>
      <c r="N386" s="19" t="s">
        <v>1486</v>
      </c>
      <c r="O386" s="19"/>
    </row>
    <row r="387" spans="1:15" x14ac:dyDescent="0.25">
      <c r="A387" s="6" t="s">
        <v>1483</v>
      </c>
      <c r="B387" s="13" t="s">
        <v>1481</v>
      </c>
      <c r="C387" s="13" t="s">
        <v>1482</v>
      </c>
      <c r="D387" s="218" t="s">
        <v>20</v>
      </c>
      <c r="E387" s="6" t="s">
        <v>21</v>
      </c>
      <c r="F387" s="76" t="s">
        <v>88</v>
      </c>
      <c r="G387" s="84">
        <v>1</v>
      </c>
      <c r="H387" s="10">
        <v>8461579</v>
      </c>
      <c r="I387" s="87">
        <v>4846695.59</v>
      </c>
      <c r="J387" s="89">
        <v>1</v>
      </c>
      <c r="K387" s="96" t="s">
        <v>1485</v>
      </c>
      <c r="L387" s="19" t="s">
        <v>27</v>
      </c>
      <c r="M387" s="19"/>
      <c r="N387" s="19" t="s">
        <v>1486</v>
      </c>
      <c r="O387" s="19"/>
    </row>
    <row r="388" spans="1:15" x14ac:dyDescent="0.25">
      <c r="A388" s="6" t="s">
        <v>1483</v>
      </c>
      <c r="B388" s="13" t="s">
        <v>1481</v>
      </c>
      <c r="C388" s="13" t="s">
        <v>1482</v>
      </c>
      <c r="D388" s="221" t="s">
        <v>1167</v>
      </c>
      <c r="E388" s="83" t="s">
        <v>1487</v>
      </c>
      <c r="F388" s="76" t="s">
        <v>1244</v>
      </c>
      <c r="G388" s="84">
        <v>1</v>
      </c>
      <c r="H388" s="10">
        <v>10000</v>
      </c>
      <c r="I388" s="87">
        <v>0</v>
      </c>
      <c r="J388" s="89">
        <v>0</v>
      </c>
      <c r="K388" s="96" t="s">
        <v>1484</v>
      </c>
      <c r="L388" s="19" t="s">
        <v>1382</v>
      </c>
      <c r="M388" s="19" t="s">
        <v>1488</v>
      </c>
      <c r="N388" s="19" t="s">
        <v>1029</v>
      </c>
      <c r="O388" s="19"/>
    </row>
    <row r="389" spans="1:15" x14ac:dyDescent="0.25">
      <c r="A389" s="6" t="s">
        <v>1483</v>
      </c>
      <c r="B389" s="13" t="s">
        <v>1481</v>
      </c>
      <c r="C389" s="13" t="s">
        <v>1482</v>
      </c>
      <c r="D389" s="221" t="s">
        <v>1105</v>
      </c>
      <c r="E389" s="83" t="s">
        <v>1489</v>
      </c>
      <c r="F389" s="76" t="s">
        <v>1490</v>
      </c>
      <c r="G389" s="84">
        <v>1</v>
      </c>
      <c r="H389" s="10">
        <v>10000</v>
      </c>
      <c r="I389" s="87">
        <v>0</v>
      </c>
      <c r="J389" s="89">
        <v>0</v>
      </c>
      <c r="K389" s="96" t="s">
        <v>1484</v>
      </c>
      <c r="L389" s="19" t="s">
        <v>1382</v>
      </c>
      <c r="M389" s="19" t="s">
        <v>1488</v>
      </c>
      <c r="N389" s="19" t="s">
        <v>1029</v>
      </c>
      <c r="O389" s="19"/>
    </row>
    <row r="390" spans="1:15" x14ac:dyDescent="0.25">
      <c r="A390" s="6" t="s">
        <v>1483</v>
      </c>
      <c r="B390" s="13" t="s">
        <v>1481</v>
      </c>
      <c r="C390" s="13" t="s">
        <v>1482</v>
      </c>
      <c r="D390" s="221" t="s">
        <v>1105</v>
      </c>
      <c r="E390" s="113" t="s">
        <v>3636</v>
      </c>
      <c r="F390" s="71" t="s">
        <v>32</v>
      </c>
      <c r="G390" s="84">
        <v>0</v>
      </c>
      <c r="H390" s="10">
        <v>0</v>
      </c>
      <c r="I390" s="87">
        <v>398030789.80000001</v>
      </c>
      <c r="J390" s="89">
        <v>0</v>
      </c>
      <c r="K390" s="96" t="s">
        <v>356</v>
      </c>
      <c r="L390" s="19" t="s">
        <v>2429</v>
      </c>
      <c r="M390" s="19"/>
      <c r="N390" s="19"/>
      <c r="O390" s="19"/>
    </row>
    <row r="391" spans="1:15" x14ac:dyDescent="0.25">
      <c r="A391" s="6" t="s">
        <v>1483</v>
      </c>
      <c r="B391" s="13" t="s">
        <v>1481</v>
      </c>
      <c r="C391" s="13" t="s">
        <v>1482</v>
      </c>
      <c r="D391" s="218" t="s">
        <v>39</v>
      </c>
      <c r="E391" s="6" t="s">
        <v>40</v>
      </c>
      <c r="F391" s="76" t="s">
        <v>88</v>
      </c>
      <c r="G391" s="84">
        <v>1</v>
      </c>
      <c r="H391" s="10">
        <v>1602000</v>
      </c>
      <c r="I391" s="87">
        <v>1065822.6700000002</v>
      </c>
      <c r="J391" s="89">
        <v>1</v>
      </c>
      <c r="K391" s="96" t="s">
        <v>1485</v>
      </c>
      <c r="L391" s="19" t="s">
        <v>27</v>
      </c>
      <c r="M391" s="19"/>
      <c r="N391" s="19" t="s">
        <v>1486</v>
      </c>
      <c r="O391" s="19"/>
    </row>
    <row r="392" spans="1:15" x14ac:dyDescent="0.25">
      <c r="A392" s="6" t="s">
        <v>1483</v>
      </c>
      <c r="B392" s="13" t="s">
        <v>1481</v>
      </c>
      <c r="C392" s="13" t="s">
        <v>1482</v>
      </c>
      <c r="D392" s="218" t="s">
        <v>1491</v>
      </c>
      <c r="E392" s="6" t="s">
        <v>1492</v>
      </c>
      <c r="F392" s="76" t="s">
        <v>19</v>
      </c>
      <c r="G392" s="84">
        <v>1</v>
      </c>
      <c r="H392" s="10">
        <v>1000</v>
      </c>
      <c r="I392" s="87">
        <v>0</v>
      </c>
      <c r="J392" s="89">
        <v>0</v>
      </c>
      <c r="K392" s="96" t="s">
        <v>356</v>
      </c>
      <c r="L392" s="19" t="s">
        <v>1382</v>
      </c>
      <c r="M392" s="19" t="s">
        <v>1493</v>
      </c>
      <c r="N392" s="19" t="s">
        <v>1029</v>
      </c>
      <c r="O392" s="19"/>
    </row>
    <row r="393" spans="1:15" x14ac:dyDescent="0.25">
      <c r="A393" s="6" t="s">
        <v>1483</v>
      </c>
      <c r="B393" s="13" t="s">
        <v>1481</v>
      </c>
      <c r="C393" s="13" t="s">
        <v>1482</v>
      </c>
      <c r="D393" s="218" t="s">
        <v>1494</v>
      </c>
      <c r="E393" s="6" t="s">
        <v>1495</v>
      </c>
      <c r="F393" s="76" t="s">
        <v>88</v>
      </c>
      <c r="G393" s="84">
        <v>1</v>
      </c>
      <c r="H393" s="10">
        <v>23853400</v>
      </c>
      <c r="I393" s="87">
        <v>7249180.5499999998</v>
      </c>
      <c r="J393" s="89">
        <v>137787</v>
      </c>
      <c r="K393" s="96" t="s">
        <v>1496</v>
      </c>
      <c r="L393" s="19" t="s">
        <v>27</v>
      </c>
      <c r="M393" s="19"/>
      <c r="N393" s="19" t="s">
        <v>1497</v>
      </c>
      <c r="O393" s="19"/>
    </row>
    <row r="394" spans="1:15" x14ac:dyDescent="0.25">
      <c r="A394" s="6" t="s">
        <v>1483</v>
      </c>
      <c r="B394" s="13" t="s">
        <v>1481</v>
      </c>
      <c r="C394" s="13" t="s">
        <v>1482</v>
      </c>
      <c r="D394" s="221" t="s">
        <v>1498</v>
      </c>
      <c r="E394" s="83" t="s">
        <v>1499</v>
      </c>
      <c r="F394" s="76" t="s">
        <v>1244</v>
      </c>
      <c r="G394" s="84">
        <v>1</v>
      </c>
      <c r="H394" s="10">
        <v>10000</v>
      </c>
      <c r="I394" s="87">
        <v>0</v>
      </c>
      <c r="J394" s="89">
        <v>0</v>
      </c>
      <c r="K394" s="96" t="s">
        <v>1484</v>
      </c>
      <c r="L394" s="19" t="s">
        <v>1382</v>
      </c>
      <c r="M394" s="19" t="s">
        <v>1488</v>
      </c>
      <c r="N394" s="19" t="s">
        <v>1029</v>
      </c>
      <c r="O394" s="19"/>
    </row>
    <row r="395" spans="1:15" x14ac:dyDescent="0.25">
      <c r="A395" s="6" t="s">
        <v>1483</v>
      </c>
      <c r="B395" s="13" t="s">
        <v>1481</v>
      </c>
      <c r="C395" s="13" t="s">
        <v>1482</v>
      </c>
      <c r="D395" s="221" t="s">
        <v>1500</v>
      </c>
      <c r="E395" s="83" t="s">
        <v>1501</v>
      </c>
      <c r="F395" s="76" t="s">
        <v>1244</v>
      </c>
      <c r="G395" s="84">
        <v>1</v>
      </c>
      <c r="H395" s="10">
        <v>10000</v>
      </c>
      <c r="I395" s="87">
        <v>0</v>
      </c>
      <c r="J395" s="89">
        <v>0</v>
      </c>
      <c r="K395" s="96" t="s">
        <v>1484</v>
      </c>
      <c r="L395" s="19" t="s">
        <v>1382</v>
      </c>
      <c r="M395" s="19" t="s">
        <v>1488</v>
      </c>
      <c r="N395" s="19" t="s">
        <v>1029</v>
      </c>
      <c r="O395" s="19"/>
    </row>
    <row r="396" spans="1:15" x14ac:dyDescent="0.25">
      <c r="A396" s="6" t="s">
        <v>1483</v>
      </c>
      <c r="B396" s="13" t="s">
        <v>1481</v>
      </c>
      <c r="C396" s="13" t="s">
        <v>1482</v>
      </c>
      <c r="D396" s="221" t="s">
        <v>1502</v>
      </c>
      <c r="E396" s="83" t="s">
        <v>1503</v>
      </c>
      <c r="F396" s="76" t="s">
        <v>1490</v>
      </c>
      <c r="G396" s="84">
        <v>1</v>
      </c>
      <c r="H396" s="10">
        <v>10000</v>
      </c>
      <c r="I396" s="87">
        <v>0</v>
      </c>
      <c r="J396" s="89">
        <v>0</v>
      </c>
      <c r="K396" s="96" t="s">
        <v>1484</v>
      </c>
      <c r="L396" s="19" t="s">
        <v>1382</v>
      </c>
      <c r="M396" s="19" t="s">
        <v>1488</v>
      </c>
      <c r="N396" s="19" t="s">
        <v>1029</v>
      </c>
      <c r="O396" s="19"/>
    </row>
    <row r="397" spans="1:15" x14ac:dyDescent="0.25">
      <c r="A397" s="69" t="s">
        <v>385</v>
      </c>
      <c r="B397" s="69" t="s">
        <v>383</v>
      </c>
      <c r="C397" s="69" t="s">
        <v>384</v>
      </c>
      <c r="D397" s="223" t="s">
        <v>3540</v>
      </c>
      <c r="E397" s="113" t="s">
        <v>3652</v>
      </c>
      <c r="F397" s="71" t="s">
        <v>32</v>
      </c>
      <c r="G397" s="84">
        <v>0</v>
      </c>
      <c r="H397" s="10">
        <v>0</v>
      </c>
      <c r="I397" s="87">
        <v>2076918.8</v>
      </c>
      <c r="J397" s="89">
        <v>0</v>
      </c>
      <c r="K397" s="96" t="s">
        <v>356</v>
      </c>
      <c r="L397" s="19" t="s">
        <v>2429</v>
      </c>
      <c r="M397" s="19"/>
      <c r="N397" s="19"/>
      <c r="O397" s="19"/>
    </row>
    <row r="398" spans="1:15" x14ac:dyDescent="0.25">
      <c r="A398" s="69" t="s">
        <v>385</v>
      </c>
      <c r="B398" s="69" t="s">
        <v>383</v>
      </c>
      <c r="C398" s="69" t="s">
        <v>384</v>
      </c>
      <c r="D398" s="222" t="s">
        <v>44</v>
      </c>
      <c r="E398" s="69" t="s">
        <v>45</v>
      </c>
      <c r="F398" s="71" t="s">
        <v>32</v>
      </c>
      <c r="G398" s="73">
        <v>2</v>
      </c>
      <c r="H398" s="75">
        <v>958115</v>
      </c>
      <c r="I398" s="87">
        <v>0</v>
      </c>
      <c r="J398" s="89" t="s">
        <v>356</v>
      </c>
      <c r="K398" s="96" t="s">
        <v>356</v>
      </c>
      <c r="L398" s="19" t="s">
        <v>3762</v>
      </c>
      <c r="M398" s="19" t="s">
        <v>356</v>
      </c>
      <c r="N398" s="19"/>
      <c r="O398" s="19" t="s">
        <v>3766</v>
      </c>
    </row>
    <row r="399" spans="1:15" x14ac:dyDescent="0.25">
      <c r="A399" s="69" t="s">
        <v>385</v>
      </c>
      <c r="B399" s="69" t="s">
        <v>383</v>
      </c>
      <c r="C399" s="69" t="s">
        <v>384</v>
      </c>
      <c r="D399" s="222" t="s">
        <v>2449</v>
      </c>
      <c r="E399" s="69" t="s">
        <v>386</v>
      </c>
      <c r="F399" s="71" t="s">
        <v>32</v>
      </c>
      <c r="G399" s="73">
        <v>1</v>
      </c>
      <c r="H399" s="75">
        <v>1051</v>
      </c>
      <c r="I399" s="87">
        <v>0</v>
      </c>
      <c r="J399" s="89">
        <v>0</v>
      </c>
      <c r="K399" s="96" t="s">
        <v>356</v>
      </c>
      <c r="L399" s="19" t="s">
        <v>1382</v>
      </c>
      <c r="M399" s="19" t="s">
        <v>356</v>
      </c>
      <c r="N399" s="19" t="s">
        <v>1029</v>
      </c>
      <c r="O399" s="19"/>
    </row>
    <row r="400" spans="1:15" x14ac:dyDescent="0.25">
      <c r="A400" s="69" t="s">
        <v>385</v>
      </c>
      <c r="B400" s="69" t="s">
        <v>383</v>
      </c>
      <c r="C400" s="69" t="s">
        <v>384</v>
      </c>
      <c r="D400" s="223" t="s">
        <v>3541</v>
      </c>
      <c r="E400" s="69" t="s">
        <v>3653</v>
      </c>
      <c r="F400" s="71" t="s">
        <v>32</v>
      </c>
      <c r="G400" s="84">
        <v>0</v>
      </c>
      <c r="H400" s="10">
        <v>0</v>
      </c>
      <c r="I400" s="87">
        <v>690743.23</v>
      </c>
      <c r="J400" s="89">
        <v>0</v>
      </c>
      <c r="K400" s="96" t="s">
        <v>356</v>
      </c>
      <c r="L400" s="19" t="s">
        <v>2429</v>
      </c>
      <c r="M400" s="19"/>
      <c r="N400" s="19"/>
      <c r="O400" s="19"/>
    </row>
    <row r="401" spans="1:15" x14ac:dyDescent="0.25">
      <c r="A401" s="69" t="s">
        <v>385</v>
      </c>
      <c r="B401" s="69" t="s">
        <v>383</v>
      </c>
      <c r="C401" s="69" t="s">
        <v>384</v>
      </c>
      <c r="D401" s="222" t="s">
        <v>2450</v>
      </c>
      <c r="E401" s="69" t="s">
        <v>387</v>
      </c>
      <c r="F401" s="71" t="s">
        <v>88</v>
      </c>
      <c r="G401" s="73">
        <v>5</v>
      </c>
      <c r="H401" s="75">
        <v>12000000</v>
      </c>
      <c r="I401" s="87">
        <v>8936432.4499999993</v>
      </c>
      <c r="J401" s="89">
        <v>1</v>
      </c>
      <c r="K401" s="96" t="s">
        <v>388</v>
      </c>
      <c r="L401" s="19" t="s">
        <v>27</v>
      </c>
      <c r="M401" s="19" t="s">
        <v>389</v>
      </c>
      <c r="N401" s="19"/>
      <c r="O401" s="19"/>
    </row>
    <row r="402" spans="1:15" x14ac:dyDescent="0.25">
      <c r="A402" s="69" t="s">
        <v>385</v>
      </c>
      <c r="B402" s="69" t="s">
        <v>383</v>
      </c>
      <c r="C402" s="69" t="s">
        <v>384</v>
      </c>
      <c r="D402" s="222" t="s">
        <v>2451</v>
      </c>
      <c r="E402" s="69" t="s">
        <v>390</v>
      </c>
      <c r="F402" s="71" t="s">
        <v>88</v>
      </c>
      <c r="G402" s="73">
        <v>34</v>
      </c>
      <c r="H402" s="75">
        <v>1575937</v>
      </c>
      <c r="I402" s="87">
        <v>905780</v>
      </c>
      <c r="J402" s="89">
        <v>273</v>
      </c>
      <c r="K402" s="96" t="s">
        <v>391</v>
      </c>
      <c r="L402" s="19" t="s">
        <v>27</v>
      </c>
      <c r="M402" s="19"/>
      <c r="N402" s="19"/>
      <c r="O402" s="19"/>
    </row>
    <row r="403" spans="1:15" x14ac:dyDescent="0.25">
      <c r="A403" s="69" t="s">
        <v>385</v>
      </c>
      <c r="B403" s="69" t="s">
        <v>383</v>
      </c>
      <c r="C403" s="69" t="s">
        <v>384</v>
      </c>
      <c r="D403" s="223" t="s">
        <v>3542</v>
      </c>
      <c r="E403" s="69" t="s">
        <v>3654</v>
      </c>
      <c r="F403" s="71" t="s">
        <v>32</v>
      </c>
      <c r="G403" s="84">
        <v>0</v>
      </c>
      <c r="H403" s="10">
        <v>0</v>
      </c>
      <c r="I403" s="87">
        <v>40000</v>
      </c>
      <c r="J403" s="89">
        <v>0</v>
      </c>
      <c r="K403" s="96" t="s">
        <v>356</v>
      </c>
      <c r="L403" s="19" t="s">
        <v>2429</v>
      </c>
      <c r="M403" s="19"/>
      <c r="N403" s="19"/>
      <c r="O403" s="19"/>
    </row>
    <row r="404" spans="1:15" x14ac:dyDescent="0.25">
      <c r="A404" s="69" t="s">
        <v>385</v>
      </c>
      <c r="B404" s="69" t="s">
        <v>383</v>
      </c>
      <c r="C404" s="69" t="s">
        <v>384</v>
      </c>
      <c r="D404" s="223" t="s">
        <v>3543</v>
      </c>
      <c r="E404" s="69" t="s">
        <v>3655</v>
      </c>
      <c r="F404" s="71" t="s">
        <v>32</v>
      </c>
      <c r="G404" s="84">
        <v>0</v>
      </c>
      <c r="H404" s="10">
        <v>0</v>
      </c>
      <c r="I404" s="87">
        <v>42000</v>
      </c>
      <c r="J404" s="89">
        <v>0</v>
      </c>
      <c r="K404" s="96" t="s">
        <v>356</v>
      </c>
      <c r="L404" s="19" t="s">
        <v>2429</v>
      </c>
      <c r="M404" s="19"/>
      <c r="N404" s="19"/>
      <c r="O404" s="19"/>
    </row>
    <row r="405" spans="1:15" ht="22.5" customHeight="1" x14ac:dyDescent="0.25">
      <c r="A405" s="69" t="s">
        <v>385</v>
      </c>
      <c r="B405" s="69" t="s">
        <v>383</v>
      </c>
      <c r="C405" s="69" t="s">
        <v>384</v>
      </c>
      <c r="D405" s="222" t="s">
        <v>17</v>
      </c>
      <c r="E405" s="69" t="s">
        <v>18</v>
      </c>
      <c r="F405" s="71" t="s">
        <v>88</v>
      </c>
      <c r="G405" s="73">
        <v>10593</v>
      </c>
      <c r="H405" s="75">
        <v>112879688</v>
      </c>
      <c r="I405" s="87">
        <v>91373505.019999966</v>
      </c>
      <c r="J405" s="89">
        <v>1</v>
      </c>
      <c r="K405" s="96" t="s">
        <v>392</v>
      </c>
      <c r="L405" s="19" t="s">
        <v>27</v>
      </c>
      <c r="M405" s="19" t="s">
        <v>389</v>
      </c>
      <c r="N405" s="19"/>
      <c r="O405" s="19"/>
    </row>
    <row r="406" spans="1:15" ht="22.5" customHeight="1" x14ac:dyDescent="0.25">
      <c r="A406" s="69" t="s">
        <v>385</v>
      </c>
      <c r="B406" s="69" t="s">
        <v>383</v>
      </c>
      <c r="C406" s="69" t="s">
        <v>384</v>
      </c>
      <c r="D406" s="223" t="s">
        <v>3544</v>
      </c>
      <c r="E406" s="69" t="s">
        <v>3656</v>
      </c>
      <c r="F406" s="71" t="s">
        <v>32</v>
      </c>
      <c r="G406" s="84">
        <v>0</v>
      </c>
      <c r="H406" s="10">
        <v>0</v>
      </c>
      <c r="I406" s="87">
        <v>39200</v>
      </c>
      <c r="J406" s="89">
        <v>0</v>
      </c>
      <c r="K406" s="96" t="s">
        <v>356</v>
      </c>
      <c r="L406" s="19" t="s">
        <v>2429</v>
      </c>
      <c r="M406" s="19"/>
      <c r="N406" s="19"/>
      <c r="O406" s="19"/>
    </row>
    <row r="407" spans="1:15" ht="22.5" customHeight="1" x14ac:dyDescent="0.25">
      <c r="A407" s="69" t="s">
        <v>385</v>
      </c>
      <c r="B407" s="69" t="s">
        <v>383</v>
      </c>
      <c r="C407" s="69" t="s">
        <v>384</v>
      </c>
      <c r="D407" s="222" t="s">
        <v>126</v>
      </c>
      <c r="E407" s="69" t="s">
        <v>127</v>
      </c>
      <c r="F407" s="71" t="s">
        <v>32</v>
      </c>
      <c r="G407" s="73">
        <v>185</v>
      </c>
      <c r="H407" s="75">
        <v>9430312</v>
      </c>
      <c r="I407" s="87">
        <v>0</v>
      </c>
      <c r="J407" s="89" t="s">
        <v>356</v>
      </c>
      <c r="K407" s="96" t="s">
        <v>356</v>
      </c>
      <c r="L407" s="19" t="s">
        <v>3762</v>
      </c>
      <c r="M407" s="19" t="s">
        <v>356</v>
      </c>
      <c r="N407" s="19"/>
      <c r="O407" s="19" t="s">
        <v>3766</v>
      </c>
    </row>
    <row r="408" spans="1:15" ht="22.5" customHeight="1" x14ac:dyDescent="0.25">
      <c r="A408" s="69" t="s">
        <v>385</v>
      </c>
      <c r="B408" s="69" t="s">
        <v>383</v>
      </c>
      <c r="C408" s="69" t="s">
        <v>384</v>
      </c>
      <c r="D408" s="223" t="s">
        <v>3545</v>
      </c>
      <c r="E408" s="69" t="s">
        <v>3657</v>
      </c>
      <c r="F408" s="71" t="s">
        <v>32</v>
      </c>
      <c r="G408" s="84">
        <v>0</v>
      </c>
      <c r="H408" s="10">
        <v>0</v>
      </c>
      <c r="I408" s="87">
        <v>27000</v>
      </c>
      <c r="J408" s="89">
        <v>0</v>
      </c>
      <c r="K408" s="96" t="s">
        <v>356</v>
      </c>
      <c r="L408" s="19" t="s">
        <v>2429</v>
      </c>
      <c r="M408" s="19"/>
      <c r="N408" s="19"/>
      <c r="O408" s="19"/>
    </row>
    <row r="409" spans="1:15" ht="22.5" customHeight="1" x14ac:dyDescent="0.25">
      <c r="A409" s="69" t="s">
        <v>385</v>
      </c>
      <c r="B409" s="69" t="s">
        <v>383</v>
      </c>
      <c r="C409" s="69" t="s">
        <v>384</v>
      </c>
      <c r="D409" s="223" t="s">
        <v>3546</v>
      </c>
      <c r="E409" s="69" t="s">
        <v>3658</v>
      </c>
      <c r="F409" s="71" t="s">
        <v>32</v>
      </c>
      <c r="G409" s="84">
        <v>0</v>
      </c>
      <c r="H409" s="10">
        <v>0</v>
      </c>
      <c r="I409" s="87">
        <v>399980</v>
      </c>
      <c r="J409" s="89">
        <v>0</v>
      </c>
      <c r="K409" s="96" t="s">
        <v>356</v>
      </c>
      <c r="L409" s="19" t="s">
        <v>2429</v>
      </c>
      <c r="M409" s="19"/>
      <c r="N409" s="19"/>
      <c r="O409" s="19"/>
    </row>
    <row r="410" spans="1:15" ht="22.5" customHeight="1" x14ac:dyDescent="0.25">
      <c r="A410" s="69" t="s">
        <v>385</v>
      </c>
      <c r="B410" s="69" t="s">
        <v>383</v>
      </c>
      <c r="C410" s="69" t="s">
        <v>384</v>
      </c>
      <c r="D410" s="223" t="s">
        <v>3547</v>
      </c>
      <c r="E410" s="69" t="s">
        <v>3659</v>
      </c>
      <c r="F410" s="71" t="s">
        <v>32</v>
      </c>
      <c r="G410" s="84">
        <v>0</v>
      </c>
      <c r="H410" s="10">
        <v>0</v>
      </c>
      <c r="I410" s="87">
        <v>116000</v>
      </c>
      <c r="J410" s="89">
        <v>0</v>
      </c>
      <c r="K410" s="96" t="s">
        <v>356</v>
      </c>
      <c r="L410" s="19" t="s">
        <v>2429</v>
      </c>
      <c r="M410" s="19"/>
      <c r="N410" s="19"/>
      <c r="O410" s="19"/>
    </row>
    <row r="411" spans="1:15" ht="22.5" customHeight="1" x14ac:dyDescent="0.25">
      <c r="A411" s="69" t="s">
        <v>385</v>
      </c>
      <c r="B411" s="69" t="s">
        <v>383</v>
      </c>
      <c r="C411" s="69" t="s">
        <v>384</v>
      </c>
      <c r="D411" s="223" t="s">
        <v>3548</v>
      </c>
      <c r="E411" s="69" t="s">
        <v>3660</v>
      </c>
      <c r="F411" s="71" t="s">
        <v>32</v>
      </c>
      <c r="G411" s="84">
        <v>0</v>
      </c>
      <c r="H411" s="10">
        <v>0</v>
      </c>
      <c r="I411" s="87">
        <v>100000</v>
      </c>
      <c r="J411" s="89">
        <v>0</v>
      </c>
      <c r="K411" s="96" t="s">
        <v>356</v>
      </c>
      <c r="L411" s="19" t="s">
        <v>2429</v>
      </c>
      <c r="M411" s="19"/>
      <c r="N411" s="19"/>
      <c r="O411" s="19"/>
    </row>
    <row r="412" spans="1:15" ht="22.5" customHeight="1" x14ac:dyDescent="0.25">
      <c r="A412" s="69" t="s">
        <v>385</v>
      </c>
      <c r="B412" s="69" t="s">
        <v>383</v>
      </c>
      <c r="C412" s="69" t="s">
        <v>384</v>
      </c>
      <c r="D412" s="223" t="s">
        <v>3549</v>
      </c>
      <c r="E412" s="69" t="s">
        <v>3661</v>
      </c>
      <c r="F412" s="71" t="s">
        <v>32</v>
      </c>
      <c r="G412" s="84">
        <v>0</v>
      </c>
      <c r="H412" s="10">
        <v>0</v>
      </c>
      <c r="I412" s="87">
        <v>65000</v>
      </c>
      <c r="J412" s="89">
        <v>0</v>
      </c>
      <c r="K412" s="96" t="s">
        <v>356</v>
      </c>
      <c r="L412" s="19" t="s">
        <v>2429</v>
      </c>
      <c r="M412" s="19"/>
      <c r="N412" s="19"/>
      <c r="O412" s="19"/>
    </row>
    <row r="413" spans="1:15" x14ac:dyDescent="0.25">
      <c r="A413" s="69" t="s">
        <v>385</v>
      </c>
      <c r="B413" s="69" t="s">
        <v>383</v>
      </c>
      <c r="C413" s="69" t="s">
        <v>384</v>
      </c>
      <c r="D413" s="222" t="s">
        <v>20</v>
      </c>
      <c r="E413" s="69" t="s">
        <v>3662</v>
      </c>
      <c r="F413" s="71" t="s">
        <v>32</v>
      </c>
      <c r="G413" s="84">
        <v>0</v>
      </c>
      <c r="H413" s="10">
        <v>7354375</v>
      </c>
      <c r="I413" s="87">
        <v>5911116.4499999993</v>
      </c>
      <c r="J413" s="89">
        <v>1</v>
      </c>
      <c r="K413" s="96" t="s">
        <v>393</v>
      </c>
      <c r="L413" s="19" t="s">
        <v>2429</v>
      </c>
      <c r="M413" s="19" t="s">
        <v>389</v>
      </c>
      <c r="N413" s="19"/>
      <c r="O413" s="19"/>
    </row>
    <row r="414" spans="1:15" x14ac:dyDescent="0.25">
      <c r="A414" s="69" t="s">
        <v>385</v>
      </c>
      <c r="B414" s="69" t="s">
        <v>383</v>
      </c>
      <c r="C414" s="69" t="s">
        <v>384</v>
      </c>
      <c r="D414" s="223" t="s">
        <v>3550</v>
      </c>
      <c r="E414" s="69" t="s">
        <v>3663</v>
      </c>
      <c r="F414" s="71" t="s">
        <v>32</v>
      </c>
      <c r="G414" s="84">
        <v>0</v>
      </c>
      <c r="H414" s="10">
        <v>0</v>
      </c>
      <c r="I414" s="87">
        <v>140000</v>
      </c>
      <c r="J414" s="89">
        <v>0</v>
      </c>
      <c r="K414" s="96" t="s">
        <v>356</v>
      </c>
      <c r="L414" s="19" t="s">
        <v>2429</v>
      </c>
      <c r="M414" s="19"/>
      <c r="N414" s="19"/>
      <c r="O414" s="19"/>
    </row>
    <row r="415" spans="1:15" x14ac:dyDescent="0.25">
      <c r="A415" s="6" t="s">
        <v>385</v>
      </c>
      <c r="B415" s="109" t="s">
        <v>383</v>
      </c>
      <c r="C415" s="13" t="s">
        <v>384</v>
      </c>
      <c r="D415" s="222" t="s">
        <v>2492</v>
      </c>
      <c r="E415" s="13" t="s">
        <v>468</v>
      </c>
      <c r="F415" s="71" t="s">
        <v>32</v>
      </c>
      <c r="G415" s="84">
        <v>0</v>
      </c>
      <c r="H415" s="10">
        <v>0</v>
      </c>
      <c r="I415" s="87">
        <v>10058</v>
      </c>
      <c r="J415" s="89">
        <v>0</v>
      </c>
      <c r="K415" s="96" t="s">
        <v>356</v>
      </c>
      <c r="L415" s="19" t="s">
        <v>2429</v>
      </c>
      <c r="M415" s="19"/>
      <c r="N415" s="19"/>
      <c r="O415" s="19"/>
    </row>
    <row r="416" spans="1:15" x14ac:dyDescent="0.25">
      <c r="A416" s="6" t="s">
        <v>385</v>
      </c>
      <c r="B416" s="109" t="s">
        <v>383</v>
      </c>
      <c r="C416" s="13" t="s">
        <v>384</v>
      </c>
      <c r="D416" s="222" t="s">
        <v>964</v>
      </c>
      <c r="E416" s="13" t="s">
        <v>469</v>
      </c>
      <c r="F416" s="71" t="s">
        <v>32</v>
      </c>
      <c r="G416" s="84">
        <v>0</v>
      </c>
      <c r="H416" s="10">
        <v>0</v>
      </c>
      <c r="I416" s="87">
        <v>2476028</v>
      </c>
      <c r="J416" s="89">
        <v>0</v>
      </c>
      <c r="K416" s="96" t="s">
        <v>356</v>
      </c>
      <c r="L416" s="19" t="s">
        <v>2429</v>
      </c>
      <c r="M416" s="19"/>
      <c r="N416" s="19"/>
      <c r="O416" s="19"/>
    </row>
    <row r="417" spans="1:15" x14ac:dyDescent="0.25">
      <c r="A417" s="69" t="s">
        <v>385</v>
      </c>
      <c r="B417" s="69" t="s">
        <v>383</v>
      </c>
      <c r="C417" s="69" t="s">
        <v>384</v>
      </c>
      <c r="D417" s="223" t="s">
        <v>117</v>
      </c>
      <c r="E417" s="69" t="s">
        <v>394</v>
      </c>
      <c r="F417" s="71" t="s">
        <v>32</v>
      </c>
      <c r="G417" s="73">
        <v>1</v>
      </c>
      <c r="H417" s="75">
        <v>10000</v>
      </c>
      <c r="I417" s="87">
        <v>0</v>
      </c>
      <c r="J417" s="89" t="s">
        <v>356</v>
      </c>
      <c r="K417" s="96" t="s">
        <v>356</v>
      </c>
      <c r="L417" s="19" t="s">
        <v>2429</v>
      </c>
      <c r="M417" s="19" t="s">
        <v>356</v>
      </c>
      <c r="N417" s="19"/>
      <c r="O417" s="19" t="s">
        <v>3768</v>
      </c>
    </row>
    <row r="418" spans="1:15" x14ac:dyDescent="0.25">
      <c r="A418" s="69" t="s">
        <v>385</v>
      </c>
      <c r="B418" s="69" t="s">
        <v>383</v>
      </c>
      <c r="C418" s="69" t="s">
        <v>384</v>
      </c>
      <c r="D418" s="223" t="s">
        <v>2494</v>
      </c>
      <c r="E418" s="69" t="s">
        <v>395</v>
      </c>
      <c r="F418" s="71" t="s">
        <v>32</v>
      </c>
      <c r="G418" s="73">
        <v>1</v>
      </c>
      <c r="H418" s="75">
        <v>10000</v>
      </c>
      <c r="I418" s="87">
        <v>0</v>
      </c>
      <c r="J418" s="89" t="s">
        <v>356</v>
      </c>
      <c r="K418" s="96" t="s">
        <v>356</v>
      </c>
      <c r="L418" s="19" t="s">
        <v>2429</v>
      </c>
      <c r="M418" s="19" t="s">
        <v>356</v>
      </c>
      <c r="N418" s="19"/>
      <c r="O418" s="19" t="s">
        <v>3768</v>
      </c>
    </row>
    <row r="419" spans="1:15" x14ac:dyDescent="0.25">
      <c r="A419" s="69" t="s">
        <v>385</v>
      </c>
      <c r="B419" s="69" t="s">
        <v>383</v>
      </c>
      <c r="C419" s="69" t="s">
        <v>384</v>
      </c>
      <c r="D419" s="222" t="s">
        <v>39</v>
      </c>
      <c r="E419" s="69" t="s">
        <v>40</v>
      </c>
      <c r="F419" s="71" t="s">
        <v>88</v>
      </c>
      <c r="G419" s="73">
        <v>2408</v>
      </c>
      <c r="H419" s="75">
        <v>1313281</v>
      </c>
      <c r="I419" s="87">
        <v>2286445.1800000002</v>
      </c>
      <c r="J419" s="89">
        <v>1</v>
      </c>
      <c r="K419" s="96" t="s">
        <v>393</v>
      </c>
      <c r="L419" s="19" t="s">
        <v>27</v>
      </c>
      <c r="M419" s="19" t="s">
        <v>389</v>
      </c>
      <c r="N419" s="19"/>
      <c r="O419" s="19"/>
    </row>
    <row r="420" spans="1:15" x14ac:dyDescent="0.25">
      <c r="A420" s="69" t="s">
        <v>385</v>
      </c>
      <c r="B420" s="69" t="s">
        <v>383</v>
      </c>
      <c r="C420" s="69" t="s">
        <v>384</v>
      </c>
      <c r="D420" s="223" t="s">
        <v>3551</v>
      </c>
      <c r="E420" s="69" t="s">
        <v>3664</v>
      </c>
      <c r="F420" s="71" t="s">
        <v>32</v>
      </c>
      <c r="G420" s="84">
        <v>0</v>
      </c>
      <c r="H420" s="10">
        <v>0</v>
      </c>
      <c r="I420" s="87">
        <v>850000</v>
      </c>
      <c r="J420" s="89">
        <v>0</v>
      </c>
      <c r="K420" s="96" t="s">
        <v>356</v>
      </c>
      <c r="L420" s="19" t="s">
        <v>2429</v>
      </c>
      <c r="M420" s="19"/>
      <c r="N420" s="19"/>
      <c r="O420" s="19"/>
    </row>
    <row r="421" spans="1:15" x14ac:dyDescent="0.25">
      <c r="A421" s="69" t="s">
        <v>385</v>
      </c>
      <c r="B421" s="69" t="s">
        <v>383</v>
      </c>
      <c r="C421" s="69" t="s">
        <v>384</v>
      </c>
      <c r="D421" s="222" t="s">
        <v>2452</v>
      </c>
      <c r="E421" s="69" t="s">
        <v>396</v>
      </c>
      <c r="F421" s="71" t="s">
        <v>32</v>
      </c>
      <c r="G421" s="73">
        <v>1</v>
      </c>
      <c r="H421" s="75">
        <v>1051</v>
      </c>
      <c r="I421" s="87">
        <v>0</v>
      </c>
      <c r="J421" s="89">
        <v>0</v>
      </c>
      <c r="K421" s="96" t="s">
        <v>356</v>
      </c>
      <c r="L421" s="19" t="s">
        <v>1382</v>
      </c>
      <c r="M421" s="19" t="s">
        <v>356</v>
      </c>
      <c r="N421" s="19" t="s">
        <v>1029</v>
      </c>
      <c r="O421" s="19"/>
    </row>
    <row r="422" spans="1:15" x14ac:dyDescent="0.25">
      <c r="A422" s="69" t="s">
        <v>385</v>
      </c>
      <c r="B422" s="69" t="s">
        <v>383</v>
      </c>
      <c r="C422" s="69" t="s">
        <v>384</v>
      </c>
      <c r="D422" s="222" t="s">
        <v>2453</v>
      </c>
      <c r="E422" s="69" t="s">
        <v>397</v>
      </c>
      <c r="F422" s="71" t="s">
        <v>88</v>
      </c>
      <c r="G422" s="73">
        <v>6</v>
      </c>
      <c r="H422" s="75">
        <v>51064321</v>
      </c>
      <c r="I422" s="87">
        <v>0</v>
      </c>
      <c r="J422" s="89" t="s">
        <v>356</v>
      </c>
      <c r="K422" s="96" t="s">
        <v>356</v>
      </c>
      <c r="L422" s="19" t="s">
        <v>3762</v>
      </c>
      <c r="M422" s="19" t="s">
        <v>356</v>
      </c>
      <c r="N422" s="19"/>
      <c r="O422" s="19" t="s">
        <v>3766</v>
      </c>
    </row>
    <row r="423" spans="1:15" x14ac:dyDescent="0.25">
      <c r="A423" s="69" t="s">
        <v>385</v>
      </c>
      <c r="B423" s="69" t="s">
        <v>383</v>
      </c>
      <c r="C423" s="69" t="s">
        <v>384</v>
      </c>
      <c r="D423" s="222" t="s">
        <v>2454</v>
      </c>
      <c r="E423" s="69" t="s">
        <v>398</v>
      </c>
      <c r="F423" s="71" t="s">
        <v>88</v>
      </c>
      <c r="G423" s="73">
        <v>236</v>
      </c>
      <c r="H423" s="75">
        <v>10506250</v>
      </c>
      <c r="I423" s="87">
        <v>5613767.8700000001</v>
      </c>
      <c r="J423" s="89">
        <v>164</v>
      </c>
      <c r="K423" s="96" t="s">
        <v>399</v>
      </c>
      <c r="L423" s="19" t="s">
        <v>33</v>
      </c>
      <c r="M423" s="19" t="s">
        <v>389</v>
      </c>
      <c r="N423" s="19"/>
      <c r="O423" s="19"/>
    </row>
    <row r="424" spans="1:15" x14ac:dyDescent="0.25">
      <c r="A424" s="69" t="s">
        <v>385</v>
      </c>
      <c r="B424" s="69" t="s">
        <v>383</v>
      </c>
      <c r="C424" s="69" t="s">
        <v>384</v>
      </c>
      <c r="D424" s="222" t="s">
        <v>2455</v>
      </c>
      <c r="E424" s="69" t="s">
        <v>400</v>
      </c>
      <c r="F424" s="71" t="s">
        <v>32</v>
      </c>
      <c r="G424" s="73">
        <v>1</v>
      </c>
      <c r="H424" s="75">
        <v>1050</v>
      </c>
      <c r="I424" s="87">
        <v>397204.62</v>
      </c>
      <c r="J424" s="89">
        <v>20</v>
      </c>
      <c r="K424" s="96" t="s">
        <v>401</v>
      </c>
      <c r="L424" s="19" t="s">
        <v>27</v>
      </c>
      <c r="M424" s="19"/>
      <c r="N424" s="19"/>
      <c r="O424" s="19"/>
    </row>
    <row r="425" spans="1:15" x14ac:dyDescent="0.25">
      <c r="A425" s="6" t="s">
        <v>385</v>
      </c>
      <c r="B425" s="109" t="s">
        <v>383</v>
      </c>
      <c r="C425" s="13" t="s">
        <v>384</v>
      </c>
      <c r="D425" s="222" t="s">
        <v>2493</v>
      </c>
      <c r="E425" s="13" t="s">
        <v>3615</v>
      </c>
      <c r="F425" s="13" t="s">
        <v>32</v>
      </c>
      <c r="G425" s="84">
        <v>0</v>
      </c>
      <c r="H425" s="10">
        <v>0</v>
      </c>
      <c r="I425" s="87">
        <v>957705.9</v>
      </c>
      <c r="J425" s="89">
        <v>0</v>
      </c>
      <c r="K425" s="96" t="s">
        <v>356</v>
      </c>
      <c r="L425" s="19" t="s">
        <v>2429</v>
      </c>
      <c r="M425" s="19"/>
      <c r="N425" s="19"/>
      <c r="O425" s="19"/>
    </row>
    <row r="426" spans="1:15" x14ac:dyDescent="0.25">
      <c r="A426" s="69" t="s">
        <v>385</v>
      </c>
      <c r="B426" s="69" t="s">
        <v>383</v>
      </c>
      <c r="C426" s="69" t="s">
        <v>384</v>
      </c>
      <c r="D426" s="222" t="s">
        <v>857</v>
      </c>
      <c r="E426" s="69" t="s">
        <v>402</v>
      </c>
      <c r="F426" s="71" t="s">
        <v>32</v>
      </c>
      <c r="G426" s="73">
        <v>420</v>
      </c>
      <c r="H426" s="75">
        <v>2101250</v>
      </c>
      <c r="I426" s="87">
        <v>195709.87000000002</v>
      </c>
      <c r="J426" s="89">
        <v>4</v>
      </c>
      <c r="K426" s="96" t="s">
        <v>403</v>
      </c>
      <c r="L426" s="19" t="s">
        <v>33</v>
      </c>
      <c r="M426" s="19" t="s">
        <v>389</v>
      </c>
      <c r="N426" s="19"/>
      <c r="O426" s="19"/>
    </row>
    <row r="427" spans="1:15" x14ac:dyDescent="0.25">
      <c r="A427" s="69" t="s">
        <v>385</v>
      </c>
      <c r="B427" s="69" t="s">
        <v>383</v>
      </c>
      <c r="C427" s="69" t="s">
        <v>384</v>
      </c>
      <c r="D427" s="222" t="s">
        <v>2456</v>
      </c>
      <c r="E427" s="69" t="s">
        <v>404</v>
      </c>
      <c r="F427" s="71" t="s">
        <v>32</v>
      </c>
      <c r="G427" s="73">
        <v>1</v>
      </c>
      <c r="H427" s="75">
        <v>6303750</v>
      </c>
      <c r="I427" s="87">
        <v>3100000</v>
      </c>
      <c r="J427" s="89">
        <v>1</v>
      </c>
      <c r="K427" s="96" t="s">
        <v>405</v>
      </c>
      <c r="L427" s="19" t="s">
        <v>27</v>
      </c>
      <c r="M427" s="19"/>
      <c r="N427" s="19"/>
      <c r="O427" s="19"/>
    </row>
    <row r="428" spans="1:15" x14ac:dyDescent="0.25">
      <c r="A428" s="69" t="s">
        <v>385</v>
      </c>
      <c r="B428" s="69" t="s">
        <v>383</v>
      </c>
      <c r="C428" s="69" t="s">
        <v>384</v>
      </c>
      <c r="D428" s="222" t="s">
        <v>861</v>
      </c>
      <c r="E428" s="69" t="s">
        <v>406</v>
      </c>
      <c r="F428" s="71" t="s">
        <v>32</v>
      </c>
      <c r="G428" s="73">
        <v>1</v>
      </c>
      <c r="H428" s="75">
        <v>1051</v>
      </c>
      <c r="I428" s="87">
        <v>0</v>
      </c>
      <c r="J428" s="89">
        <v>0</v>
      </c>
      <c r="K428" s="96" t="s">
        <v>356</v>
      </c>
      <c r="L428" s="19" t="s">
        <v>1382</v>
      </c>
      <c r="M428" s="19" t="s">
        <v>356</v>
      </c>
      <c r="N428" s="19" t="s">
        <v>1029</v>
      </c>
      <c r="O428" s="19"/>
    </row>
    <row r="429" spans="1:15" x14ac:dyDescent="0.25">
      <c r="A429" s="69" t="s">
        <v>385</v>
      </c>
      <c r="B429" s="69" t="s">
        <v>383</v>
      </c>
      <c r="C429" s="69" t="s">
        <v>384</v>
      </c>
      <c r="D429" s="222" t="s">
        <v>864</v>
      </c>
      <c r="E429" s="69" t="s">
        <v>407</v>
      </c>
      <c r="F429" s="71" t="s">
        <v>88</v>
      </c>
      <c r="G429" s="73">
        <v>185</v>
      </c>
      <c r="H429" s="75">
        <v>17217837</v>
      </c>
      <c r="I429" s="87">
        <v>818632.99</v>
      </c>
      <c r="J429" s="89">
        <v>8</v>
      </c>
      <c r="K429" s="96" t="s">
        <v>408</v>
      </c>
      <c r="L429" s="19" t="s">
        <v>33</v>
      </c>
      <c r="M429" s="19" t="s">
        <v>389</v>
      </c>
      <c r="N429" s="19"/>
      <c r="O429" s="19"/>
    </row>
    <row r="430" spans="1:15" x14ac:dyDescent="0.25">
      <c r="A430" s="69" t="s">
        <v>385</v>
      </c>
      <c r="B430" s="69" t="s">
        <v>383</v>
      </c>
      <c r="C430" s="69" t="s">
        <v>384</v>
      </c>
      <c r="D430" s="222" t="s">
        <v>2354</v>
      </c>
      <c r="E430" s="69" t="s">
        <v>409</v>
      </c>
      <c r="F430" s="71" t="s">
        <v>88</v>
      </c>
      <c r="G430" s="73">
        <v>6335</v>
      </c>
      <c r="H430" s="75">
        <v>1561721</v>
      </c>
      <c r="I430" s="87">
        <v>14363180</v>
      </c>
      <c r="J430" s="89">
        <v>25</v>
      </c>
      <c r="K430" s="96" t="s">
        <v>399</v>
      </c>
      <c r="L430" s="19" t="s">
        <v>27</v>
      </c>
      <c r="M430" s="19" t="s">
        <v>389</v>
      </c>
      <c r="N430" s="19"/>
      <c r="O430" s="19"/>
    </row>
    <row r="431" spans="1:15" x14ac:dyDescent="0.25">
      <c r="A431" s="69" t="s">
        <v>385</v>
      </c>
      <c r="B431" s="69" t="s">
        <v>383</v>
      </c>
      <c r="C431" s="69" t="s">
        <v>384</v>
      </c>
      <c r="D431" s="222" t="s">
        <v>609</v>
      </c>
      <c r="E431" s="69" t="s">
        <v>410</v>
      </c>
      <c r="F431" s="71" t="s">
        <v>88</v>
      </c>
      <c r="G431" s="73">
        <v>2000</v>
      </c>
      <c r="H431" s="75">
        <v>64523870</v>
      </c>
      <c r="I431" s="87">
        <v>45300839.95000001</v>
      </c>
      <c r="J431" s="89">
        <v>629</v>
      </c>
      <c r="K431" s="96" t="s">
        <v>391</v>
      </c>
      <c r="L431" s="19" t="s">
        <v>27</v>
      </c>
      <c r="M431" s="19" t="s">
        <v>389</v>
      </c>
      <c r="N431" s="19"/>
      <c r="O431" s="19"/>
    </row>
    <row r="432" spans="1:15" x14ac:dyDescent="0.25">
      <c r="A432" s="69" t="s">
        <v>385</v>
      </c>
      <c r="B432" s="69" t="s">
        <v>383</v>
      </c>
      <c r="C432" s="69" t="s">
        <v>384</v>
      </c>
      <c r="D432" s="222" t="s">
        <v>2457</v>
      </c>
      <c r="E432" s="69" t="s">
        <v>411</v>
      </c>
      <c r="F432" s="71" t="s">
        <v>88</v>
      </c>
      <c r="G432" s="73">
        <v>318</v>
      </c>
      <c r="H432" s="75">
        <v>17499000</v>
      </c>
      <c r="I432" s="87">
        <v>15409698.919999998</v>
      </c>
      <c r="J432" s="89">
        <v>54</v>
      </c>
      <c r="K432" s="96" t="s">
        <v>401</v>
      </c>
      <c r="L432" s="19" t="s">
        <v>27</v>
      </c>
      <c r="M432" s="19" t="s">
        <v>389</v>
      </c>
      <c r="N432" s="19"/>
      <c r="O432" s="19"/>
    </row>
    <row r="433" spans="1:15" x14ac:dyDescent="0.25">
      <c r="A433" s="69" t="s">
        <v>385</v>
      </c>
      <c r="B433" s="69" t="s">
        <v>383</v>
      </c>
      <c r="C433" s="69" t="s">
        <v>384</v>
      </c>
      <c r="D433" s="222" t="s">
        <v>2458</v>
      </c>
      <c r="E433" s="69" t="s">
        <v>412</v>
      </c>
      <c r="F433" s="71" t="s">
        <v>88</v>
      </c>
      <c r="G433" s="73">
        <v>76</v>
      </c>
      <c r="H433" s="75">
        <v>3151875</v>
      </c>
      <c r="I433" s="87">
        <v>3106190.01</v>
      </c>
      <c r="J433" s="89">
        <v>386</v>
      </c>
      <c r="K433" s="96" t="s">
        <v>391</v>
      </c>
      <c r="L433" s="19" t="s">
        <v>27</v>
      </c>
      <c r="M433" s="19"/>
      <c r="N433" s="19"/>
      <c r="O433" s="19"/>
    </row>
    <row r="434" spans="1:15" x14ac:dyDescent="0.25">
      <c r="A434" s="69" t="s">
        <v>385</v>
      </c>
      <c r="B434" s="69" t="s">
        <v>383</v>
      </c>
      <c r="C434" s="69" t="s">
        <v>384</v>
      </c>
      <c r="D434" s="222" t="s">
        <v>2459</v>
      </c>
      <c r="E434" s="69" t="s">
        <v>413</v>
      </c>
      <c r="F434" s="71" t="s">
        <v>88</v>
      </c>
      <c r="G434" s="73">
        <v>6</v>
      </c>
      <c r="H434" s="75">
        <v>5883500</v>
      </c>
      <c r="I434" s="87">
        <v>3874066.43</v>
      </c>
      <c r="J434" s="89">
        <v>116</v>
      </c>
      <c r="K434" s="96" t="s">
        <v>391</v>
      </c>
      <c r="L434" s="19" t="s">
        <v>27</v>
      </c>
      <c r="M434" s="19"/>
      <c r="N434" s="19"/>
      <c r="O434" s="19"/>
    </row>
    <row r="435" spans="1:15" x14ac:dyDescent="0.25">
      <c r="A435" s="69" t="s">
        <v>385</v>
      </c>
      <c r="B435" s="69" t="s">
        <v>383</v>
      </c>
      <c r="C435" s="69" t="s">
        <v>384</v>
      </c>
      <c r="D435" s="222" t="s">
        <v>2460</v>
      </c>
      <c r="E435" s="69" t="s">
        <v>414</v>
      </c>
      <c r="F435" s="71" t="s">
        <v>88</v>
      </c>
      <c r="G435" s="73">
        <v>7</v>
      </c>
      <c r="H435" s="75">
        <v>7122701</v>
      </c>
      <c r="I435" s="87">
        <v>6911959.71</v>
      </c>
      <c r="J435" s="89">
        <v>7</v>
      </c>
      <c r="K435" s="96" t="s">
        <v>415</v>
      </c>
      <c r="L435" s="19" t="s">
        <v>27</v>
      </c>
      <c r="M435" s="19"/>
      <c r="N435" s="19"/>
      <c r="O435" s="19"/>
    </row>
    <row r="436" spans="1:15" x14ac:dyDescent="0.25">
      <c r="A436" s="69" t="s">
        <v>385</v>
      </c>
      <c r="B436" s="69" t="s">
        <v>383</v>
      </c>
      <c r="C436" s="69" t="s">
        <v>384</v>
      </c>
      <c r="D436" s="222" t="s">
        <v>2461</v>
      </c>
      <c r="E436" s="69" t="s">
        <v>416</v>
      </c>
      <c r="F436" s="71" t="s">
        <v>88</v>
      </c>
      <c r="G436" s="73">
        <v>506</v>
      </c>
      <c r="H436" s="75">
        <v>11599207</v>
      </c>
      <c r="I436" s="87">
        <v>80311528.099999994</v>
      </c>
      <c r="J436" s="89">
        <v>76</v>
      </c>
      <c r="K436" s="96" t="s">
        <v>399</v>
      </c>
      <c r="L436" s="19" t="s">
        <v>27</v>
      </c>
      <c r="M436" s="19" t="s">
        <v>389</v>
      </c>
      <c r="N436" s="19"/>
      <c r="O436" s="19"/>
    </row>
    <row r="437" spans="1:15" x14ac:dyDescent="0.25">
      <c r="A437" s="69" t="s">
        <v>385</v>
      </c>
      <c r="B437" s="69" t="s">
        <v>383</v>
      </c>
      <c r="C437" s="69" t="s">
        <v>384</v>
      </c>
      <c r="D437" s="222" t="s">
        <v>2462</v>
      </c>
      <c r="E437" s="69" t="s">
        <v>417</v>
      </c>
      <c r="F437" s="71" t="s">
        <v>88</v>
      </c>
      <c r="G437" s="73">
        <v>87</v>
      </c>
      <c r="H437" s="75">
        <v>14986739</v>
      </c>
      <c r="I437" s="87">
        <v>14259128.919999998</v>
      </c>
      <c r="J437" s="89">
        <v>18</v>
      </c>
      <c r="K437" s="96" t="s">
        <v>418</v>
      </c>
      <c r="L437" s="19" t="s">
        <v>27</v>
      </c>
      <c r="M437" s="19" t="s">
        <v>389</v>
      </c>
      <c r="N437" s="19"/>
      <c r="O437" s="19"/>
    </row>
    <row r="438" spans="1:15" x14ac:dyDescent="0.25">
      <c r="A438" s="69" t="s">
        <v>385</v>
      </c>
      <c r="B438" s="69" t="s">
        <v>383</v>
      </c>
      <c r="C438" s="69" t="s">
        <v>384</v>
      </c>
      <c r="D438" s="222" t="s">
        <v>2463</v>
      </c>
      <c r="E438" s="69" t="s">
        <v>419</v>
      </c>
      <c r="F438" s="71" t="s">
        <v>88</v>
      </c>
      <c r="G438" s="73">
        <v>897</v>
      </c>
      <c r="H438" s="75">
        <v>759560</v>
      </c>
      <c r="I438" s="87">
        <v>298386.7</v>
      </c>
      <c r="J438" s="89">
        <v>240</v>
      </c>
      <c r="K438" s="96" t="s">
        <v>420</v>
      </c>
      <c r="L438" s="19" t="s">
        <v>33</v>
      </c>
      <c r="M438" s="19" t="s">
        <v>389</v>
      </c>
      <c r="N438" s="19"/>
      <c r="O438" s="19"/>
    </row>
    <row r="439" spans="1:15" x14ac:dyDescent="0.25">
      <c r="A439" s="69" t="s">
        <v>385</v>
      </c>
      <c r="B439" s="69" t="s">
        <v>383</v>
      </c>
      <c r="C439" s="69" t="s">
        <v>384</v>
      </c>
      <c r="D439" s="222" t="s">
        <v>2464</v>
      </c>
      <c r="E439" s="69" t="s">
        <v>421</v>
      </c>
      <c r="F439" s="71" t="s">
        <v>88</v>
      </c>
      <c r="G439" s="73">
        <v>7</v>
      </c>
      <c r="H439" s="75">
        <v>1470875</v>
      </c>
      <c r="I439" s="87">
        <v>827107.07000000007</v>
      </c>
      <c r="J439" s="89">
        <v>8</v>
      </c>
      <c r="K439" s="96" t="s">
        <v>420</v>
      </c>
      <c r="L439" s="19" t="s">
        <v>27</v>
      </c>
      <c r="M439" s="19"/>
      <c r="N439" s="19"/>
      <c r="O439" s="19"/>
    </row>
    <row r="440" spans="1:15" x14ac:dyDescent="0.25">
      <c r="A440" s="69" t="s">
        <v>385</v>
      </c>
      <c r="B440" s="69" t="s">
        <v>383</v>
      </c>
      <c r="C440" s="69" t="s">
        <v>384</v>
      </c>
      <c r="D440" s="222" t="s">
        <v>2465</v>
      </c>
      <c r="E440" s="69" t="s">
        <v>422</v>
      </c>
      <c r="F440" s="71" t="s">
        <v>32</v>
      </c>
      <c r="G440" s="73">
        <v>1</v>
      </c>
      <c r="H440" s="75">
        <v>1051</v>
      </c>
      <c r="I440" s="87">
        <v>0</v>
      </c>
      <c r="J440" s="89">
        <v>0</v>
      </c>
      <c r="K440" s="96" t="s">
        <v>356</v>
      </c>
      <c r="L440" s="19" t="s">
        <v>1382</v>
      </c>
      <c r="M440" s="19" t="s">
        <v>356</v>
      </c>
      <c r="N440" s="19" t="s">
        <v>1029</v>
      </c>
      <c r="O440" s="19"/>
    </row>
    <row r="441" spans="1:15" x14ac:dyDescent="0.25">
      <c r="A441" s="69" t="s">
        <v>385</v>
      </c>
      <c r="B441" s="69" t="s">
        <v>383</v>
      </c>
      <c r="C441" s="69" t="s">
        <v>384</v>
      </c>
      <c r="D441" s="222" t="s">
        <v>2466</v>
      </c>
      <c r="E441" s="69" t="s">
        <v>423</v>
      </c>
      <c r="F441" s="71" t="s">
        <v>88</v>
      </c>
      <c r="G441" s="73">
        <v>182</v>
      </c>
      <c r="H441" s="75">
        <v>6303750</v>
      </c>
      <c r="I441" s="87">
        <v>8636169</v>
      </c>
      <c r="J441" s="89">
        <v>302</v>
      </c>
      <c r="K441" s="96" t="s">
        <v>424</v>
      </c>
      <c r="L441" s="19" t="s">
        <v>27</v>
      </c>
      <c r="M441" s="19"/>
      <c r="N441" s="19"/>
      <c r="O441" s="19"/>
    </row>
    <row r="442" spans="1:15" x14ac:dyDescent="0.25">
      <c r="A442" s="69" t="s">
        <v>385</v>
      </c>
      <c r="B442" s="69" t="s">
        <v>383</v>
      </c>
      <c r="C442" s="69" t="s">
        <v>384</v>
      </c>
      <c r="D442" s="222" t="s">
        <v>2467</v>
      </c>
      <c r="E442" s="69" t="s">
        <v>425</v>
      </c>
      <c r="F442" s="71" t="s">
        <v>32</v>
      </c>
      <c r="G442" s="73">
        <v>1</v>
      </c>
      <c r="H442" s="75">
        <v>1051</v>
      </c>
      <c r="I442" s="87">
        <v>0</v>
      </c>
      <c r="J442" s="89">
        <v>0</v>
      </c>
      <c r="K442" s="96" t="s">
        <v>356</v>
      </c>
      <c r="L442" s="19" t="s">
        <v>1382</v>
      </c>
      <c r="M442" s="19" t="s">
        <v>356</v>
      </c>
      <c r="N442" s="19" t="s">
        <v>1029</v>
      </c>
      <c r="O442" s="19"/>
    </row>
    <row r="443" spans="1:15" x14ac:dyDescent="0.25">
      <c r="A443" s="69" t="s">
        <v>385</v>
      </c>
      <c r="B443" s="69" t="s">
        <v>383</v>
      </c>
      <c r="C443" s="69" t="s">
        <v>384</v>
      </c>
      <c r="D443" s="222" t="s">
        <v>2468</v>
      </c>
      <c r="E443" s="69" t="s">
        <v>426</v>
      </c>
      <c r="F443" s="71" t="s">
        <v>32</v>
      </c>
      <c r="G443" s="73">
        <v>1</v>
      </c>
      <c r="H443" s="75">
        <v>1051</v>
      </c>
      <c r="I443" s="87">
        <v>0</v>
      </c>
      <c r="J443" s="89">
        <v>0</v>
      </c>
      <c r="K443" s="96" t="s">
        <v>356</v>
      </c>
      <c r="L443" s="19" t="s">
        <v>1382</v>
      </c>
      <c r="M443" s="19" t="s">
        <v>356</v>
      </c>
      <c r="N443" s="19" t="s">
        <v>1029</v>
      </c>
      <c r="O443" s="19"/>
    </row>
    <row r="444" spans="1:15" x14ac:dyDescent="0.25">
      <c r="A444" s="69" t="s">
        <v>385</v>
      </c>
      <c r="B444" s="69" t="s">
        <v>383</v>
      </c>
      <c r="C444" s="69" t="s">
        <v>384</v>
      </c>
      <c r="D444" s="222" t="s">
        <v>2469</v>
      </c>
      <c r="E444" s="69" t="s">
        <v>427</v>
      </c>
      <c r="F444" s="71" t="s">
        <v>32</v>
      </c>
      <c r="G444" s="73">
        <v>1</v>
      </c>
      <c r="H444" s="75">
        <v>1050</v>
      </c>
      <c r="I444" s="87">
        <v>0</v>
      </c>
      <c r="J444" s="89">
        <v>0</v>
      </c>
      <c r="K444" s="96" t="s">
        <v>356</v>
      </c>
      <c r="L444" s="19" t="s">
        <v>1382</v>
      </c>
      <c r="M444" s="19" t="s">
        <v>356</v>
      </c>
      <c r="N444" s="19" t="s">
        <v>1029</v>
      </c>
      <c r="O444" s="19"/>
    </row>
    <row r="445" spans="1:15" x14ac:dyDescent="0.25">
      <c r="A445" s="69" t="s">
        <v>385</v>
      </c>
      <c r="B445" s="69" t="s">
        <v>383</v>
      </c>
      <c r="C445" s="69" t="s">
        <v>384</v>
      </c>
      <c r="D445" s="222" t="s">
        <v>2470</v>
      </c>
      <c r="E445" s="69" t="s">
        <v>428</v>
      </c>
      <c r="F445" s="71" t="s">
        <v>32</v>
      </c>
      <c r="G445" s="73">
        <v>1</v>
      </c>
      <c r="H445" s="75">
        <v>1050</v>
      </c>
      <c r="I445" s="87">
        <v>0</v>
      </c>
      <c r="J445" s="89">
        <v>0</v>
      </c>
      <c r="K445" s="96" t="s">
        <v>356</v>
      </c>
      <c r="L445" s="19" t="s">
        <v>1382</v>
      </c>
      <c r="M445" s="19" t="s">
        <v>356</v>
      </c>
      <c r="N445" s="19" t="s">
        <v>1029</v>
      </c>
      <c r="O445" s="19"/>
    </row>
    <row r="446" spans="1:15" x14ac:dyDescent="0.25">
      <c r="A446" s="69" t="s">
        <v>385</v>
      </c>
      <c r="B446" s="69" t="s">
        <v>383</v>
      </c>
      <c r="C446" s="69" t="s">
        <v>384</v>
      </c>
      <c r="D446" s="222" t="s">
        <v>2471</v>
      </c>
      <c r="E446" s="69" t="s">
        <v>429</v>
      </c>
      <c r="F446" s="71" t="s">
        <v>32</v>
      </c>
      <c r="G446" s="73">
        <v>1</v>
      </c>
      <c r="H446" s="75">
        <v>1050</v>
      </c>
      <c r="I446" s="87">
        <v>0</v>
      </c>
      <c r="J446" s="89">
        <v>0</v>
      </c>
      <c r="K446" s="96" t="s">
        <v>356</v>
      </c>
      <c r="L446" s="19" t="s">
        <v>1382</v>
      </c>
      <c r="M446" s="19" t="s">
        <v>356</v>
      </c>
      <c r="N446" s="19" t="s">
        <v>1029</v>
      </c>
      <c r="O446" s="19"/>
    </row>
    <row r="447" spans="1:15" x14ac:dyDescent="0.25">
      <c r="A447" s="69" t="s">
        <v>385</v>
      </c>
      <c r="B447" s="69" t="s">
        <v>383</v>
      </c>
      <c r="C447" s="69" t="s">
        <v>384</v>
      </c>
      <c r="D447" s="222" t="s">
        <v>2472</v>
      </c>
      <c r="E447" s="69" t="s">
        <v>430</v>
      </c>
      <c r="F447" s="71" t="s">
        <v>32</v>
      </c>
      <c r="G447" s="73">
        <v>1</v>
      </c>
      <c r="H447" s="75">
        <v>1050</v>
      </c>
      <c r="I447" s="87">
        <v>0</v>
      </c>
      <c r="J447" s="89">
        <v>0</v>
      </c>
      <c r="K447" s="96" t="s">
        <v>356</v>
      </c>
      <c r="L447" s="19" t="s">
        <v>1382</v>
      </c>
      <c r="M447" s="19" t="s">
        <v>356</v>
      </c>
      <c r="N447" s="19" t="s">
        <v>1029</v>
      </c>
      <c r="O447" s="19"/>
    </row>
    <row r="448" spans="1:15" x14ac:dyDescent="0.25">
      <c r="A448" s="69" t="s">
        <v>385</v>
      </c>
      <c r="B448" s="69" t="s">
        <v>383</v>
      </c>
      <c r="C448" s="69" t="s">
        <v>384</v>
      </c>
      <c r="D448" s="222" t="s">
        <v>2473</v>
      </c>
      <c r="E448" s="69" t="s">
        <v>431</v>
      </c>
      <c r="F448" s="71" t="s">
        <v>88</v>
      </c>
      <c r="G448" s="73">
        <v>1147</v>
      </c>
      <c r="H448" s="75">
        <v>3589156</v>
      </c>
      <c r="I448" s="87">
        <v>2892920.13</v>
      </c>
      <c r="J448" s="89">
        <v>84</v>
      </c>
      <c r="K448" s="96" t="s">
        <v>420</v>
      </c>
      <c r="L448" s="19" t="s">
        <v>27</v>
      </c>
      <c r="M448" s="19" t="s">
        <v>389</v>
      </c>
      <c r="N448" s="19"/>
      <c r="O448" s="19"/>
    </row>
    <row r="449" spans="1:15" x14ac:dyDescent="0.25">
      <c r="A449" s="69" t="s">
        <v>385</v>
      </c>
      <c r="B449" s="69" t="s">
        <v>383</v>
      </c>
      <c r="C449" s="69" t="s">
        <v>384</v>
      </c>
      <c r="D449" s="222" t="s">
        <v>2474</v>
      </c>
      <c r="E449" s="69" t="s">
        <v>432</v>
      </c>
      <c r="F449" s="71" t="s">
        <v>88</v>
      </c>
      <c r="G449" s="73">
        <v>1000</v>
      </c>
      <c r="H449" s="75">
        <v>3151875</v>
      </c>
      <c r="I449" s="87">
        <v>3992036.2</v>
      </c>
      <c r="J449" s="89">
        <v>375</v>
      </c>
      <c r="K449" s="96" t="s">
        <v>420</v>
      </c>
      <c r="L449" s="19" t="s">
        <v>27</v>
      </c>
      <c r="M449" s="19" t="s">
        <v>389</v>
      </c>
      <c r="N449" s="19"/>
      <c r="O449" s="19"/>
    </row>
    <row r="450" spans="1:15" x14ac:dyDescent="0.25">
      <c r="A450" s="69" t="s">
        <v>385</v>
      </c>
      <c r="B450" s="69" t="s">
        <v>383</v>
      </c>
      <c r="C450" s="69" t="s">
        <v>384</v>
      </c>
      <c r="D450" s="222" t="s">
        <v>2475</v>
      </c>
      <c r="E450" s="69" t="s">
        <v>433</v>
      </c>
      <c r="F450" s="71" t="s">
        <v>88</v>
      </c>
      <c r="G450" s="73">
        <v>300</v>
      </c>
      <c r="H450" s="75">
        <v>735437</v>
      </c>
      <c r="I450" s="87">
        <v>949100.01</v>
      </c>
      <c r="J450" s="89">
        <v>1</v>
      </c>
      <c r="K450" s="96" t="s">
        <v>434</v>
      </c>
      <c r="L450" s="19" t="s">
        <v>27</v>
      </c>
      <c r="M450" s="19" t="s">
        <v>389</v>
      </c>
      <c r="N450" s="19"/>
      <c r="O450" s="19"/>
    </row>
    <row r="451" spans="1:15" x14ac:dyDescent="0.25">
      <c r="A451" s="69" t="s">
        <v>385</v>
      </c>
      <c r="B451" s="69" t="s">
        <v>383</v>
      </c>
      <c r="C451" s="69" t="s">
        <v>384</v>
      </c>
      <c r="D451" s="222" t="s">
        <v>2476</v>
      </c>
      <c r="E451" s="69" t="s">
        <v>435</v>
      </c>
      <c r="F451" s="71" t="s">
        <v>88</v>
      </c>
      <c r="G451" s="73">
        <v>55</v>
      </c>
      <c r="H451" s="75">
        <v>1803082</v>
      </c>
      <c r="I451" s="87">
        <v>1921538</v>
      </c>
      <c r="J451" s="89">
        <v>77</v>
      </c>
      <c r="K451" s="96" t="s">
        <v>420</v>
      </c>
      <c r="L451" s="19" t="s">
        <v>27</v>
      </c>
      <c r="M451" s="19"/>
      <c r="N451" s="19"/>
      <c r="O451" s="19"/>
    </row>
    <row r="452" spans="1:15" x14ac:dyDescent="0.25">
      <c r="A452" s="69" t="s">
        <v>385</v>
      </c>
      <c r="B452" s="69" t="s">
        <v>383</v>
      </c>
      <c r="C452" s="69" t="s">
        <v>384</v>
      </c>
      <c r="D452" s="222" t="s">
        <v>2477</v>
      </c>
      <c r="E452" s="69" t="s">
        <v>436</v>
      </c>
      <c r="F452" s="71" t="s">
        <v>88</v>
      </c>
      <c r="G452" s="73">
        <v>76</v>
      </c>
      <c r="H452" s="75">
        <v>2227535</v>
      </c>
      <c r="I452" s="87">
        <v>2125200</v>
      </c>
      <c r="J452" s="89">
        <v>114</v>
      </c>
      <c r="K452" s="96" t="s">
        <v>420</v>
      </c>
      <c r="L452" s="19" t="s">
        <v>27</v>
      </c>
      <c r="M452" s="19"/>
      <c r="N452" s="19"/>
      <c r="O452" s="19"/>
    </row>
    <row r="453" spans="1:15" x14ac:dyDescent="0.25">
      <c r="A453" s="69" t="s">
        <v>385</v>
      </c>
      <c r="B453" s="69" t="s">
        <v>383</v>
      </c>
      <c r="C453" s="69" t="s">
        <v>384</v>
      </c>
      <c r="D453" s="222" t="s">
        <v>2478</v>
      </c>
      <c r="E453" s="69" t="s">
        <v>437</v>
      </c>
      <c r="F453" s="71" t="s">
        <v>32</v>
      </c>
      <c r="G453" s="73">
        <v>1</v>
      </c>
      <c r="H453" s="75">
        <v>2000000</v>
      </c>
      <c r="I453" s="87">
        <v>0</v>
      </c>
      <c r="J453" s="89" t="s">
        <v>356</v>
      </c>
      <c r="K453" s="96" t="s">
        <v>356</v>
      </c>
      <c r="L453" s="19" t="s">
        <v>3762</v>
      </c>
      <c r="M453" s="19" t="s">
        <v>356</v>
      </c>
      <c r="N453" s="19"/>
      <c r="O453" s="19" t="s">
        <v>3766</v>
      </c>
    </row>
    <row r="454" spans="1:15" x14ac:dyDescent="0.25">
      <c r="A454" s="69" t="s">
        <v>385</v>
      </c>
      <c r="B454" s="69" t="s">
        <v>383</v>
      </c>
      <c r="C454" s="69" t="s">
        <v>384</v>
      </c>
      <c r="D454" s="222" t="s">
        <v>2479</v>
      </c>
      <c r="E454" s="69" t="s">
        <v>438</v>
      </c>
      <c r="F454" s="71" t="s">
        <v>32</v>
      </c>
      <c r="G454" s="73">
        <v>1</v>
      </c>
      <c r="H454" s="75">
        <v>525312</v>
      </c>
      <c r="I454" s="87">
        <v>450000</v>
      </c>
      <c r="J454" s="89">
        <v>15</v>
      </c>
      <c r="K454" s="96" t="s">
        <v>439</v>
      </c>
      <c r="L454" s="19" t="s">
        <v>27</v>
      </c>
      <c r="M454" s="19"/>
      <c r="N454" s="19"/>
      <c r="O454" s="19"/>
    </row>
    <row r="455" spans="1:15" x14ac:dyDescent="0.25">
      <c r="A455" s="69" t="s">
        <v>385</v>
      </c>
      <c r="B455" s="69" t="s">
        <v>383</v>
      </c>
      <c r="C455" s="69" t="s">
        <v>384</v>
      </c>
      <c r="D455" s="222" t="s">
        <v>2480</v>
      </c>
      <c r="E455" s="69" t="s">
        <v>440</v>
      </c>
      <c r="F455" s="71" t="s">
        <v>88</v>
      </c>
      <c r="G455" s="73">
        <v>1</v>
      </c>
      <c r="H455" s="75">
        <v>630375</v>
      </c>
      <c r="I455" s="87">
        <v>528000</v>
      </c>
      <c r="J455" s="89">
        <v>31</v>
      </c>
      <c r="K455" s="96" t="s">
        <v>391</v>
      </c>
      <c r="L455" s="19" t="s">
        <v>27</v>
      </c>
      <c r="M455" s="19"/>
      <c r="N455" s="19"/>
      <c r="O455" s="19"/>
    </row>
    <row r="456" spans="1:15" x14ac:dyDescent="0.25">
      <c r="A456" s="69" t="s">
        <v>385</v>
      </c>
      <c r="B456" s="69" t="s">
        <v>383</v>
      </c>
      <c r="C456" s="69" t="s">
        <v>384</v>
      </c>
      <c r="D456" s="222" t="s">
        <v>2481</v>
      </c>
      <c r="E456" s="69" t="s">
        <v>441</v>
      </c>
      <c r="F456" s="71" t="s">
        <v>88</v>
      </c>
      <c r="G456" s="73">
        <v>1</v>
      </c>
      <c r="H456" s="75">
        <v>630375</v>
      </c>
      <c r="I456" s="87">
        <v>573057.29999999993</v>
      </c>
      <c r="J456" s="89">
        <v>1</v>
      </c>
      <c r="K456" s="96" t="s">
        <v>442</v>
      </c>
      <c r="L456" s="19" t="s">
        <v>27</v>
      </c>
      <c r="M456" s="19"/>
      <c r="N456" s="19"/>
      <c r="O456" s="19"/>
    </row>
    <row r="457" spans="1:15" x14ac:dyDescent="0.25">
      <c r="A457" s="69" t="s">
        <v>385</v>
      </c>
      <c r="B457" s="69" t="s">
        <v>383</v>
      </c>
      <c r="C457" s="69" t="s">
        <v>384</v>
      </c>
      <c r="D457" s="222" t="s">
        <v>2482</v>
      </c>
      <c r="E457" s="69" t="s">
        <v>443</v>
      </c>
      <c r="F457" s="71" t="s">
        <v>32</v>
      </c>
      <c r="G457" s="73">
        <v>20</v>
      </c>
      <c r="H457" s="75">
        <v>525312</v>
      </c>
      <c r="I457" s="87">
        <v>0</v>
      </c>
      <c r="J457" s="89" t="s">
        <v>356</v>
      </c>
      <c r="K457" s="96" t="s">
        <v>356</v>
      </c>
      <c r="L457" s="19" t="s">
        <v>3762</v>
      </c>
      <c r="M457" s="19" t="s">
        <v>356</v>
      </c>
      <c r="N457" s="19"/>
      <c r="O457" s="19" t="s">
        <v>3766</v>
      </c>
    </row>
    <row r="458" spans="1:15" x14ac:dyDescent="0.25">
      <c r="A458" s="69" t="s">
        <v>385</v>
      </c>
      <c r="B458" s="69" t="s">
        <v>383</v>
      </c>
      <c r="C458" s="69" t="s">
        <v>384</v>
      </c>
      <c r="D458" s="222" t="s">
        <v>2483</v>
      </c>
      <c r="E458" s="69" t="s">
        <v>444</v>
      </c>
      <c r="F458" s="71" t="s">
        <v>88</v>
      </c>
      <c r="G458" s="73">
        <v>30</v>
      </c>
      <c r="H458" s="75">
        <v>16810000</v>
      </c>
      <c r="I458" s="87">
        <v>15818777.550000001</v>
      </c>
      <c r="J458" s="89">
        <v>49</v>
      </c>
      <c r="K458" s="96" t="s">
        <v>399</v>
      </c>
      <c r="L458" s="19" t="s">
        <v>27</v>
      </c>
      <c r="M458" s="19"/>
      <c r="N458" s="19"/>
      <c r="O458" s="19"/>
    </row>
    <row r="459" spans="1:15" x14ac:dyDescent="0.25">
      <c r="A459" s="69" t="s">
        <v>385</v>
      </c>
      <c r="B459" s="69" t="s">
        <v>383</v>
      </c>
      <c r="C459" s="69" t="s">
        <v>384</v>
      </c>
      <c r="D459" s="222" t="s">
        <v>2484</v>
      </c>
      <c r="E459" s="69" t="s">
        <v>445</v>
      </c>
      <c r="F459" s="71" t="s">
        <v>88</v>
      </c>
      <c r="G459" s="73">
        <v>30</v>
      </c>
      <c r="H459" s="75">
        <v>9405000</v>
      </c>
      <c r="I459" s="87">
        <v>7321461.0099999998</v>
      </c>
      <c r="J459" s="89">
        <v>52</v>
      </c>
      <c r="K459" s="96" t="s">
        <v>399</v>
      </c>
      <c r="L459" s="19" t="s">
        <v>27</v>
      </c>
      <c r="M459" s="19"/>
      <c r="N459" s="19"/>
      <c r="O459" s="19"/>
    </row>
    <row r="460" spans="1:15" x14ac:dyDescent="0.25">
      <c r="A460" s="69" t="s">
        <v>385</v>
      </c>
      <c r="B460" s="69" t="s">
        <v>383</v>
      </c>
      <c r="C460" s="69" t="s">
        <v>384</v>
      </c>
      <c r="D460" s="222" t="s">
        <v>2485</v>
      </c>
      <c r="E460" s="69" t="s">
        <v>446</v>
      </c>
      <c r="F460" s="71" t="s">
        <v>88</v>
      </c>
      <c r="G460" s="73">
        <v>30</v>
      </c>
      <c r="H460" s="75">
        <v>5000000</v>
      </c>
      <c r="I460" s="87">
        <v>3402304.34</v>
      </c>
      <c r="J460" s="89">
        <v>142</v>
      </c>
      <c r="K460" s="96" t="s">
        <v>399</v>
      </c>
      <c r="L460" s="19" t="s">
        <v>27</v>
      </c>
      <c r="M460" s="19"/>
      <c r="N460" s="19"/>
      <c r="O460" s="19"/>
    </row>
    <row r="461" spans="1:15" x14ac:dyDescent="0.25">
      <c r="A461" s="69" t="s">
        <v>385</v>
      </c>
      <c r="B461" s="69" t="s">
        <v>383</v>
      </c>
      <c r="C461" s="69" t="s">
        <v>384</v>
      </c>
      <c r="D461" s="222" t="s">
        <v>2486</v>
      </c>
      <c r="E461" s="69" t="s">
        <v>447</v>
      </c>
      <c r="F461" s="71" t="s">
        <v>88</v>
      </c>
      <c r="G461" s="73">
        <v>49</v>
      </c>
      <c r="H461" s="75">
        <v>8405000</v>
      </c>
      <c r="I461" s="87">
        <v>9431203.4199999999</v>
      </c>
      <c r="J461" s="89">
        <v>42</v>
      </c>
      <c r="K461" s="96" t="s">
        <v>399</v>
      </c>
      <c r="L461" s="19" t="s">
        <v>33</v>
      </c>
      <c r="M461" s="19" t="s">
        <v>389</v>
      </c>
      <c r="N461" s="19"/>
      <c r="O461" s="19"/>
    </row>
    <row r="462" spans="1:15" x14ac:dyDescent="0.25">
      <c r="A462" s="69" t="s">
        <v>385</v>
      </c>
      <c r="B462" s="69" t="s">
        <v>383</v>
      </c>
      <c r="C462" s="69" t="s">
        <v>384</v>
      </c>
      <c r="D462" s="222" t="s">
        <v>2487</v>
      </c>
      <c r="E462" s="69" t="s">
        <v>448</v>
      </c>
      <c r="F462" s="71" t="s">
        <v>88</v>
      </c>
      <c r="G462" s="73">
        <v>29</v>
      </c>
      <c r="H462" s="75">
        <v>1050625</v>
      </c>
      <c r="I462" s="87">
        <v>829601.36</v>
      </c>
      <c r="J462" s="89">
        <v>18</v>
      </c>
      <c r="K462" s="96" t="s">
        <v>399</v>
      </c>
      <c r="L462" s="19" t="s">
        <v>27</v>
      </c>
      <c r="M462" s="19" t="s">
        <v>389</v>
      </c>
      <c r="N462" s="19"/>
      <c r="O462" s="19"/>
    </row>
    <row r="463" spans="1:15" x14ac:dyDescent="0.25">
      <c r="A463" s="69" t="s">
        <v>385</v>
      </c>
      <c r="B463" s="69" t="s">
        <v>383</v>
      </c>
      <c r="C463" s="69" t="s">
        <v>384</v>
      </c>
      <c r="D463" s="222" t="s">
        <v>2488</v>
      </c>
      <c r="E463" s="69" t="s">
        <v>449</v>
      </c>
      <c r="F463" s="71" t="s">
        <v>88</v>
      </c>
      <c r="G463" s="73">
        <v>50</v>
      </c>
      <c r="H463" s="75">
        <v>9455625</v>
      </c>
      <c r="I463" s="87">
        <v>9688963.8800000008</v>
      </c>
      <c r="J463" s="89">
        <v>89</v>
      </c>
      <c r="K463" s="96" t="s">
        <v>399</v>
      </c>
      <c r="L463" s="19" t="s">
        <v>27</v>
      </c>
      <c r="M463" s="19"/>
      <c r="N463" s="19"/>
      <c r="O463" s="19"/>
    </row>
    <row r="464" spans="1:15" x14ac:dyDescent="0.25">
      <c r="A464" s="69" t="s">
        <v>385</v>
      </c>
      <c r="B464" s="69" t="s">
        <v>383</v>
      </c>
      <c r="C464" s="69" t="s">
        <v>384</v>
      </c>
      <c r="D464" s="222" t="s">
        <v>2489</v>
      </c>
      <c r="E464" s="69" t="s">
        <v>450</v>
      </c>
      <c r="F464" s="71" t="s">
        <v>88</v>
      </c>
      <c r="G464" s="73">
        <v>40</v>
      </c>
      <c r="H464" s="75">
        <v>3572125</v>
      </c>
      <c r="I464" s="87">
        <v>1543200</v>
      </c>
      <c r="J464" s="89">
        <v>40</v>
      </c>
      <c r="K464" s="96" t="s">
        <v>399</v>
      </c>
      <c r="L464" s="19" t="s">
        <v>27</v>
      </c>
      <c r="M464" s="19"/>
      <c r="N464" s="19"/>
      <c r="O464" s="19"/>
    </row>
    <row r="465" spans="1:15" x14ac:dyDescent="0.25">
      <c r="A465" s="69" t="s">
        <v>385</v>
      </c>
      <c r="B465" s="69" t="s">
        <v>383</v>
      </c>
      <c r="C465" s="69" t="s">
        <v>384</v>
      </c>
      <c r="D465" s="222" t="s">
        <v>3552</v>
      </c>
      <c r="E465" s="69" t="s">
        <v>3665</v>
      </c>
      <c r="F465" s="71" t="s">
        <v>32</v>
      </c>
      <c r="G465" s="73">
        <v>0</v>
      </c>
      <c r="H465" s="73">
        <v>0</v>
      </c>
      <c r="I465" s="87">
        <v>20603566.720000003</v>
      </c>
      <c r="J465" s="89">
        <v>0</v>
      </c>
      <c r="K465" s="96" t="s">
        <v>356</v>
      </c>
      <c r="L465" s="19" t="s">
        <v>2429</v>
      </c>
      <c r="M465" s="19"/>
      <c r="N465" s="19"/>
      <c r="O465" s="19"/>
    </row>
    <row r="466" spans="1:15" x14ac:dyDescent="0.25">
      <c r="A466" s="69" t="s">
        <v>385</v>
      </c>
      <c r="B466" s="69" t="s">
        <v>383</v>
      </c>
      <c r="C466" s="69" t="s">
        <v>384</v>
      </c>
      <c r="D466" s="222" t="s">
        <v>3553</v>
      </c>
      <c r="E466" s="69" t="s">
        <v>3666</v>
      </c>
      <c r="F466" s="71" t="s">
        <v>32</v>
      </c>
      <c r="G466" s="73">
        <v>0</v>
      </c>
      <c r="H466" s="73">
        <v>0</v>
      </c>
      <c r="I466" s="87">
        <v>5568946.6200000001</v>
      </c>
      <c r="J466" s="89">
        <v>0</v>
      </c>
      <c r="K466" s="96" t="s">
        <v>356</v>
      </c>
      <c r="L466" s="19" t="s">
        <v>2429</v>
      </c>
      <c r="M466" s="19"/>
      <c r="N466" s="19"/>
      <c r="O466" s="19"/>
    </row>
    <row r="467" spans="1:15" x14ac:dyDescent="0.25">
      <c r="A467" s="69" t="s">
        <v>385</v>
      </c>
      <c r="B467" s="69" t="s">
        <v>383</v>
      </c>
      <c r="C467" s="69" t="s">
        <v>384</v>
      </c>
      <c r="D467" s="222" t="s">
        <v>3554</v>
      </c>
      <c r="E467" s="69" t="s">
        <v>3667</v>
      </c>
      <c r="F467" s="71" t="s">
        <v>32</v>
      </c>
      <c r="G467" s="73">
        <v>0</v>
      </c>
      <c r="H467" s="73">
        <v>0</v>
      </c>
      <c r="I467" s="87">
        <v>4757720</v>
      </c>
      <c r="J467" s="89">
        <v>0</v>
      </c>
      <c r="K467" s="96" t="s">
        <v>356</v>
      </c>
      <c r="L467" s="19" t="s">
        <v>2429</v>
      </c>
      <c r="M467" s="19"/>
      <c r="N467" s="19"/>
      <c r="O467" s="19"/>
    </row>
    <row r="468" spans="1:15" x14ac:dyDescent="0.25">
      <c r="A468" s="69" t="s">
        <v>385</v>
      </c>
      <c r="B468" s="69" t="s">
        <v>383</v>
      </c>
      <c r="C468" s="69" t="s">
        <v>384</v>
      </c>
      <c r="D468" s="222" t="s">
        <v>3555</v>
      </c>
      <c r="E468" s="69" t="s">
        <v>3668</v>
      </c>
      <c r="F468" s="71" t="s">
        <v>32</v>
      </c>
      <c r="G468" s="73">
        <v>0</v>
      </c>
      <c r="H468" s="73">
        <v>0</v>
      </c>
      <c r="I468" s="87">
        <v>2564547.33</v>
      </c>
      <c r="J468" s="89">
        <v>0</v>
      </c>
      <c r="K468" s="96" t="s">
        <v>356</v>
      </c>
      <c r="L468" s="19" t="s">
        <v>2429</v>
      </c>
      <c r="M468" s="19"/>
      <c r="N468" s="19"/>
      <c r="O468" s="19"/>
    </row>
    <row r="469" spans="1:15" x14ac:dyDescent="0.25">
      <c r="A469" s="69" t="s">
        <v>385</v>
      </c>
      <c r="B469" s="69" t="s">
        <v>383</v>
      </c>
      <c r="C469" s="69" t="s">
        <v>384</v>
      </c>
      <c r="D469" s="222" t="s">
        <v>3556</v>
      </c>
      <c r="E469" s="69" t="s">
        <v>3669</v>
      </c>
      <c r="F469" s="71" t="s">
        <v>32</v>
      </c>
      <c r="G469" s="73">
        <v>0</v>
      </c>
      <c r="H469" s="73">
        <v>0</v>
      </c>
      <c r="I469" s="87">
        <v>1488640</v>
      </c>
      <c r="J469" s="89">
        <v>0</v>
      </c>
      <c r="K469" s="96" t="s">
        <v>356</v>
      </c>
      <c r="L469" s="19" t="s">
        <v>2429</v>
      </c>
      <c r="M469" s="19"/>
      <c r="N469" s="19"/>
      <c r="O469" s="19"/>
    </row>
    <row r="470" spans="1:15" x14ac:dyDescent="0.25">
      <c r="A470" s="69" t="s">
        <v>385</v>
      </c>
      <c r="B470" s="69" t="s">
        <v>383</v>
      </c>
      <c r="C470" s="69" t="s">
        <v>384</v>
      </c>
      <c r="D470" s="222" t="s">
        <v>3557</v>
      </c>
      <c r="E470" s="69" t="s">
        <v>3670</v>
      </c>
      <c r="F470" s="71" t="s">
        <v>32</v>
      </c>
      <c r="G470" s="73">
        <v>0</v>
      </c>
      <c r="H470" s="73">
        <v>0</v>
      </c>
      <c r="I470" s="87">
        <v>26282671</v>
      </c>
      <c r="J470" s="89">
        <v>0</v>
      </c>
      <c r="K470" s="96" t="s">
        <v>356</v>
      </c>
      <c r="L470" s="19" t="s">
        <v>2429</v>
      </c>
      <c r="M470" s="19"/>
      <c r="N470" s="19"/>
      <c r="O470" s="19"/>
    </row>
    <row r="471" spans="1:15" x14ac:dyDescent="0.25">
      <c r="A471" s="69" t="s">
        <v>385</v>
      </c>
      <c r="B471" s="69" t="s">
        <v>383</v>
      </c>
      <c r="C471" s="69" t="s">
        <v>384</v>
      </c>
      <c r="D471" s="222" t="s">
        <v>3558</v>
      </c>
      <c r="E471" s="69" t="s">
        <v>3671</v>
      </c>
      <c r="F471" s="71" t="s">
        <v>32</v>
      </c>
      <c r="G471" s="73">
        <v>0</v>
      </c>
      <c r="H471" s="73">
        <v>0</v>
      </c>
      <c r="I471" s="87">
        <v>7364550</v>
      </c>
      <c r="J471" s="89">
        <v>0</v>
      </c>
      <c r="K471" s="96" t="s">
        <v>356</v>
      </c>
      <c r="L471" s="19" t="s">
        <v>2429</v>
      </c>
      <c r="M471" s="19"/>
      <c r="N471" s="19"/>
      <c r="O471" s="19"/>
    </row>
    <row r="472" spans="1:15" x14ac:dyDescent="0.25">
      <c r="A472" s="69" t="s">
        <v>385</v>
      </c>
      <c r="B472" s="69" t="s">
        <v>383</v>
      </c>
      <c r="C472" s="69" t="s">
        <v>384</v>
      </c>
      <c r="D472" s="222" t="s">
        <v>3559</v>
      </c>
      <c r="E472" s="69" t="s">
        <v>3672</v>
      </c>
      <c r="F472" s="71" t="s">
        <v>32</v>
      </c>
      <c r="G472" s="73">
        <v>0</v>
      </c>
      <c r="H472" s="73">
        <v>0</v>
      </c>
      <c r="I472" s="87">
        <v>399132.6</v>
      </c>
      <c r="J472" s="89">
        <v>0</v>
      </c>
      <c r="K472" s="96" t="s">
        <v>356</v>
      </c>
      <c r="L472" s="19" t="s">
        <v>2429</v>
      </c>
      <c r="M472" s="19"/>
      <c r="N472" s="19"/>
      <c r="O472" s="19"/>
    </row>
    <row r="473" spans="1:15" x14ac:dyDescent="0.25">
      <c r="A473" s="69" t="s">
        <v>385</v>
      </c>
      <c r="B473" s="69" t="s">
        <v>383</v>
      </c>
      <c r="C473" s="69" t="s">
        <v>384</v>
      </c>
      <c r="D473" s="222" t="s">
        <v>3560</v>
      </c>
      <c r="E473" s="69" t="s">
        <v>3673</v>
      </c>
      <c r="F473" s="71" t="s">
        <v>32</v>
      </c>
      <c r="G473" s="73">
        <v>0</v>
      </c>
      <c r="H473" s="73">
        <v>0</v>
      </c>
      <c r="I473" s="87">
        <v>1086792.5</v>
      </c>
      <c r="J473" s="89">
        <v>0</v>
      </c>
      <c r="K473" s="96" t="s">
        <v>356</v>
      </c>
      <c r="L473" s="19" t="s">
        <v>2429</v>
      </c>
      <c r="M473" s="19"/>
      <c r="N473" s="19"/>
      <c r="O473" s="19"/>
    </row>
    <row r="474" spans="1:15" x14ac:dyDescent="0.25">
      <c r="A474" s="69" t="s">
        <v>385</v>
      </c>
      <c r="B474" s="69" t="s">
        <v>383</v>
      </c>
      <c r="C474" s="69" t="s">
        <v>384</v>
      </c>
      <c r="D474" s="222" t="s">
        <v>3561</v>
      </c>
      <c r="E474" s="69" t="s">
        <v>3674</v>
      </c>
      <c r="F474" s="71" t="s">
        <v>32</v>
      </c>
      <c r="G474" s="73">
        <v>0</v>
      </c>
      <c r="H474" s="73">
        <v>0</v>
      </c>
      <c r="I474" s="87">
        <v>6867710.4900000002</v>
      </c>
      <c r="J474" s="89">
        <v>0</v>
      </c>
      <c r="K474" s="96" t="s">
        <v>356</v>
      </c>
      <c r="L474" s="19" t="s">
        <v>2429</v>
      </c>
      <c r="M474" s="19"/>
      <c r="N474" s="19"/>
      <c r="O474" s="19"/>
    </row>
    <row r="475" spans="1:15" x14ac:dyDescent="0.25">
      <c r="A475" s="69" t="s">
        <v>385</v>
      </c>
      <c r="B475" s="69" t="s">
        <v>383</v>
      </c>
      <c r="C475" s="69" t="s">
        <v>384</v>
      </c>
      <c r="D475" s="222" t="s">
        <v>2490</v>
      </c>
      <c r="E475" s="69" t="s">
        <v>451</v>
      </c>
      <c r="F475" s="71" t="s">
        <v>88</v>
      </c>
      <c r="G475" s="73">
        <v>25</v>
      </c>
      <c r="H475" s="75">
        <v>17335312</v>
      </c>
      <c r="I475" s="87">
        <v>12216583.59</v>
      </c>
      <c r="J475" s="89">
        <v>1</v>
      </c>
      <c r="K475" s="96" t="s">
        <v>452</v>
      </c>
      <c r="L475" s="19" t="s">
        <v>27</v>
      </c>
      <c r="M475" s="19" t="s">
        <v>389</v>
      </c>
      <c r="N475" s="19"/>
      <c r="O475" s="19"/>
    </row>
    <row r="476" spans="1:15" x14ac:dyDescent="0.25">
      <c r="A476" s="69" t="s">
        <v>385</v>
      </c>
      <c r="B476" s="69" t="s">
        <v>383</v>
      </c>
      <c r="C476" s="69" t="s">
        <v>384</v>
      </c>
      <c r="D476" s="222" t="s">
        <v>2491</v>
      </c>
      <c r="E476" s="69" t="s">
        <v>453</v>
      </c>
      <c r="F476" s="71" t="s">
        <v>88</v>
      </c>
      <c r="G476" s="73">
        <v>3131</v>
      </c>
      <c r="H476" s="75">
        <v>41107470</v>
      </c>
      <c r="I476" s="87">
        <v>38479264.43</v>
      </c>
      <c r="J476" s="89">
        <v>41</v>
      </c>
      <c r="K476" s="96" t="s">
        <v>418</v>
      </c>
      <c r="L476" s="19" t="s">
        <v>27</v>
      </c>
      <c r="M476" s="19" t="s">
        <v>389</v>
      </c>
      <c r="N476" s="19"/>
      <c r="O476" s="19"/>
    </row>
    <row r="477" spans="1:15" ht="50.1" customHeight="1" x14ac:dyDescent="0.25">
      <c r="A477" s="69" t="s">
        <v>385</v>
      </c>
      <c r="B477" s="69" t="s">
        <v>383</v>
      </c>
      <c r="C477" s="69" t="s">
        <v>384</v>
      </c>
      <c r="D477" s="223" t="s">
        <v>3637</v>
      </c>
      <c r="E477" s="69" t="s">
        <v>454</v>
      </c>
      <c r="F477" s="71" t="s">
        <v>32</v>
      </c>
      <c r="G477" s="73">
        <v>1</v>
      </c>
      <c r="H477" s="75">
        <v>10000</v>
      </c>
      <c r="I477" s="87">
        <v>0</v>
      </c>
      <c r="J477" s="89" t="s">
        <v>356</v>
      </c>
      <c r="K477" s="96" t="s">
        <v>356</v>
      </c>
      <c r="L477" s="19" t="s">
        <v>2429</v>
      </c>
      <c r="M477" s="19" t="s">
        <v>356</v>
      </c>
      <c r="N477" s="19"/>
      <c r="O477" s="19" t="s">
        <v>3768</v>
      </c>
    </row>
    <row r="478" spans="1:15" ht="69.95" customHeight="1" x14ac:dyDescent="0.25">
      <c r="A478" s="69" t="s">
        <v>385</v>
      </c>
      <c r="B478" s="69" t="s">
        <v>383</v>
      </c>
      <c r="C478" s="69" t="s">
        <v>384</v>
      </c>
      <c r="D478" s="223" t="s">
        <v>3638</v>
      </c>
      <c r="E478" s="69" t="s">
        <v>455</v>
      </c>
      <c r="F478" s="71" t="s">
        <v>32</v>
      </c>
      <c r="G478" s="73">
        <v>1</v>
      </c>
      <c r="H478" s="75">
        <v>10000</v>
      </c>
      <c r="I478" s="87">
        <v>0</v>
      </c>
      <c r="J478" s="89" t="s">
        <v>356</v>
      </c>
      <c r="K478" s="96" t="s">
        <v>356</v>
      </c>
      <c r="L478" s="19" t="s">
        <v>2429</v>
      </c>
      <c r="M478" s="19" t="s">
        <v>356</v>
      </c>
      <c r="N478" s="19"/>
      <c r="O478" s="19" t="s">
        <v>3768</v>
      </c>
    </row>
    <row r="479" spans="1:15" ht="69.95" customHeight="1" x14ac:dyDescent="0.25">
      <c r="A479" s="69" t="s">
        <v>385</v>
      </c>
      <c r="B479" s="69" t="s">
        <v>383</v>
      </c>
      <c r="C479" s="69" t="s">
        <v>384</v>
      </c>
      <c r="D479" s="223" t="s">
        <v>3640</v>
      </c>
      <c r="E479" s="69" t="s">
        <v>456</v>
      </c>
      <c r="F479" s="71" t="s">
        <v>32</v>
      </c>
      <c r="G479" s="73">
        <v>1</v>
      </c>
      <c r="H479" s="75">
        <v>100000</v>
      </c>
      <c r="I479" s="87">
        <v>0</v>
      </c>
      <c r="J479" s="89" t="s">
        <v>356</v>
      </c>
      <c r="K479" s="96" t="s">
        <v>356</v>
      </c>
      <c r="L479" s="19" t="s">
        <v>3762</v>
      </c>
      <c r="M479" s="19" t="s">
        <v>356</v>
      </c>
      <c r="N479" s="19"/>
      <c r="O479" s="19" t="s">
        <v>3766</v>
      </c>
    </row>
    <row r="480" spans="1:15" x14ac:dyDescent="0.25">
      <c r="A480" s="69" t="s">
        <v>385</v>
      </c>
      <c r="B480" s="69" t="s">
        <v>383</v>
      </c>
      <c r="C480" s="69" t="s">
        <v>384</v>
      </c>
      <c r="D480" s="223" t="s">
        <v>3641</v>
      </c>
      <c r="E480" s="69" t="s">
        <v>457</v>
      </c>
      <c r="F480" s="71" t="s">
        <v>32</v>
      </c>
      <c r="G480" s="73">
        <v>1</v>
      </c>
      <c r="H480" s="75">
        <v>1000000</v>
      </c>
      <c r="I480" s="87">
        <v>0</v>
      </c>
      <c r="J480" s="89" t="s">
        <v>356</v>
      </c>
      <c r="K480" s="96" t="s">
        <v>356</v>
      </c>
      <c r="L480" s="19" t="s">
        <v>3762</v>
      </c>
      <c r="M480" s="19" t="s">
        <v>356</v>
      </c>
      <c r="N480" s="19"/>
      <c r="O480" s="19" t="s">
        <v>3766</v>
      </c>
    </row>
    <row r="481" spans="1:15" x14ac:dyDescent="0.25">
      <c r="A481" s="69" t="s">
        <v>385</v>
      </c>
      <c r="B481" s="69" t="s">
        <v>383</v>
      </c>
      <c r="C481" s="69" t="s">
        <v>384</v>
      </c>
      <c r="D481" s="223" t="s">
        <v>3643</v>
      </c>
      <c r="E481" s="69" t="s">
        <v>458</v>
      </c>
      <c r="F481" s="71" t="s">
        <v>32</v>
      </c>
      <c r="G481" s="73">
        <v>1</v>
      </c>
      <c r="H481" s="75">
        <v>1500000</v>
      </c>
      <c r="I481" s="87">
        <v>0</v>
      </c>
      <c r="J481" s="89" t="s">
        <v>356</v>
      </c>
      <c r="K481" s="96" t="s">
        <v>356</v>
      </c>
      <c r="L481" s="19" t="s">
        <v>3762</v>
      </c>
      <c r="M481" s="19" t="s">
        <v>356</v>
      </c>
      <c r="N481" s="19"/>
      <c r="O481" s="19" t="s">
        <v>3766</v>
      </c>
    </row>
    <row r="482" spans="1:15" x14ac:dyDescent="0.25">
      <c r="A482" s="69" t="s">
        <v>385</v>
      </c>
      <c r="B482" s="69" t="s">
        <v>383</v>
      </c>
      <c r="C482" s="69" t="s">
        <v>384</v>
      </c>
      <c r="D482" s="223" t="s">
        <v>3642</v>
      </c>
      <c r="E482" s="69" t="s">
        <v>459</v>
      </c>
      <c r="F482" s="71" t="s">
        <v>32</v>
      </c>
      <c r="G482" s="73">
        <v>1</v>
      </c>
      <c r="H482" s="75">
        <v>600000</v>
      </c>
      <c r="I482" s="87">
        <v>0</v>
      </c>
      <c r="J482" s="89" t="s">
        <v>356</v>
      </c>
      <c r="K482" s="96" t="s">
        <v>356</v>
      </c>
      <c r="L482" s="19" t="s">
        <v>3762</v>
      </c>
      <c r="M482" s="19" t="s">
        <v>356</v>
      </c>
      <c r="N482" s="19"/>
      <c r="O482" s="19" t="s">
        <v>3766</v>
      </c>
    </row>
    <row r="483" spans="1:15" x14ac:dyDescent="0.25">
      <c r="A483" s="69" t="s">
        <v>385</v>
      </c>
      <c r="B483" s="69" t="s">
        <v>383</v>
      </c>
      <c r="C483" s="69" t="s">
        <v>384</v>
      </c>
      <c r="D483" s="223" t="s">
        <v>3644</v>
      </c>
      <c r="E483" s="69" t="s">
        <v>460</v>
      </c>
      <c r="F483" s="71" t="s">
        <v>32</v>
      </c>
      <c r="G483" s="73">
        <v>1</v>
      </c>
      <c r="H483" s="75">
        <v>400000</v>
      </c>
      <c r="I483" s="87">
        <v>0</v>
      </c>
      <c r="J483" s="89" t="s">
        <v>356</v>
      </c>
      <c r="K483" s="96" t="s">
        <v>356</v>
      </c>
      <c r="L483" s="19" t="s">
        <v>3762</v>
      </c>
      <c r="M483" s="19" t="s">
        <v>356</v>
      </c>
      <c r="N483" s="19"/>
      <c r="O483" s="19" t="s">
        <v>3766</v>
      </c>
    </row>
    <row r="484" spans="1:15" x14ac:dyDescent="0.25">
      <c r="A484" s="69" t="s">
        <v>385</v>
      </c>
      <c r="B484" s="69" t="s">
        <v>383</v>
      </c>
      <c r="C484" s="69" t="s">
        <v>384</v>
      </c>
      <c r="D484" s="223" t="s">
        <v>3645</v>
      </c>
      <c r="E484" s="69" t="s">
        <v>461</v>
      </c>
      <c r="F484" s="71" t="s">
        <v>32</v>
      </c>
      <c r="G484" s="73">
        <v>1</v>
      </c>
      <c r="H484" s="75">
        <v>315187</v>
      </c>
      <c r="I484" s="87">
        <v>0</v>
      </c>
      <c r="J484" s="89" t="s">
        <v>356</v>
      </c>
      <c r="K484" s="96" t="s">
        <v>356</v>
      </c>
      <c r="L484" s="19" t="s">
        <v>3762</v>
      </c>
      <c r="M484" s="19" t="s">
        <v>356</v>
      </c>
      <c r="N484" s="19"/>
      <c r="O484" s="19" t="s">
        <v>3766</v>
      </c>
    </row>
    <row r="485" spans="1:15" x14ac:dyDescent="0.25">
      <c r="A485" s="69" t="s">
        <v>385</v>
      </c>
      <c r="B485" s="69" t="s">
        <v>383</v>
      </c>
      <c r="C485" s="69" t="s">
        <v>384</v>
      </c>
      <c r="D485" s="223" t="s">
        <v>3646</v>
      </c>
      <c r="E485" s="69" t="s">
        <v>462</v>
      </c>
      <c r="F485" s="71" t="s">
        <v>32</v>
      </c>
      <c r="G485" s="73">
        <v>1</v>
      </c>
      <c r="H485" s="75">
        <v>10000</v>
      </c>
      <c r="I485" s="87">
        <v>0</v>
      </c>
      <c r="J485" s="89" t="s">
        <v>356</v>
      </c>
      <c r="K485" s="96" t="s">
        <v>356</v>
      </c>
      <c r="L485" s="19" t="s">
        <v>2429</v>
      </c>
      <c r="M485" s="19" t="s">
        <v>356</v>
      </c>
      <c r="N485" s="19"/>
      <c r="O485" s="19" t="s">
        <v>3768</v>
      </c>
    </row>
    <row r="486" spans="1:15" x14ac:dyDescent="0.25">
      <c r="A486" s="69" t="s">
        <v>385</v>
      </c>
      <c r="B486" s="69" t="s">
        <v>383</v>
      </c>
      <c r="C486" s="69" t="s">
        <v>384</v>
      </c>
      <c r="D486" s="223" t="s">
        <v>3647</v>
      </c>
      <c r="E486" s="69" t="s">
        <v>463</v>
      </c>
      <c r="F486" s="71" t="s">
        <v>32</v>
      </c>
      <c r="G486" s="73">
        <v>1</v>
      </c>
      <c r="H486" s="75">
        <v>10000</v>
      </c>
      <c r="I486" s="87">
        <v>0</v>
      </c>
      <c r="J486" s="89" t="s">
        <v>356</v>
      </c>
      <c r="K486" s="96" t="s">
        <v>356</v>
      </c>
      <c r="L486" s="19" t="s">
        <v>2429</v>
      </c>
      <c r="M486" s="19" t="s">
        <v>356</v>
      </c>
      <c r="N486" s="19"/>
      <c r="O486" s="19" t="s">
        <v>3768</v>
      </c>
    </row>
    <row r="487" spans="1:15" x14ac:dyDescent="0.25">
      <c r="A487" s="69" t="s">
        <v>385</v>
      </c>
      <c r="B487" s="69" t="s">
        <v>383</v>
      </c>
      <c r="C487" s="69" t="s">
        <v>384</v>
      </c>
      <c r="D487" s="223" t="s">
        <v>3648</v>
      </c>
      <c r="E487" s="69" t="s">
        <v>464</v>
      </c>
      <c r="F487" s="71" t="s">
        <v>32</v>
      </c>
      <c r="G487" s="73">
        <v>1</v>
      </c>
      <c r="H487" s="75">
        <v>10000</v>
      </c>
      <c r="I487" s="87">
        <v>0</v>
      </c>
      <c r="J487" s="89" t="s">
        <v>356</v>
      </c>
      <c r="K487" s="96" t="s">
        <v>356</v>
      </c>
      <c r="L487" s="19" t="s">
        <v>2429</v>
      </c>
      <c r="M487" s="19" t="s">
        <v>356</v>
      </c>
      <c r="N487" s="19"/>
      <c r="O487" s="19" t="s">
        <v>3768</v>
      </c>
    </row>
    <row r="488" spans="1:15" x14ac:dyDescent="0.25">
      <c r="A488" s="69" t="s">
        <v>385</v>
      </c>
      <c r="B488" s="69" t="s">
        <v>383</v>
      </c>
      <c r="C488" s="69" t="s">
        <v>384</v>
      </c>
      <c r="D488" s="223" t="s">
        <v>3649</v>
      </c>
      <c r="E488" s="69" t="s">
        <v>465</v>
      </c>
      <c r="F488" s="71" t="s">
        <v>32</v>
      </c>
      <c r="G488" s="73">
        <v>1</v>
      </c>
      <c r="H488" s="75">
        <v>10000</v>
      </c>
      <c r="I488" s="87">
        <v>0</v>
      </c>
      <c r="J488" s="89" t="s">
        <v>356</v>
      </c>
      <c r="K488" s="96" t="s">
        <v>356</v>
      </c>
      <c r="L488" s="19" t="s">
        <v>2429</v>
      </c>
      <c r="M488" s="19" t="s">
        <v>356</v>
      </c>
      <c r="N488" s="19"/>
      <c r="O488" s="19" t="s">
        <v>3768</v>
      </c>
    </row>
    <row r="489" spans="1:15" x14ac:dyDescent="0.25">
      <c r="A489" s="69" t="s">
        <v>385</v>
      </c>
      <c r="B489" s="69" t="s">
        <v>383</v>
      </c>
      <c r="C489" s="69" t="s">
        <v>384</v>
      </c>
      <c r="D489" s="223" t="s">
        <v>3650</v>
      </c>
      <c r="E489" s="69" t="s">
        <v>466</v>
      </c>
      <c r="F489" s="71" t="s">
        <v>32</v>
      </c>
      <c r="G489" s="73">
        <v>1</v>
      </c>
      <c r="H489" s="75">
        <v>10000</v>
      </c>
      <c r="I489" s="87">
        <v>0</v>
      </c>
      <c r="J489" s="89" t="s">
        <v>356</v>
      </c>
      <c r="K489" s="96" t="s">
        <v>356</v>
      </c>
      <c r="L489" s="19" t="s">
        <v>2429</v>
      </c>
      <c r="M489" s="19" t="s">
        <v>356</v>
      </c>
      <c r="N489" s="19"/>
      <c r="O489" s="19" t="s">
        <v>3768</v>
      </c>
    </row>
    <row r="490" spans="1:15" x14ac:dyDescent="0.25">
      <c r="A490" s="69" t="s">
        <v>385</v>
      </c>
      <c r="B490" s="69" t="s">
        <v>383</v>
      </c>
      <c r="C490" s="69" t="s">
        <v>384</v>
      </c>
      <c r="D490" s="223" t="s">
        <v>3651</v>
      </c>
      <c r="E490" s="69" t="s">
        <v>467</v>
      </c>
      <c r="F490" s="71" t="s">
        <v>32</v>
      </c>
      <c r="G490" s="73">
        <v>1</v>
      </c>
      <c r="H490" s="75">
        <v>300000</v>
      </c>
      <c r="I490" s="87">
        <v>0</v>
      </c>
      <c r="J490" s="89" t="s">
        <v>356</v>
      </c>
      <c r="K490" s="96" t="s">
        <v>356</v>
      </c>
      <c r="L490" s="19" t="s">
        <v>3762</v>
      </c>
      <c r="M490" s="19" t="s">
        <v>356</v>
      </c>
      <c r="N490" s="19"/>
      <c r="O490" s="19" t="s">
        <v>3766</v>
      </c>
    </row>
    <row r="491" spans="1:15" x14ac:dyDescent="0.25">
      <c r="A491" s="6" t="s">
        <v>2117</v>
      </c>
      <c r="B491" s="13" t="s">
        <v>2115</v>
      </c>
      <c r="C491" s="13" t="s">
        <v>2116</v>
      </c>
      <c r="D491" s="222" t="s">
        <v>44</v>
      </c>
      <c r="E491" s="6" t="s">
        <v>45</v>
      </c>
      <c r="F491" s="10" t="s">
        <v>46</v>
      </c>
      <c r="G491" s="11">
        <v>1</v>
      </c>
      <c r="H491" s="10">
        <v>40000</v>
      </c>
      <c r="I491" s="87">
        <v>0</v>
      </c>
      <c r="J491" s="89">
        <v>0</v>
      </c>
      <c r="K491" s="96" t="s">
        <v>356</v>
      </c>
      <c r="L491" s="19" t="s">
        <v>33</v>
      </c>
      <c r="M491" s="19" t="s">
        <v>2118</v>
      </c>
      <c r="N491" s="19"/>
      <c r="O491" s="19"/>
    </row>
    <row r="492" spans="1:15" x14ac:dyDescent="0.25">
      <c r="A492" s="6" t="s">
        <v>2117</v>
      </c>
      <c r="B492" s="13" t="s">
        <v>2115</v>
      </c>
      <c r="C492" s="13" t="s">
        <v>2116</v>
      </c>
      <c r="D492" s="222" t="s">
        <v>17</v>
      </c>
      <c r="E492" s="6" t="s">
        <v>18</v>
      </c>
      <c r="F492" s="10" t="s">
        <v>88</v>
      </c>
      <c r="G492" s="11">
        <v>1</v>
      </c>
      <c r="H492" s="10">
        <v>4114313</v>
      </c>
      <c r="I492" s="87">
        <v>2623153.0499999998</v>
      </c>
      <c r="J492" s="89">
        <v>1</v>
      </c>
      <c r="K492" s="96" t="s">
        <v>2119</v>
      </c>
      <c r="L492" s="19" t="s">
        <v>27</v>
      </c>
      <c r="M492" s="19"/>
      <c r="N492" s="19"/>
      <c r="O492" s="19"/>
    </row>
    <row r="493" spans="1:15" x14ac:dyDescent="0.25">
      <c r="A493" s="6" t="s">
        <v>2117</v>
      </c>
      <c r="B493" s="13" t="s">
        <v>2115</v>
      </c>
      <c r="C493" s="13" t="s">
        <v>2116</v>
      </c>
      <c r="D493" s="222" t="s">
        <v>20</v>
      </c>
      <c r="E493" s="6" t="s">
        <v>21</v>
      </c>
      <c r="F493" s="10" t="s">
        <v>88</v>
      </c>
      <c r="G493" s="11">
        <v>1</v>
      </c>
      <c r="H493" s="10">
        <v>1441405</v>
      </c>
      <c r="I493" s="87">
        <v>218497.32</v>
      </c>
      <c r="J493" s="89">
        <v>1</v>
      </c>
      <c r="K493" s="96" t="s">
        <v>2120</v>
      </c>
      <c r="L493" s="19" t="s">
        <v>27</v>
      </c>
      <c r="M493" s="19"/>
      <c r="N493" s="19"/>
      <c r="O493" s="19"/>
    </row>
    <row r="494" spans="1:15" x14ac:dyDescent="0.25">
      <c r="A494" s="6" t="s">
        <v>2117</v>
      </c>
      <c r="B494" s="13" t="s">
        <v>2115</v>
      </c>
      <c r="C494" s="13" t="s">
        <v>2116</v>
      </c>
      <c r="D494" s="222" t="s">
        <v>39</v>
      </c>
      <c r="E494" s="6" t="s">
        <v>40</v>
      </c>
      <c r="F494" s="10" t="s">
        <v>1096</v>
      </c>
      <c r="G494" s="11">
        <v>1</v>
      </c>
      <c r="H494" s="10">
        <v>197880</v>
      </c>
      <c r="I494" s="87">
        <v>0</v>
      </c>
      <c r="J494" s="89">
        <v>0</v>
      </c>
      <c r="K494" s="96" t="s">
        <v>356</v>
      </c>
      <c r="L494" s="19" t="s">
        <v>33</v>
      </c>
      <c r="M494" s="19" t="s">
        <v>2121</v>
      </c>
      <c r="N494" s="19"/>
      <c r="O494" s="19"/>
    </row>
    <row r="495" spans="1:15" x14ac:dyDescent="0.25">
      <c r="A495" s="6" t="s">
        <v>2117</v>
      </c>
      <c r="B495" s="13" t="s">
        <v>2115</v>
      </c>
      <c r="C495" s="13" t="s">
        <v>2116</v>
      </c>
      <c r="D495" s="223" t="s">
        <v>3562</v>
      </c>
      <c r="E495" s="109" t="s">
        <v>3675</v>
      </c>
      <c r="F495" s="71" t="s">
        <v>32</v>
      </c>
      <c r="G495" s="11">
        <v>0</v>
      </c>
      <c r="H495" s="10">
        <v>0</v>
      </c>
      <c r="I495" s="87">
        <v>170887.3</v>
      </c>
      <c r="J495" s="89">
        <v>0</v>
      </c>
      <c r="K495" s="96" t="s">
        <v>356</v>
      </c>
      <c r="L495" s="19" t="s">
        <v>2429</v>
      </c>
      <c r="M495" s="19"/>
      <c r="N495" s="19"/>
      <c r="O495" s="19"/>
    </row>
    <row r="496" spans="1:15" x14ac:dyDescent="0.25">
      <c r="A496" s="6" t="s">
        <v>1028</v>
      </c>
      <c r="B496" s="13" t="s">
        <v>1026</v>
      </c>
      <c r="C496" s="13" t="s">
        <v>1027</v>
      </c>
      <c r="D496" s="222">
        <v>9513</v>
      </c>
      <c r="E496" s="83" t="s">
        <v>1063</v>
      </c>
      <c r="F496" s="10" t="s">
        <v>1064</v>
      </c>
      <c r="G496" s="11">
        <v>1</v>
      </c>
      <c r="H496" s="10">
        <v>600000</v>
      </c>
      <c r="I496" s="87">
        <v>0</v>
      </c>
      <c r="J496" s="89" t="s">
        <v>356</v>
      </c>
      <c r="K496" s="96" t="s">
        <v>356</v>
      </c>
      <c r="L496" s="19" t="s">
        <v>33</v>
      </c>
      <c r="M496" s="19" t="s">
        <v>1065</v>
      </c>
      <c r="N496" s="19"/>
      <c r="O496" s="19"/>
    </row>
    <row r="497" spans="1:15" x14ac:dyDescent="0.25">
      <c r="A497" s="6" t="s">
        <v>1028</v>
      </c>
      <c r="B497" s="13" t="s">
        <v>1026</v>
      </c>
      <c r="C497" s="13" t="s">
        <v>1027</v>
      </c>
      <c r="D497" s="222">
        <v>9545</v>
      </c>
      <c r="E497" s="83" t="s">
        <v>1066</v>
      </c>
      <c r="F497" s="10" t="s">
        <v>1064</v>
      </c>
      <c r="G497" s="11">
        <v>1</v>
      </c>
      <c r="H497" s="10">
        <v>10000</v>
      </c>
      <c r="I497" s="87">
        <v>0</v>
      </c>
      <c r="J497" s="89" t="s">
        <v>356</v>
      </c>
      <c r="K497" s="96" t="s">
        <v>356</v>
      </c>
      <c r="L497" s="19" t="s">
        <v>2429</v>
      </c>
      <c r="M497" s="19"/>
      <c r="N497" s="19"/>
      <c r="O497" s="19" t="s">
        <v>3768</v>
      </c>
    </row>
    <row r="498" spans="1:15" x14ac:dyDescent="0.25">
      <c r="A498" s="6" t="s">
        <v>1028</v>
      </c>
      <c r="B498" s="13" t="s">
        <v>1026</v>
      </c>
      <c r="C498" s="13" t="s">
        <v>1027</v>
      </c>
      <c r="D498" s="222">
        <v>9554</v>
      </c>
      <c r="E498" s="83" t="s">
        <v>1067</v>
      </c>
      <c r="F498" s="10" t="s">
        <v>1064</v>
      </c>
      <c r="G498" s="11">
        <v>1</v>
      </c>
      <c r="H498" s="10">
        <v>10000</v>
      </c>
      <c r="I498" s="87">
        <v>0</v>
      </c>
      <c r="J498" s="89" t="s">
        <v>356</v>
      </c>
      <c r="K498" s="96" t="s">
        <v>356</v>
      </c>
      <c r="L498" s="19" t="s">
        <v>2429</v>
      </c>
      <c r="M498" s="19"/>
      <c r="N498" s="19"/>
      <c r="O498" s="19" t="s">
        <v>3768</v>
      </c>
    </row>
    <row r="499" spans="1:15" x14ac:dyDescent="0.25">
      <c r="A499" s="6" t="s">
        <v>1028</v>
      </c>
      <c r="B499" s="13" t="s">
        <v>1026</v>
      </c>
      <c r="C499" s="13" t="s">
        <v>1027</v>
      </c>
      <c r="D499" s="222">
        <v>9557</v>
      </c>
      <c r="E499" s="83" t="s">
        <v>1068</v>
      </c>
      <c r="F499" s="10" t="s">
        <v>1064</v>
      </c>
      <c r="G499" s="11">
        <v>1</v>
      </c>
      <c r="H499" s="10">
        <v>10000</v>
      </c>
      <c r="I499" s="87">
        <v>0</v>
      </c>
      <c r="J499" s="89" t="s">
        <v>356</v>
      </c>
      <c r="K499" s="96" t="s">
        <v>356</v>
      </c>
      <c r="L499" s="19" t="s">
        <v>2429</v>
      </c>
      <c r="M499" s="19"/>
      <c r="N499" s="19"/>
      <c r="O499" s="19" t="s">
        <v>3768</v>
      </c>
    </row>
    <row r="500" spans="1:15" x14ac:dyDescent="0.25">
      <c r="A500" s="6" t="s">
        <v>1028</v>
      </c>
      <c r="B500" s="13" t="s">
        <v>1026</v>
      </c>
      <c r="C500" s="13" t="s">
        <v>1027</v>
      </c>
      <c r="D500" s="222">
        <v>9558</v>
      </c>
      <c r="E500" s="83" t="s">
        <v>1069</v>
      </c>
      <c r="F500" s="10" t="s">
        <v>1064</v>
      </c>
      <c r="G500" s="11">
        <v>1</v>
      </c>
      <c r="H500" s="10">
        <v>10000</v>
      </c>
      <c r="I500" s="87">
        <v>0</v>
      </c>
      <c r="J500" s="89" t="s">
        <v>356</v>
      </c>
      <c r="K500" s="96" t="s">
        <v>356</v>
      </c>
      <c r="L500" s="19" t="s">
        <v>2429</v>
      </c>
      <c r="M500" s="19"/>
      <c r="N500" s="19"/>
      <c r="O500" s="19" t="s">
        <v>3768</v>
      </c>
    </row>
    <row r="501" spans="1:15" x14ac:dyDescent="0.25">
      <c r="A501" s="6" t="s">
        <v>1028</v>
      </c>
      <c r="B501" s="13" t="s">
        <v>1026</v>
      </c>
      <c r="C501" s="13" t="s">
        <v>1027</v>
      </c>
      <c r="D501" s="222">
        <v>9578</v>
      </c>
      <c r="E501" s="83" t="s">
        <v>1070</v>
      </c>
      <c r="F501" s="10" t="s">
        <v>1064</v>
      </c>
      <c r="G501" s="11">
        <v>1</v>
      </c>
      <c r="H501" s="10">
        <v>10000</v>
      </c>
      <c r="I501" s="87">
        <v>0</v>
      </c>
      <c r="J501" s="89" t="s">
        <v>356</v>
      </c>
      <c r="K501" s="96" t="s">
        <v>356</v>
      </c>
      <c r="L501" s="19" t="s">
        <v>2429</v>
      </c>
      <c r="M501" s="19"/>
      <c r="N501" s="19"/>
      <c r="O501" s="19" t="s">
        <v>3768</v>
      </c>
    </row>
    <row r="502" spans="1:15" x14ac:dyDescent="0.25">
      <c r="A502" s="6" t="s">
        <v>1028</v>
      </c>
      <c r="B502" s="13" t="s">
        <v>1026</v>
      </c>
      <c r="C502" s="13" t="s">
        <v>1027</v>
      </c>
      <c r="D502" s="222">
        <v>9581</v>
      </c>
      <c r="E502" s="83" t="s">
        <v>1071</v>
      </c>
      <c r="F502" s="10" t="s">
        <v>1064</v>
      </c>
      <c r="G502" s="11">
        <v>1</v>
      </c>
      <c r="H502" s="10">
        <v>10000</v>
      </c>
      <c r="I502" s="87">
        <v>0</v>
      </c>
      <c r="J502" s="89" t="s">
        <v>356</v>
      </c>
      <c r="K502" s="96" t="s">
        <v>356</v>
      </c>
      <c r="L502" s="19" t="s">
        <v>2429</v>
      </c>
      <c r="M502" s="19"/>
      <c r="N502" s="19"/>
      <c r="O502" s="19" t="s">
        <v>3768</v>
      </c>
    </row>
    <row r="503" spans="1:15" x14ac:dyDescent="0.25">
      <c r="A503" s="6" t="s">
        <v>1028</v>
      </c>
      <c r="B503" s="13" t="s">
        <v>1026</v>
      </c>
      <c r="C503" s="13" t="s">
        <v>1027</v>
      </c>
      <c r="D503" s="222">
        <v>9587</v>
      </c>
      <c r="E503" s="83" t="s">
        <v>1072</v>
      </c>
      <c r="F503" s="10" t="s">
        <v>1064</v>
      </c>
      <c r="G503" s="11">
        <v>1</v>
      </c>
      <c r="H503" s="10">
        <v>10000</v>
      </c>
      <c r="I503" s="87">
        <v>0</v>
      </c>
      <c r="J503" s="89" t="s">
        <v>356</v>
      </c>
      <c r="K503" s="96" t="s">
        <v>356</v>
      </c>
      <c r="L503" s="19" t="s">
        <v>2429</v>
      </c>
      <c r="M503" s="19"/>
      <c r="N503" s="19"/>
      <c r="O503" s="19" t="s">
        <v>3768</v>
      </c>
    </row>
    <row r="504" spans="1:15" x14ac:dyDescent="0.25">
      <c r="A504" s="6" t="s">
        <v>1028</v>
      </c>
      <c r="B504" s="13" t="s">
        <v>1026</v>
      </c>
      <c r="C504" s="13" t="s">
        <v>1027</v>
      </c>
      <c r="D504" s="222">
        <v>9594</v>
      </c>
      <c r="E504" s="83" t="s">
        <v>1073</v>
      </c>
      <c r="F504" s="10" t="s">
        <v>1064</v>
      </c>
      <c r="G504" s="11">
        <v>1</v>
      </c>
      <c r="H504" s="10">
        <v>10000</v>
      </c>
      <c r="I504" s="87">
        <v>0</v>
      </c>
      <c r="J504" s="89" t="s">
        <v>356</v>
      </c>
      <c r="K504" s="96" t="s">
        <v>356</v>
      </c>
      <c r="L504" s="19" t="s">
        <v>2429</v>
      </c>
      <c r="M504" s="19"/>
      <c r="N504" s="19"/>
      <c r="O504" s="19" t="s">
        <v>3768</v>
      </c>
    </row>
    <row r="505" spans="1:15" x14ac:dyDescent="0.25">
      <c r="A505" s="6" t="s">
        <v>1028</v>
      </c>
      <c r="B505" s="13" t="s">
        <v>1026</v>
      </c>
      <c r="C505" s="13" t="s">
        <v>1027</v>
      </c>
      <c r="D505" s="222">
        <v>9598</v>
      </c>
      <c r="E505" s="83" t="s">
        <v>1074</v>
      </c>
      <c r="F505" s="10" t="s">
        <v>1075</v>
      </c>
      <c r="G505" s="11">
        <v>1</v>
      </c>
      <c r="H505" s="10">
        <v>10000</v>
      </c>
      <c r="I505" s="87">
        <v>0</v>
      </c>
      <c r="J505" s="89" t="s">
        <v>356</v>
      </c>
      <c r="K505" s="96" t="s">
        <v>356</v>
      </c>
      <c r="L505" s="19" t="s">
        <v>2429</v>
      </c>
      <c r="M505" s="19"/>
      <c r="N505" s="19"/>
      <c r="O505" s="19" t="s">
        <v>3768</v>
      </c>
    </row>
    <row r="506" spans="1:15" x14ac:dyDescent="0.25">
      <c r="A506" s="6" t="s">
        <v>1028</v>
      </c>
      <c r="B506" s="13" t="s">
        <v>1026</v>
      </c>
      <c r="C506" s="13" t="s">
        <v>1027</v>
      </c>
      <c r="D506" s="222">
        <v>9607</v>
      </c>
      <c r="E506" s="83" t="s">
        <v>1076</v>
      </c>
      <c r="F506" s="10" t="s">
        <v>1064</v>
      </c>
      <c r="G506" s="11">
        <v>1</v>
      </c>
      <c r="H506" s="10">
        <v>10000</v>
      </c>
      <c r="I506" s="87">
        <v>0</v>
      </c>
      <c r="J506" s="89" t="s">
        <v>356</v>
      </c>
      <c r="K506" s="96" t="s">
        <v>356</v>
      </c>
      <c r="L506" s="19" t="s">
        <v>2429</v>
      </c>
      <c r="M506" s="19"/>
      <c r="N506" s="19"/>
      <c r="O506" s="19" t="s">
        <v>3768</v>
      </c>
    </row>
    <row r="507" spans="1:15" x14ac:dyDescent="0.25">
      <c r="A507" s="6" t="s">
        <v>1028</v>
      </c>
      <c r="B507" s="13" t="s">
        <v>1026</v>
      </c>
      <c r="C507" s="13" t="s">
        <v>1027</v>
      </c>
      <c r="D507" s="222">
        <v>9610</v>
      </c>
      <c r="E507" s="83" t="s">
        <v>1077</v>
      </c>
      <c r="F507" s="10" t="s">
        <v>622</v>
      </c>
      <c r="G507" s="11">
        <v>1</v>
      </c>
      <c r="H507" s="10">
        <v>10000</v>
      </c>
      <c r="I507" s="87">
        <v>0</v>
      </c>
      <c r="J507" s="89" t="s">
        <v>356</v>
      </c>
      <c r="K507" s="96" t="s">
        <v>356</v>
      </c>
      <c r="L507" s="19" t="s">
        <v>2429</v>
      </c>
      <c r="M507" s="19"/>
      <c r="N507" s="19"/>
      <c r="O507" s="19" t="s">
        <v>3768</v>
      </c>
    </row>
    <row r="508" spans="1:15" x14ac:dyDescent="0.25">
      <c r="A508" s="6" t="s">
        <v>1028</v>
      </c>
      <c r="B508" s="13" t="s">
        <v>1026</v>
      </c>
      <c r="C508" s="13" t="s">
        <v>1027</v>
      </c>
      <c r="D508" s="222">
        <v>9617</v>
      </c>
      <c r="E508" s="83" t="s">
        <v>1078</v>
      </c>
      <c r="F508" s="10" t="s">
        <v>1064</v>
      </c>
      <c r="G508" s="11">
        <v>1</v>
      </c>
      <c r="H508" s="10">
        <v>10000</v>
      </c>
      <c r="I508" s="87">
        <v>0</v>
      </c>
      <c r="J508" s="89" t="s">
        <v>356</v>
      </c>
      <c r="K508" s="96" t="s">
        <v>356</v>
      </c>
      <c r="L508" s="19" t="s">
        <v>2429</v>
      </c>
      <c r="M508" s="19"/>
      <c r="N508" s="19"/>
      <c r="O508" s="19" t="s">
        <v>3768</v>
      </c>
    </row>
    <row r="509" spans="1:15" x14ac:dyDescent="0.25">
      <c r="A509" s="6" t="s">
        <v>1028</v>
      </c>
      <c r="B509" s="13" t="s">
        <v>1026</v>
      </c>
      <c r="C509" s="13" t="s">
        <v>1027</v>
      </c>
      <c r="D509" s="222">
        <v>9626</v>
      </c>
      <c r="E509" s="83" t="s">
        <v>1079</v>
      </c>
      <c r="F509" s="10" t="s">
        <v>1064</v>
      </c>
      <c r="G509" s="11">
        <v>1</v>
      </c>
      <c r="H509" s="10">
        <v>10000</v>
      </c>
      <c r="I509" s="87">
        <v>0</v>
      </c>
      <c r="J509" s="89" t="s">
        <v>356</v>
      </c>
      <c r="K509" s="96" t="s">
        <v>356</v>
      </c>
      <c r="L509" s="19" t="s">
        <v>2429</v>
      </c>
      <c r="M509" s="19"/>
      <c r="N509" s="19"/>
      <c r="O509" s="19" t="s">
        <v>3768</v>
      </c>
    </row>
    <row r="510" spans="1:15" x14ac:dyDescent="0.25">
      <c r="A510" s="6" t="s">
        <v>1028</v>
      </c>
      <c r="B510" s="13" t="s">
        <v>1026</v>
      </c>
      <c r="C510" s="13" t="s">
        <v>1027</v>
      </c>
      <c r="D510" s="222">
        <v>9627</v>
      </c>
      <c r="E510" s="83" t="s">
        <v>1080</v>
      </c>
      <c r="F510" s="10" t="s">
        <v>51</v>
      </c>
      <c r="G510" s="11">
        <v>1</v>
      </c>
      <c r="H510" s="10">
        <v>10000</v>
      </c>
      <c r="I510" s="87">
        <v>0</v>
      </c>
      <c r="J510" s="89" t="s">
        <v>356</v>
      </c>
      <c r="K510" s="96" t="s">
        <v>356</v>
      </c>
      <c r="L510" s="19" t="s">
        <v>2429</v>
      </c>
      <c r="M510" s="19"/>
      <c r="N510" s="19"/>
      <c r="O510" s="19" t="s">
        <v>3768</v>
      </c>
    </row>
    <row r="511" spans="1:15" x14ac:dyDescent="0.25">
      <c r="A511" s="6" t="s">
        <v>1028</v>
      </c>
      <c r="B511" s="13" t="s">
        <v>1026</v>
      </c>
      <c r="C511" s="13" t="s">
        <v>1027</v>
      </c>
      <c r="D511" s="222">
        <v>9645</v>
      </c>
      <c r="E511" s="83" t="s">
        <v>1081</v>
      </c>
      <c r="F511" s="10" t="s">
        <v>1082</v>
      </c>
      <c r="G511" s="11">
        <v>1</v>
      </c>
      <c r="H511" s="10">
        <v>10000</v>
      </c>
      <c r="I511" s="87">
        <v>0</v>
      </c>
      <c r="J511" s="89" t="s">
        <v>356</v>
      </c>
      <c r="K511" s="96" t="s">
        <v>356</v>
      </c>
      <c r="L511" s="19" t="s">
        <v>2429</v>
      </c>
      <c r="M511" s="19"/>
      <c r="N511" s="19"/>
      <c r="O511" s="19" t="s">
        <v>3768</v>
      </c>
    </row>
    <row r="512" spans="1:15" x14ac:dyDescent="0.25">
      <c r="A512" s="6" t="s">
        <v>1028</v>
      </c>
      <c r="B512" s="13" t="s">
        <v>1026</v>
      </c>
      <c r="C512" s="13" t="s">
        <v>1027</v>
      </c>
      <c r="D512" s="222">
        <v>9659</v>
      </c>
      <c r="E512" s="83" t="s">
        <v>1083</v>
      </c>
      <c r="F512" s="10" t="s">
        <v>1082</v>
      </c>
      <c r="G512" s="11">
        <v>1</v>
      </c>
      <c r="H512" s="10">
        <v>10000</v>
      </c>
      <c r="I512" s="87">
        <v>0</v>
      </c>
      <c r="J512" s="89" t="s">
        <v>356</v>
      </c>
      <c r="K512" s="96" t="s">
        <v>356</v>
      </c>
      <c r="L512" s="19" t="s">
        <v>2429</v>
      </c>
      <c r="M512" s="19"/>
      <c r="N512" s="19"/>
      <c r="O512" s="19" t="s">
        <v>3768</v>
      </c>
    </row>
    <row r="513" spans="1:15" x14ac:dyDescent="0.25">
      <c r="A513" s="6" t="s">
        <v>1028</v>
      </c>
      <c r="B513" s="13" t="s">
        <v>1026</v>
      </c>
      <c r="C513" s="13" t="s">
        <v>1027</v>
      </c>
      <c r="D513" s="222">
        <v>9660</v>
      </c>
      <c r="E513" s="83" t="s">
        <v>1084</v>
      </c>
      <c r="F513" s="10" t="s">
        <v>1082</v>
      </c>
      <c r="G513" s="11">
        <v>1</v>
      </c>
      <c r="H513" s="10">
        <v>10000</v>
      </c>
      <c r="I513" s="87">
        <v>0</v>
      </c>
      <c r="J513" s="89" t="s">
        <v>356</v>
      </c>
      <c r="K513" s="96" t="s">
        <v>356</v>
      </c>
      <c r="L513" s="19" t="s">
        <v>2429</v>
      </c>
      <c r="M513" s="19"/>
      <c r="N513" s="19"/>
      <c r="O513" s="19" t="s">
        <v>3768</v>
      </c>
    </row>
    <row r="514" spans="1:15" x14ac:dyDescent="0.25">
      <c r="A514" s="6" t="s">
        <v>1028</v>
      </c>
      <c r="B514" s="13" t="s">
        <v>1026</v>
      </c>
      <c r="C514" s="13" t="s">
        <v>1027</v>
      </c>
      <c r="D514" s="222">
        <v>9663</v>
      </c>
      <c r="E514" s="83" t="s">
        <v>1085</v>
      </c>
      <c r="F514" s="10" t="s">
        <v>1086</v>
      </c>
      <c r="G514" s="11">
        <v>1</v>
      </c>
      <c r="H514" s="10">
        <v>10000000</v>
      </c>
      <c r="I514" s="87">
        <v>0</v>
      </c>
      <c r="J514" s="89" t="s">
        <v>356</v>
      </c>
      <c r="K514" s="96" t="s">
        <v>356</v>
      </c>
      <c r="L514" s="19" t="s">
        <v>33</v>
      </c>
      <c r="M514" s="19" t="s">
        <v>1065</v>
      </c>
      <c r="N514" s="19"/>
      <c r="O514" s="19"/>
    </row>
    <row r="515" spans="1:15" x14ac:dyDescent="0.25">
      <c r="A515" s="6" t="s">
        <v>1028</v>
      </c>
      <c r="B515" s="13" t="s">
        <v>1026</v>
      </c>
      <c r="C515" s="13" t="s">
        <v>1027</v>
      </c>
      <c r="D515" s="222">
        <v>9664</v>
      </c>
      <c r="E515" s="83" t="s">
        <v>1087</v>
      </c>
      <c r="F515" s="10" t="s">
        <v>1088</v>
      </c>
      <c r="G515" s="11">
        <v>1</v>
      </c>
      <c r="H515" s="10">
        <v>10000000</v>
      </c>
      <c r="I515" s="87">
        <v>0</v>
      </c>
      <c r="J515" s="89" t="s">
        <v>356</v>
      </c>
      <c r="K515" s="96" t="s">
        <v>356</v>
      </c>
      <c r="L515" s="19" t="s">
        <v>33</v>
      </c>
      <c r="M515" s="19" t="s">
        <v>1065</v>
      </c>
      <c r="N515" s="19"/>
      <c r="O515" s="19"/>
    </row>
    <row r="516" spans="1:15" x14ac:dyDescent="0.25">
      <c r="A516" s="6" t="s">
        <v>1028</v>
      </c>
      <c r="B516" s="13" t="s">
        <v>1026</v>
      </c>
      <c r="C516" s="13" t="s">
        <v>1027</v>
      </c>
      <c r="D516" s="222" t="s">
        <v>44</v>
      </c>
      <c r="E516" s="6" t="s">
        <v>45</v>
      </c>
      <c r="F516" s="10" t="s">
        <v>46</v>
      </c>
      <c r="G516" s="11">
        <v>1</v>
      </c>
      <c r="H516" s="10">
        <v>1000</v>
      </c>
      <c r="I516" s="87">
        <v>0</v>
      </c>
      <c r="J516" s="89">
        <v>0</v>
      </c>
      <c r="K516" s="96" t="s">
        <v>356</v>
      </c>
      <c r="L516" s="19" t="s">
        <v>1382</v>
      </c>
      <c r="M516" s="19"/>
      <c r="N516" s="19" t="s">
        <v>1029</v>
      </c>
      <c r="O516" s="19"/>
    </row>
    <row r="517" spans="1:15" x14ac:dyDescent="0.25">
      <c r="A517" s="6" t="s">
        <v>1028</v>
      </c>
      <c r="B517" s="13" t="s">
        <v>1026</v>
      </c>
      <c r="C517" s="13" t="s">
        <v>1027</v>
      </c>
      <c r="D517" s="222" t="s">
        <v>757</v>
      </c>
      <c r="E517" s="6" t="s">
        <v>758</v>
      </c>
      <c r="F517" s="10" t="s">
        <v>759</v>
      </c>
      <c r="G517" s="11">
        <v>2</v>
      </c>
      <c r="H517" s="10">
        <v>61157</v>
      </c>
      <c r="I517" s="87">
        <v>0</v>
      </c>
      <c r="J517" s="89" t="s">
        <v>356</v>
      </c>
      <c r="K517" s="96" t="s">
        <v>356</v>
      </c>
      <c r="L517" s="19" t="s">
        <v>33</v>
      </c>
      <c r="M517" s="19" t="s">
        <v>1030</v>
      </c>
      <c r="N517" s="19"/>
      <c r="O517" s="19"/>
    </row>
    <row r="518" spans="1:15" x14ac:dyDescent="0.25">
      <c r="A518" s="6" t="s">
        <v>1028</v>
      </c>
      <c r="B518" s="13" t="s">
        <v>1026</v>
      </c>
      <c r="C518" s="13" t="s">
        <v>1027</v>
      </c>
      <c r="D518" s="222" t="s">
        <v>761</v>
      </c>
      <c r="E518" s="6" t="s">
        <v>762</v>
      </c>
      <c r="F518" s="10" t="s">
        <v>88</v>
      </c>
      <c r="G518" s="11">
        <v>1</v>
      </c>
      <c r="H518" s="10">
        <v>51157</v>
      </c>
      <c r="I518" s="87">
        <v>301295.05</v>
      </c>
      <c r="J518" s="89">
        <v>1</v>
      </c>
      <c r="K518" s="96" t="s">
        <v>1031</v>
      </c>
      <c r="L518" s="19" t="s">
        <v>27</v>
      </c>
      <c r="M518" s="19"/>
      <c r="N518" s="19"/>
      <c r="O518" s="19"/>
    </row>
    <row r="519" spans="1:15" x14ac:dyDescent="0.25">
      <c r="A519" s="6" t="s">
        <v>1028</v>
      </c>
      <c r="B519" s="13" t="s">
        <v>1026</v>
      </c>
      <c r="C519" s="13" t="s">
        <v>1027</v>
      </c>
      <c r="D519" s="223" t="s">
        <v>3563</v>
      </c>
      <c r="E519" s="109" t="s">
        <v>3676</v>
      </c>
      <c r="F519" s="10" t="s">
        <v>32</v>
      </c>
      <c r="G519" s="11">
        <v>0</v>
      </c>
      <c r="H519" s="10">
        <v>0</v>
      </c>
      <c r="I519" s="87">
        <v>50000</v>
      </c>
      <c r="J519" s="89">
        <v>0</v>
      </c>
      <c r="K519" s="96" t="s">
        <v>356</v>
      </c>
      <c r="L519" s="19" t="s">
        <v>2429</v>
      </c>
      <c r="M519" s="19"/>
      <c r="N519" s="19"/>
      <c r="O519" s="19"/>
    </row>
    <row r="520" spans="1:15" x14ac:dyDescent="0.25">
      <c r="A520" s="6" t="s">
        <v>1028</v>
      </c>
      <c r="B520" s="13" t="s">
        <v>1026</v>
      </c>
      <c r="C520" s="13" t="s">
        <v>1027</v>
      </c>
      <c r="D520" s="222" t="s">
        <v>17</v>
      </c>
      <c r="E520" s="6" t="s">
        <v>18</v>
      </c>
      <c r="F520" s="10" t="s">
        <v>88</v>
      </c>
      <c r="G520" s="11">
        <v>1</v>
      </c>
      <c r="H520" s="10">
        <v>74072717</v>
      </c>
      <c r="I520" s="87">
        <v>64801393.219999999</v>
      </c>
      <c r="J520" s="89">
        <v>1</v>
      </c>
      <c r="K520" s="96" t="s">
        <v>1032</v>
      </c>
      <c r="L520" s="19" t="s">
        <v>27</v>
      </c>
      <c r="M520" s="19"/>
      <c r="N520" s="19" t="s">
        <v>1033</v>
      </c>
      <c r="O520" s="19"/>
    </row>
    <row r="521" spans="1:15" x14ac:dyDescent="0.25">
      <c r="A521" s="6" t="s">
        <v>1028</v>
      </c>
      <c r="B521" s="13" t="s">
        <v>1026</v>
      </c>
      <c r="C521" s="13" t="s">
        <v>1027</v>
      </c>
      <c r="D521" s="222" t="s">
        <v>20</v>
      </c>
      <c r="E521" s="6" t="s">
        <v>21</v>
      </c>
      <c r="F521" s="10" t="s">
        <v>88</v>
      </c>
      <c r="G521" s="11">
        <v>1</v>
      </c>
      <c r="H521" s="10">
        <v>9755322</v>
      </c>
      <c r="I521" s="87">
        <v>9603877.459999999</v>
      </c>
      <c r="J521" s="89">
        <v>1</v>
      </c>
      <c r="K521" s="96" t="s">
        <v>1034</v>
      </c>
      <c r="L521" s="19" t="s">
        <v>27</v>
      </c>
      <c r="M521" s="19"/>
      <c r="N521" s="19"/>
      <c r="O521" s="19"/>
    </row>
    <row r="522" spans="1:15" x14ac:dyDescent="0.25">
      <c r="A522" s="6" t="s">
        <v>1028</v>
      </c>
      <c r="B522" s="13" t="s">
        <v>1026</v>
      </c>
      <c r="C522" s="13" t="s">
        <v>1027</v>
      </c>
      <c r="D522" s="222" t="s">
        <v>775</v>
      </c>
      <c r="E522" s="6" t="s">
        <v>776</v>
      </c>
      <c r="F522" s="10" t="s">
        <v>88</v>
      </c>
      <c r="G522" s="11">
        <v>107</v>
      </c>
      <c r="H522" s="10">
        <v>103188984</v>
      </c>
      <c r="I522" s="87">
        <v>134702141.75</v>
      </c>
      <c r="J522" s="89">
        <v>107</v>
      </c>
      <c r="K522" s="96" t="s">
        <v>1035</v>
      </c>
      <c r="L522" s="19" t="s">
        <v>27</v>
      </c>
      <c r="M522" s="19"/>
      <c r="N522" s="19"/>
      <c r="O522" s="19"/>
    </row>
    <row r="523" spans="1:15" x14ac:dyDescent="0.25">
      <c r="A523" s="6" t="s">
        <v>1028</v>
      </c>
      <c r="B523" s="13" t="s">
        <v>1026</v>
      </c>
      <c r="C523" s="13" t="s">
        <v>1027</v>
      </c>
      <c r="D523" s="222" t="s">
        <v>1036</v>
      </c>
      <c r="E523" s="6" t="s">
        <v>1037</v>
      </c>
      <c r="F523" s="10" t="s">
        <v>88</v>
      </c>
      <c r="G523" s="11">
        <v>600</v>
      </c>
      <c r="H523" s="10">
        <v>3150286</v>
      </c>
      <c r="I523" s="87">
        <v>2118713.6800000002</v>
      </c>
      <c r="J523" s="89">
        <v>146</v>
      </c>
      <c r="K523" s="96" t="s">
        <v>1038</v>
      </c>
      <c r="L523" s="19" t="s">
        <v>33</v>
      </c>
      <c r="M523" s="19" t="s">
        <v>1039</v>
      </c>
      <c r="N523" s="19" t="s">
        <v>1040</v>
      </c>
      <c r="O523" s="19"/>
    </row>
    <row r="524" spans="1:15" x14ac:dyDescent="0.25">
      <c r="A524" s="6" t="s">
        <v>1028</v>
      </c>
      <c r="B524" s="13" t="s">
        <v>1026</v>
      </c>
      <c r="C524" s="13" t="s">
        <v>1027</v>
      </c>
      <c r="D524" s="222" t="s">
        <v>39</v>
      </c>
      <c r="E524" s="6" t="s">
        <v>40</v>
      </c>
      <c r="F524" s="10" t="s">
        <v>88</v>
      </c>
      <c r="G524" s="11">
        <v>1</v>
      </c>
      <c r="H524" s="10">
        <v>1481477</v>
      </c>
      <c r="I524" s="87">
        <v>453829.44999999995</v>
      </c>
      <c r="J524" s="89">
        <v>9</v>
      </c>
      <c r="K524" s="96" t="s">
        <v>1041</v>
      </c>
      <c r="L524" s="19" t="s">
        <v>27</v>
      </c>
      <c r="M524" s="19"/>
      <c r="N524" s="19"/>
      <c r="O524" s="19"/>
    </row>
    <row r="525" spans="1:15" x14ac:dyDescent="0.25">
      <c r="A525" s="6" t="s">
        <v>1028</v>
      </c>
      <c r="B525" s="13" t="s">
        <v>1026</v>
      </c>
      <c r="C525" s="13" t="s">
        <v>1027</v>
      </c>
      <c r="D525" s="222" t="s">
        <v>1042</v>
      </c>
      <c r="E525" s="6" t="s">
        <v>1043</v>
      </c>
      <c r="F525" s="10" t="s">
        <v>88</v>
      </c>
      <c r="G525" s="11">
        <v>5000</v>
      </c>
      <c r="H525" s="10">
        <v>3637764</v>
      </c>
      <c r="I525" s="87">
        <v>3065485.41</v>
      </c>
      <c r="J525" s="89">
        <v>7328</v>
      </c>
      <c r="K525" s="96" t="s">
        <v>1044</v>
      </c>
      <c r="L525" s="19" t="s">
        <v>27</v>
      </c>
      <c r="M525" s="19"/>
      <c r="N525" s="19"/>
      <c r="O525" s="19"/>
    </row>
    <row r="526" spans="1:15" x14ac:dyDescent="0.25">
      <c r="A526" s="6" t="s">
        <v>1028</v>
      </c>
      <c r="B526" s="13" t="s">
        <v>1026</v>
      </c>
      <c r="C526" s="13" t="s">
        <v>1027</v>
      </c>
      <c r="D526" s="222" t="s">
        <v>1045</v>
      </c>
      <c r="E526" s="6" t="s">
        <v>1046</v>
      </c>
      <c r="F526" s="10" t="s">
        <v>88</v>
      </c>
      <c r="G526" s="11">
        <v>15520</v>
      </c>
      <c r="H526" s="10">
        <v>3069403</v>
      </c>
      <c r="I526" s="87">
        <v>658429.63</v>
      </c>
      <c r="J526" s="89">
        <v>0</v>
      </c>
      <c r="K526" s="96" t="s">
        <v>356</v>
      </c>
      <c r="L526" s="19" t="s">
        <v>3762</v>
      </c>
      <c r="M526" s="19"/>
      <c r="N526" s="19"/>
      <c r="O526" s="19" t="s">
        <v>3765</v>
      </c>
    </row>
    <row r="527" spans="1:15" x14ac:dyDescent="0.25">
      <c r="A527" s="6" t="s">
        <v>1028</v>
      </c>
      <c r="B527" s="13" t="s">
        <v>1026</v>
      </c>
      <c r="C527" s="13" t="s">
        <v>1027</v>
      </c>
      <c r="D527" s="222" t="s">
        <v>1047</v>
      </c>
      <c r="E527" s="6" t="s">
        <v>1048</v>
      </c>
      <c r="F527" s="10" t="s">
        <v>88</v>
      </c>
      <c r="G527" s="11">
        <v>525</v>
      </c>
      <c r="H527" s="10">
        <v>1014996</v>
      </c>
      <c r="I527" s="87">
        <v>150139.42000000001</v>
      </c>
      <c r="J527" s="89">
        <v>132</v>
      </c>
      <c r="K527" s="96" t="s">
        <v>1038</v>
      </c>
      <c r="L527" s="19" t="s">
        <v>33</v>
      </c>
      <c r="M527" s="19" t="s">
        <v>1049</v>
      </c>
      <c r="N527" s="19" t="s">
        <v>1050</v>
      </c>
      <c r="O527" s="19"/>
    </row>
    <row r="528" spans="1:15" x14ac:dyDescent="0.25">
      <c r="A528" s="6" t="s">
        <v>1028</v>
      </c>
      <c r="B528" s="13" t="s">
        <v>1026</v>
      </c>
      <c r="C528" s="13" t="s">
        <v>1027</v>
      </c>
      <c r="D528" s="222" t="s">
        <v>1051</v>
      </c>
      <c r="E528" s="6" t="s">
        <v>1052</v>
      </c>
      <c r="F528" s="10" t="s">
        <v>88</v>
      </c>
      <c r="G528" s="11">
        <v>18600</v>
      </c>
      <c r="H528" s="10">
        <v>47930</v>
      </c>
      <c r="I528" s="87">
        <v>16481.47</v>
      </c>
      <c r="J528" s="89">
        <v>21092</v>
      </c>
      <c r="K528" s="96" t="s">
        <v>1053</v>
      </c>
      <c r="L528" s="19" t="s">
        <v>27</v>
      </c>
      <c r="M528" s="19"/>
      <c r="N528" s="19" t="s">
        <v>1054</v>
      </c>
      <c r="O528" s="19"/>
    </row>
    <row r="529" spans="1:15" x14ac:dyDescent="0.25">
      <c r="A529" s="6" t="s">
        <v>1028</v>
      </c>
      <c r="B529" s="13" t="s">
        <v>1026</v>
      </c>
      <c r="C529" s="13" t="s">
        <v>1027</v>
      </c>
      <c r="D529" s="222" t="s">
        <v>1055</v>
      </c>
      <c r="E529" s="6" t="s">
        <v>1056</v>
      </c>
      <c r="F529" s="10" t="s">
        <v>88</v>
      </c>
      <c r="G529" s="11">
        <v>1700</v>
      </c>
      <c r="H529" s="10">
        <v>7488180</v>
      </c>
      <c r="I529" s="87">
        <v>5030692.8000000007</v>
      </c>
      <c r="J529" s="89">
        <v>553868</v>
      </c>
      <c r="K529" s="96" t="s">
        <v>1057</v>
      </c>
      <c r="L529" s="19" t="s">
        <v>27</v>
      </c>
      <c r="M529" s="19"/>
      <c r="N529" s="19" t="s">
        <v>1058</v>
      </c>
      <c r="O529" s="19"/>
    </row>
    <row r="530" spans="1:15" x14ac:dyDescent="0.25">
      <c r="A530" s="6" t="s">
        <v>1028</v>
      </c>
      <c r="B530" s="13" t="s">
        <v>1026</v>
      </c>
      <c r="C530" s="13" t="s">
        <v>1027</v>
      </c>
      <c r="D530" s="223" t="s">
        <v>785</v>
      </c>
      <c r="E530" s="6" t="s">
        <v>3677</v>
      </c>
      <c r="F530" s="10" t="s">
        <v>32</v>
      </c>
      <c r="G530" s="11">
        <v>0</v>
      </c>
      <c r="H530" s="10">
        <v>0</v>
      </c>
      <c r="I530" s="87">
        <v>1066774.5900000001</v>
      </c>
      <c r="J530" s="89">
        <v>0</v>
      </c>
      <c r="K530" s="96" t="s">
        <v>356</v>
      </c>
      <c r="L530" s="19" t="s">
        <v>2429</v>
      </c>
      <c r="M530" s="19"/>
      <c r="N530" s="19"/>
      <c r="O530" s="19"/>
    </row>
    <row r="531" spans="1:15" x14ac:dyDescent="0.25">
      <c r="A531" s="6" t="s">
        <v>1028</v>
      </c>
      <c r="B531" s="13" t="s">
        <v>1026</v>
      </c>
      <c r="C531" s="13" t="s">
        <v>1027</v>
      </c>
      <c r="D531" s="222" t="s">
        <v>788</v>
      </c>
      <c r="E531" s="6" t="s">
        <v>789</v>
      </c>
      <c r="F531" s="10" t="s">
        <v>790</v>
      </c>
      <c r="G531" s="11">
        <v>1</v>
      </c>
      <c r="H531" s="10">
        <v>51157</v>
      </c>
      <c r="I531" s="87">
        <v>0</v>
      </c>
      <c r="J531" s="89">
        <v>2</v>
      </c>
      <c r="K531" s="96" t="s">
        <v>1059</v>
      </c>
      <c r="L531" s="19" t="s">
        <v>27</v>
      </c>
      <c r="M531" s="19"/>
      <c r="N531" s="19"/>
      <c r="O531" s="19"/>
    </row>
    <row r="532" spans="1:15" x14ac:dyDescent="0.25">
      <c r="A532" s="6" t="s">
        <v>1028</v>
      </c>
      <c r="B532" s="13" t="s">
        <v>1026</v>
      </c>
      <c r="C532" s="13" t="s">
        <v>1027</v>
      </c>
      <c r="D532" s="222" t="s">
        <v>795</v>
      </c>
      <c r="E532" s="6" t="s">
        <v>796</v>
      </c>
      <c r="F532" s="10" t="s">
        <v>1060</v>
      </c>
      <c r="G532" s="11">
        <v>60000</v>
      </c>
      <c r="H532" s="10">
        <v>8884</v>
      </c>
      <c r="I532" s="87">
        <v>0</v>
      </c>
      <c r="J532" s="89">
        <v>36624</v>
      </c>
      <c r="K532" s="96" t="s">
        <v>1061</v>
      </c>
      <c r="L532" s="19" t="s">
        <v>2429</v>
      </c>
      <c r="M532" s="19" t="s">
        <v>1062</v>
      </c>
      <c r="N532" s="19"/>
      <c r="O532" s="19"/>
    </row>
    <row r="533" spans="1:15" x14ac:dyDescent="0.25">
      <c r="A533" s="6" t="s">
        <v>3319</v>
      </c>
      <c r="B533" s="109" t="s">
        <v>3391</v>
      </c>
      <c r="C533" s="13" t="s">
        <v>3392</v>
      </c>
      <c r="D533" s="222">
        <v>4</v>
      </c>
      <c r="E533" s="6" t="s">
        <v>3393</v>
      </c>
      <c r="F533" s="76" t="s">
        <v>545</v>
      </c>
      <c r="G533" s="110">
        <v>1</v>
      </c>
      <c r="H533" s="111">
        <v>189003487</v>
      </c>
      <c r="I533" s="87">
        <v>144283669.28999996</v>
      </c>
      <c r="J533" s="89">
        <v>0</v>
      </c>
      <c r="K533" s="96" t="s">
        <v>356</v>
      </c>
      <c r="L533" s="19" t="s">
        <v>33</v>
      </c>
      <c r="M533" s="19"/>
      <c r="N533" s="19"/>
      <c r="O533" s="19" t="s">
        <v>3765</v>
      </c>
    </row>
    <row r="534" spans="1:15" x14ac:dyDescent="0.25">
      <c r="A534" s="6" t="s">
        <v>3319</v>
      </c>
      <c r="B534" s="109" t="s">
        <v>3391</v>
      </c>
      <c r="C534" s="13" t="s">
        <v>3392</v>
      </c>
      <c r="D534" s="222">
        <v>7</v>
      </c>
      <c r="E534" s="6" t="s">
        <v>3394</v>
      </c>
      <c r="F534" s="76" t="s">
        <v>545</v>
      </c>
      <c r="G534" s="110">
        <v>1</v>
      </c>
      <c r="H534" s="111">
        <v>97506182</v>
      </c>
      <c r="I534" s="87">
        <v>132026932.06999999</v>
      </c>
      <c r="J534" s="89">
        <v>0</v>
      </c>
      <c r="K534" s="96" t="s">
        <v>356</v>
      </c>
      <c r="L534" s="19" t="s">
        <v>33</v>
      </c>
      <c r="M534" s="19"/>
      <c r="N534" s="19"/>
      <c r="O534" s="19" t="s">
        <v>3765</v>
      </c>
    </row>
    <row r="535" spans="1:15" x14ac:dyDescent="0.25">
      <c r="A535" s="6" t="s">
        <v>3319</v>
      </c>
      <c r="B535" s="109" t="s">
        <v>3391</v>
      </c>
      <c r="C535" s="13" t="s">
        <v>3392</v>
      </c>
      <c r="D535" s="222">
        <v>8</v>
      </c>
      <c r="E535" s="6" t="s">
        <v>3395</v>
      </c>
      <c r="F535" s="76" t="s">
        <v>545</v>
      </c>
      <c r="G535" s="110">
        <v>1</v>
      </c>
      <c r="H535" s="111">
        <v>3303061791</v>
      </c>
      <c r="I535" s="87">
        <v>767104928.92000008</v>
      </c>
      <c r="J535" s="89">
        <v>0</v>
      </c>
      <c r="K535" s="96" t="s">
        <v>356</v>
      </c>
      <c r="L535" s="19" t="s">
        <v>33</v>
      </c>
      <c r="M535" s="19"/>
      <c r="N535" s="19"/>
      <c r="O535" s="19" t="s">
        <v>3765</v>
      </c>
    </row>
    <row r="536" spans="1:15" x14ac:dyDescent="0.25">
      <c r="A536" s="6" t="s">
        <v>3319</v>
      </c>
      <c r="B536" s="109" t="s">
        <v>3391</v>
      </c>
      <c r="C536" s="13" t="s">
        <v>3392</v>
      </c>
      <c r="D536" s="222">
        <v>12</v>
      </c>
      <c r="E536" s="6" t="s">
        <v>3396</v>
      </c>
      <c r="F536" s="76" t="s">
        <v>545</v>
      </c>
      <c r="G536" s="110">
        <v>1</v>
      </c>
      <c r="H536" s="111">
        <v>20503000</v>
      </c>
      <c r="I536" s="87">
        <v>48532657.009999998</v>
      </c>
      <c r="J536" s="89">
        <v>0</v>
      </c>
      <c r="K536" s="96" t="s">
        <v>356</v>
      </c>
      <c r="L536" s="19" t="s">
        <v>33</v>
      </c>
      <c r="M536" s="19"/>
      <c r="N536" s="19"/>
      <c r="O536" s="19" t="s">
        <v>3765</v>
      </c>
    </row>
    <row r="537" spans="1:15" x14ac:dyDescent="0.25">
      <c r="A537" s="6" t="s">
        <v>3319</v>
      </c>
      <c r="B537" s="109" t="s">
        <v>3391</v>
      </c>
      <c r="C537" s="13" t="s">
        <v>3392</v>
      </c>
      <c r="D537" s="222">
        <v>22</v>
      </c>
      <c r="E537" s="77" t="s">
        <v>3678</v>
      </c>
      <c r="F537" s="10" t="s">
        <v>32</v>
      </c>
      <c r="G537" s="11">
        <v>0</v>
      </c>
      <c r="H537" s="10">
        <v>0</v>
      </c>
      <c r="I537" s="87">
        <v>808340491.0999999</v>
      </c>
      <c r="J537" s="89">
        <v>0</v>
      </c>
      <c r="K537" s="96" t="s">
        <v>356</v>
      </c>
      <c r="L537" s="19" t="s">
        <v>2429</v>
      </c>
      <c r="M537" s="19"/>
      <c r="N537" s="19"/>
      <c r="O537" s="19"/>
    </row>
    <row r="538" spans="1:15" x14ac:dyDescent="0.25">
      <c r="A538" s="6" t="s">
        <v>3319</v>
      </c>
      <c r="B538" s="109" t="s">
        <v>3391</v>
      </c>
      <c r="C538" s="13" t="s">
        <v>3392</v>
      </c>
      <c r="D538" s="222">
        <v>34</v>
      </c>
      <c r="E538" s="6" t="s">
        <v>3397</v>
      </c>
      <c r="F538" s="76" t="s">
        <v>545</v>
      </c>
      <c r="G538" s="110">
        <v>1</v>
      </c>
      <c r="H538" s="111">
        <v>1307546600</v>
      </c>
      <c r="I538" s="87">
        <v>1721079774.7900004</v>
      </c>
      <c r="J538" s="89">
        <v>0</v>
      </c>
      <c r="K538" s="96" t="s">
        <v>356</v>
      </c>
      <c r="L538" s="19" t="s">
        <v>33</v>
      </c>
      <c r="M538" s="19"/>
      <c r="N538" s="19"/>
      <c r="O538" s="19" t="s">
        <v>3765</v>
      </c>
    </row>
    <row r="539" spans="1:15" x14ac:dyDescent="0.25">
      <c r="A539" s="6" t="s">
        <v>3319</v>
      </c>
      <c r="B539" s="109" t="s">
        <v>3391</v>
      </c>
      <c r="C539" s="13" t="s">
        <v>3392</v>
      </c>
      <c r="D539" s="222">
        <v>35</v>
      </c>
      <c r="E539" s="6" t="s">
        <v>3398</v>
      </c>
      <c r="F539" s="76" t="s">
        <v>545</v>
      </c>
      <c r="G539" s="110">
        <v>1</v>
      </c>
      <c r="H539" s="111">
        <v>672608400</v>
      </c>
      <c r="I539" s="87">
        <v>403278919.22999996</v>
      </c>
      <c r="J539" s="89">
        <v>0</v>
      </c>
      <c r="K539" s="96" t="s">
        <v>356</v>
      </c>
      <c r="L539" s="19" t="s">
        <v>33</v>
      </c>
      <c r="M539" s="19"/>
      <c r="N539" s="19"/>
      <c r="O539" s="19" t="s">
        <v>3765</v>
      </c>
    </row>
    <row r="540" spans="1:15" x14ac:dyDescent="0.25">
      <c r="A540" s="6" t="s">
        <v>3319</v>
      </c>
      <c r="B540" s="109" t="s">
        <v>3391</v>
      </c>
      <c r="C540" s="13" t="s">
        <v>3392</v>
      </c>
      <c r="D540" s="222">
        <v>36</v>
      </c>
      <c r="E540" s="6" t="s">
        <v>3399</v>
      </c>
      <c r="F540" s="76" t="s">
        <v>545</v>
      </c>
      <c r="G540" s="110">
        <v>1</v>
      </c>
      <c r="H540" s="111">
        <v>502000</v>
      </c>
      <c r="I540" s="87">
        <v>28891178.359999999</v>
      </c>
      <c r="J540" s="89">
        <v>0</v>
      </c>
      <c r="K540" s="96" t="s">
        <v>356</v>
      </c>
      <c r="L540" s="19" t="s">
        <v>33</v>
      </c>
      <c r="M540" s="19"/>
      <c r="N540" s="19"/>
      <c r="O540" s="19" t="s">
        <v>3765</v>
      </c>
    </row>
    <row r="541" spans="1:15" x14ac:dyDescent="0.25">
      <c r="A541" s="6" t="s">
        <v>3319</v>
      </c>
      <c r="B541" s="109" t="s">
        <v>3391</v>
      </c>
      <c r="C541" s="13" t="s">
        <v>3392</v>
      </c>
      <c r="D541" s="222">
        <v>38</v>
      </c>
      <c r="E541" s="6" t="s">
        <v>3679</v>
      </c>
      <c r="F541" s="10" t="s">
        <v>32</v>
      </c>
      <c r="G541" s="11">
        <v>0</v>
      </c>
      <c r="H541" s="10">
        <v>0</v>
      </c>
      <c r="I541" s="87">
        <v>327566.56999999989</v>
      </c>
      <c r="J541" s="89">
        <v>0</v>
      </c>
      <c r="K541" s="96" t="s">
        <v>356</v>
      </c>
      <c r="L541" s="19" t="s">
        <v>2429</v>
      </c>
      <c r="M541" s="19"/>
      <c r="N541" s="19"/>
      <c r="O541" s="19"/>
    </row>
    <row r="542" spans="1:15" x14ac:dyDescent="0.25">
      <c r="A542" s="6" t="s">
        <v>3319</v>
      </c>
      <c r="B542" s="109" t="s">
        <v>3391</v>
      </c>
      <c r="C542" s="13" t="s">
        <v>3392</v>
      </c>
      <c r="D542" s="222">
        <v>46</v>
      </c>
      <c r="E542" s="6" t="s">
        <v>3680</v>
      </c>
      <c r="F542" s="10" t="s">
        <v>32</v>
      </c>
      <c r="G542" s="11">
        <v>0</v>
      </c>
      <c r="H542" s="10">
        <v>0</v>
      </c>
      <c r="I542" s="87">
        <v>8161229.46</v>
      </c>
      <c r="J542" s="89">
        <v>0</v>
      </c>
      <c r="K542" s="96" t="s">
        <v>356</v>
      </c>
      <c r="L542" s="19" t="s">
        <v>2429</v>
      </c>
      <c r="M542" s="19"/>
      <c r="N542" s="19"/>
      <c r="O542" s="19"/>
    </row>
    <row r="543" spans="1:15" x14ac:dyDescent="0.25">
      <c r="A543" s="6" t="s">
        <v>3319</v>
      </c>
      <c r="B543" s="109" t="s">
        <v>3391</v>
      </c>
      <c r="C543" s="13" t="s">
        <v>3392</v>
      </c>
      <c r="D543" s="223" t="s">
        <v>3400</v>
      </c>
      <c r="E543" s="108" t="s">
        <v>3401</v>
      </c>
      <c r="F543" s="76" t="s">
        <v>545</v>
      </c>
      <c r="G543" s="84">
        <v>1</v>
      </c>
      <c r="H543" s="10">
        <v>3000000</v>
      </c>
      <c r="I543" s="87">
        <v>0</v>
      </c>
      <c r="J543" s="89">
        <v>0</v>
      </c>
      <c r="K543" s="96" t="s">
        <v>356</v>
      </c>
      <c r="L543" s="19" t="s">
        <v>3762</v>
      </c>
      <c r="M543" s="19"/>
      <c r="N543" s="19"/>
      <c r="O543" s="19" t="s">
        <v>3766</v>
      </c>
    </row>
    <row r="544" spans="1:15" x14ac:dyDescent="0.25">
      <c r="A544" s="6" t="s">
        <v>3319</v>
      </c>
      <c r="B544" s="109" t="s">
        <v>3391</v>
      </c>
      <c r="C544" s="13" t="s">
        <v>3392</v>
      </c>
      <c r="D544" s="222" t="s">
        <v>3402</v>
      </c>
      <c r="E544" s="6" t="s">
        <v>3403</v>
      </c>
      <c r="F544" s="76" t="s">
        <v>545</v>
      </c>
      <c r="G544" s="84">
        <v>1</v>
      </c>
      <c r="H544" s="10">
        <v>23827085</v>
      </c>
      <c r="I544" s="87">
        <v>0</v>
      </c>
      <c r="J544" s="89">
        <v>0</v>
      </c>
      <c r="K544" s="96" t="s">
        <v>356</v>
      </c>
      <c r="L544" s="19" t="s">
        <v>3762</v>
      </c>
      <c r="M544" s="19"/>
      <c r="N544" s="19"/>
      <c r="O544" s="19" t="s">
        <v>3766</v>
      </c>
    </row>
    <row r="545" spans="1:15" x14ac:dyDescent="0.25">
      <c r="A545" s="6" t="s">
        <v>3319</v>
      </c>
      <c r="B545" s="109" t="s">
        <v>3391</v>
      </c>
      <c r="C545" s="13" t="s">
        <v>3392</v>
      </c>
      <c r="D545" s="222" t="s">
        <v>3404</v>
      </c>
      <c r="E545" s="6" t="s">
        <v>3405</v>
      </c>
      <c r="F545" s="76" t="s">
        <v>545</v>
      </c>
      <c r="G545" s="84">
        <v>1</v>
      </c>
      <c r="H545" s="10">
        <v>898001</v>
      </c>
      <c r="I545" s="87">
        <v>0</v>
      </c>
      <c r="J545" s="89">
        <v>0</v>
      </c>
      <c r="K545" s="96" t="s">
        <v>356</v>
      </c>
      <c r="L545" s="19" t="s">
        <v>3762</v>
      </c>
      <c r="M545" s="19"/>
      <c r="N545" s="19"/>
      <c r="O545" s="19" t="s">
        <v>3766</v>
      </c>
    </row>
    <row r="546" spans="1:15" x14ac:dyDescent="0.25">
      <c r="A546" s="6" t="s">
        <v>3319</v>
      </c>
      <c r="B546" s="109" t="s">
        <v>3391</v>
      </c>
      <c r="C546" s="13" t="s">
        <v>3392</v>
      </c>
      <c r="D546" s="222" t="s">
        <v>3406</v>
      </c>
      <c r="E546" s="6" t="s">
        <v>3407</v>
      </c>
      <c r="F546" s="76" t="s">
        <v>545</v>
      </c>
      <c r="G546" s="84">
        <v>1</v>
      </c>
      <c r="H546" s="10">
        <v>2000</v>
      </c>
      <c r="I546" s="87">
        <v>0</v>
      </c>
      <c r="J546" s="89">
        <v>0</v>
      </c>
      <c r="K546" s="96" t="s">
        <v>356</v>
      </c>
      <c r="L546" s="19" t="s">
        <v>2429</v>
      </c>
      <c r="M546" s="19"/>
      <c r="N546" s="19"/>
      <c r="O546" s="19" t="s">
        <v>3768</v>
      </c>
    </row>
    <row r="547" spans="1:15" x14ac:dyDescent="0.25">
      <c r="A547" s="6" t="s">
        <v>3319</v>
      </c>
      <c r="B547" s="109" t="s">
        <v>3391</v>
      </c>
      <c r="C547" s="13" t="s">
        <v>3392</v>
      </c>
      <c r="D547" s="222" t="s">
        <v>3408</v>
      </c>
      <c r="E547" s="6" t="s">
        <v>3409</v>
      </c>
      <c r="F547" s="76" t="s">
        <v>545</v>
      </c>
      <c r="G547" s="84">
        <v>1</v>
      </c>
      <c r="H547" s="10">
        <v>31250000</v>
      </c>
      <c r="I547" s="87">
        <v>36102767.030000001</v>
      </c>
      <c r="J547" s="89">
        <v>0</v>
      </c>
      <c r="K547" s="96" t="s">
        <v>356</v>
      </c>
      <c r="L547" s="19" t="s">
        <v>33</v>
      </c>
      <c r="M547" s="19"/>
      <c r="N547" s="19"/>
      <c r="O547" s="19" t="s">
        <v>3765</v>
      </c>
    </row>
    <row r="548" spans="1:15" x14ac:dyDescent="0.25">
      <c r="A548" s="6" t="s">
        <v>3319</v>
      </c>
      <c r="B548" s="109" t="s">
        <v>3391</v>
      </c>
      <c r="C548" s="13" t="s">
        <v>3392</v>
      </c>
      <c r="D548" s="222" t="s">
        <v>3410</v>
      </c>
      <c r="E548" s="6" t="s">
        <v>3411</v>
      </c>
      <c r="F548" s="76" t="s">
        <v>545</v>
      </c>
      <c r="G548" s="84">
        <v>1</v>
      </c>
      <c r="H548" s="10">
        <v>6000000</v>
      </c>
      <c r="I548" s="87">
        <v>0</v>
      </c>
      <c r="J548" s="89">
        <v>0</v>
      </c>
      <c r="K548" s="96" t="s">
        <v>356</v>
      </c>
      <c r="L548" s="19" t="s">
        <v>3762</v>
      </c>
      <c r="M548" s="19"/>
      <c r="N548" s="19"/>
      <c r="O548" s="19" t="s">
        <v>3766</v>
      </c>
    </row>
    <row r="549" spans="1:15" x14ac:dyDescent="0.25">
      <c r="A549" s="6" t="s">
        <v>3319</v>
      </c>
      <c r="B549" s="109" t="s">
        <v>3391</v>
      </c>
      <c r="C549" s="13" t="s">
        <v>3392</v>
      </c>
      <c r="D549" s="222" t="s">
        <v>3412</v>
      </c>
      <c r="E549" s="6" t="s">
        <v>3413</v>
      </c>
      <c r="F549" s="76" t="s">
        <v>19</v>
      </c>
      <c r="G549" s="84">
        <v>1</v>
      </c>
      <c r="H549" s="10">
        <v>42314381</v>
      </c>
      <c r="I549" s="87">
        <v>55406048.960000001</v>
      </c>
      <c r="J549" s="89">
        <v>0</v>
      </c>
      <c r="K549" s="96" t="s">
        <v>356</v>
      </c>
      <c r="L549" s="19" t="s">
        <v>33</v>
      </c>
      <c r="M549" s="19"/>
      <c r="N549" s="19"/>
      <c r="O549" s="19" t="s">
        <v>3765</v>
      </c>
    </row>
    <row r="550" spans="1:15" x14ac:dyDescent="0.25">
      <c r="A550" s="6" t="s">
        <v>3319</v>
      </c>
      <c r="B550" s="109" t="s">
        <v>3391</v>
      </c>
      <c r="C550" s="13" t="s">
        <v>3392</v>
      </c>
      <c r="D550" s="222" t="s">
        <v>3414</v>
      </c>
      <c r="E550" s="6" t="s">
        <v>3415</v>
      </c>
      <c r="F550" s="76" t="s">
        <v>3448</v>
      </c>
      <c r="G550" s="84">
        <v>1</v>
      </c>
      <c r="H550" s="10">
        <v>2062643775</v>
      </c>
      <c r="I550" s="87">
        <v>484680787.51000005</v>
      </c>
      <c r="J550" s="89">
        <v>0</v>
      </c>
      <c r="K550" s="96" t="s">
        <v>356</v>
      </c>
      <c r="L550" s="19" t="s">
        <v>33</v>
      </c>
      <c r="M550" s="19"/>
      <c r="N550" s="19"/>
      <c r="O550" s="19" t="s">
        <v>3765</v>
      </c>
    </row>
    <row r="551" spans="1:15" x14ac:dyDescent="0.25">
      <c r="A551" s="6" t="s">
        <v>3319</v>
      </c>
      <c r="B551" s="109" t="s">
        <v>3391</v>
      </c>
      <c r="C551" s="13" t="s">
        <v>3392</v>
      </c>
      <c r="D551" s="223" t="s">
        <v>3416</v>
      </c>
      <c r="E551" s="108" t="s">
        <v>3417</v>
      </c>
      <c r="F551" s="76" t="s">
        <v>545</v>
      </c>
      <c r="G551" s="84">
        <v>1</v>
      </c>
      <c r="H551" s="10">
        <v>300000</v>
      </c>
      <c r="I551" s="87">
        <v>0</v>
      </c>
      <c r="J551" s="89">
        <v>0</v>
      </c>
      <c r="K551" s="96" t="s">
        <v>356</v>
      </c>
      <c r="L551" s="19" t="s">
        <v>3762</v>
      </c>
      <c r="M551" s="19"/>
      <c r="N551" s="19"/>
      <c r="O551" s="19" t="s">
        <v>3766</v>
      </c>
    </row>
    <row r="552" spans="1:15" x14ac:dyDescent="0.25">
      <c r="A552" s="6" t="s">
        <v>3319</v>
      </c>
      <c r="B552" s="109" t="s">
        <v>3391</v>
      </c>
      <c r="C552" s="13" t="s">
        <v>3392</v>
      </c>
      <c r="D552" s="223" t="s">
        <v>3564</v>
      </c>
      <c r="E552" s="112" t="s">
        <v>3681</v>
      </c>
      <c r="F552" s="76" t="s">
        <v>32</v>
      </c>
      <c r="G552" s="84">
        <v>0</v>
      </c>
      <c r="H552" s="10">
        <v>0</v>
      </c>
      <c r="I552" s="87">
        <v>1687775096.9000001</v>
      </c>
      <c r="J552" s="89">
        <v>0</v>
      </c>
      <c r="K552" s="96" t="s">
        <v>356</v>
      </c>
      <c r="L552" s="19" t="s">
        <v>2429</v>
      </c>
      <c r="M552" s="19"/>
      <c r="N552" s="19"/>
      <c r="O552" s="19"/>
    </row>
    <row r="553" spans="1:15" x14ac:dyDescent="0.25">
      <c r="A553" s="6" t="s">
        <v>3319</v>
      </c>
      <c r="B553" s="109" t="s">
        <v>3391</v>
      </c>
      <c r="C553" s="13" t="s">
        <v>3392</v>
      </c>
      <c r="D553" s="223" t="s">
        <v>3565</v>
      </c>
      <c r="E553" s="112" t="s">
        <v>3682</v>
      </c>
      <c r="F553" s="76" t="s">
        <v>32</v>
      </c>
      <c r="G553" s="84">
        <v>0</v>
      </c>
      <c r="H553" s="10">
        <v>0</v>
      </c>
      <c r="I553" s="87">
        <v>274578318.06</v>
      </c>
      <c r="J553" s="89">
        <v>0</v>
      </c>
      <c r="K553" s="96" t="s">
        <v>356</v>
      </c>
      <c r="L553" s="19" t="s">
        <v>2429</v>
      </c>
      <c r="M553" s="19"/>
      <c r="N553" s="19"/>
      <c r="O553" s="19"/>
    </row>
    <row r="554" spans="1:15" x14ac:dyDescent="0.25">
      <c r="A554" s="6" t="s">
        <v>3319</v>
      </c>
      <c r="B554" s="109" t="s">
        <v>3391</v>
      </c>
      <c r="C554" s="13" t="s">
        <v>3392</v>
      </c>
      <c r="D554" s="222" t="s">
        <v>3418</v>
      </c>
      <c r="E554" s="6" t="s">
        <v>3419</v>
      </c>
      <c r="F554" s="76" t="s">
        <v>545</v>
      </c>
      <c r="G554" s="84">
        <v>1</v>
      </c>
      <c r="H554" s="10">
        <v>529224600</v>
      </c>
      <c r="I554" s="87">
        <v>559033764.72000003</v>
      </c>
      <c r="J554" s="89">
        <v>0</v>
      </c>
      <c r="K554" s="96" t="s">
        <v>356</v>
      </c>
      <c r="L554" s="19" t="s">
        <v>33</v>
      </c>
      <c r="M554" s="19"/>
      <c r="N554" s="19"/>
      <c r="O554" s="19" t="s">
        <v>3765</v>
      </c>
    </row>
    <row r="555" spans="1:15" x14ac:dyDescent="0.25">
      <c r="A555" s="6" t="s">
        <v>3319</v>
      </c>
      <c r="B555" s="109" t="s">
        <v>3391</v>
      </c>
      <c r="C555" s="13" t="s">
        <v>3392</v>
      </c>
      <c r="D555" s="222" t="s">
        <v>3420</v>
      </c>
      <c r="E555" s="6" t="s">
        <v>3421</v>
      </c>
      <c r="F555" s="76" t="s">
        <v>545</v>
      </c>
      <c r="G555" s="84">
        <v>1</v>
      </c>
      <c r="H555" s="10">
        <v>3600000</v>
      </c>
      <c r="I555" s="87">
        <v>5042369.3900000053</v>
      </c>
      <c r="J555" s="89">
        <v>0</v>
      </c>
      <c r="K555" s="96" t="s">
        <v>356</v>
      </c>
      <c r="L555" s="19" t="s">
        <v>33</v>
      </c>
      <c r="M555" s="19"/>
      <c r="N555" s="19"/>
      <c r="O555" s="19" t="s">
        <v>3765</v>
      </c>
    </row>
    <row r="556" spans="1:15" x14ac:dyDescent="0.25">
      <c r="A556" s="6" t="s">
        <v>3319</v>
      </c>
      <c r="B556" s="109" t="s">
        <v>3391</v>
      </c>
      <c r="C556" s="13" t="s">
        <v>3392</v>
      </c>
      <c r="D556" s="222" t="s">
        <v>3422</v>
      </c>
      <c r="E556" s="6" t="s">
        <v>3423</v>
      </c>
      <c r="F556" s="76" t="s">
        <v>545</v>
      </c>
      <c r="G556" s="84">
        <v>1</v>
      </c>
      <c r="H556" s="10">
        <v>21400000</v>
      </c>
      <c r="I556" s="87">
        <v>13160562.75</v>
      </c>
      <c r="J556" s="89">
        <v>0</v>
      </c>
      <c r="K556" s="96" t="s">
        <v>356</v>
      </c>
      <c r="L556" s="19" t="s">
        <v>33</v>
      </c>
      <c r="M556" s="19"/>
      <c r="N556" s="19"/>
      <c r="O556" s="19" t="s">
        <v>3765</v>
      </c>
    </row>
    <row r="557" spans="1:15" x14ac:dyDescent="0.25">
      <c r="A557" s="6" t="s">
        <v>3319</v>
      </c>
      <c r="B557" s="109" t="s">
        <v>3391</v>
      </c>
      <c r="C557" s="13" t="s">
        <v>3392</v>
      </c>
      <c r="D557" s="223" t="s">
        <v>3424</v>
      </c>
      <c r="E557" s="108" t="s">
        <v>3425</v>
      </c>
      <c r="F557" s="76" t="s">
        <v>545</v>
      </c>
      <c r="G557" s="84">
        <v>1</v>
      </c>
      <c r="H557" s="10">
        <v>278600000</v>
      </c>
      <c r="I557" s="87">
        <v>0</v>
      </c>
      <c r="J557" s="89">
        <v>0</v>
      </c>
      <c r="K557" s="96" t="s">
        <v>356</v>
      </c>
      <c r="L557" s="19" t="s">
        <v>3762</v>
      </c>
      <c r="M557" s="19"/>
      <c r="N557" s="19"/>
      <c r="O557" s="19" t="s">
        <v>3766</v>
      </c>
    </row>
    <row r="558" spans="1:15" x14ac:dyDescent="0.25">
      <c r="A558" s="6" t="s">
        <v>3319</v>
      </c>
      <c r="B558" s="109" t="s">
        <v>3391</v>
      </c>
      <c r="C558" s="13" t="s">
        <v>3392</v>
      </c>
      <c r="D558" s="222" t="s">
        <v>3426</v>
      </c>
      <c r="E558" s="6" t="s">
        <v>3427</v>
      </c>
      <c r="F558" s="76" t="s">
        <v>545</v>
      </c>
      <c r="G558" s="84">
        <v>1</v>
      </c>
      <c r="H558" s="10">
        <v>25000</v>
      </c>
      <c r="I558" s="87">
        <v>0</v>
      </c>
      <c r="J558" s="89">
        <v>0</v>
      </c>
      <c r="K558" s="96" t="s">
        <v>356</v>
      </c>
      <c r="L558" s="19" t="s">
        <v>3762</v>
      </c>
      <c r="M558" s="19"/>
      <c r="N558" s="19"/>
      <c r="O558" s="19" t="s">
        <v>3766</v>
      </c>
    </row>
    <row r="559" spans="1:15" x14ac:dyDescent="0.25">
      <c r="A559" s="6" t="s">
        <v>3319</v>
      </c>
      <c r="B559" s="109" t="s">
        <v>3391</v>
      </c>
      <c r="C559" s="13" t="s">
        <v>3392</v>
      </c>
      <c r="D559" s="222" t="s">
        <v>3428</v>
      </c>
      <c r="E559" s="6" t="s">
        <v>3429</v>
      </c>
      <c r="F559" s="76" t="s">
        <v>545</v>
      </c>
      <c r="G559" s="84">
        <v>1</v>
      </c>
      <c r="H559" s="10">
        <v>25000</v>
      </c>
      <c r="I559" s="87">
        <v>11675.53</v>
      </c>
      <c r="J559" s="89">
        <v>0</v>
      </c>
      <c r="K559" s="96" t="s">
        <v>356</v>
      </c>
      <c r="L559" s="19" t="s">
        <v>33</v>
      </c>
      <c r="M559" s="19"/>
      <c r="N559" s="19"/>
      <c r="O559" s="19" t="s">
        <v>3765</v>
      </c>
    </row>
    <row r="560" spans="1:15" x14ac:dyDescent="0.25">
      <c r="A560" s="6" t="s">
        <v>3319</v>
      </c>
      <c r="B560" s="109" t="s">
        <v>3391</v>
      </c>
      <c r="C560" s="13" t="s">
        <v>3392</v>
      </c>
      <c r="D560" s="222" t="s">
        <v>3430</v>
      </c>
      <c r="E560" s="6" t="s">
        <v>3431</v>
      </c>
      <c r="F560" s="76" t="s">
        <v>545</v>
      </c>
      <c r="G560" s="84">
        <v>1</v>
      </c>
      <c r="H560" s="10">
        <v>109000000</v>
      </c>
      <c r="I560" s="87">
        <v>108215198.02000001</v>
      </c>
      <c r="J560" s="89">
        <v>0</v>
      </c>
      <c r="K560" s="96" t="s">
        <v>356</v>
      </c>
      <c r="L560" s="19" t="s">
        <v>33</v>
      </c>
      <c r="M560" s="19"/>
      <c r="N560" s="19"/>
      <c r="O560" s="19" t="s">
        <v>3765</v>
      </c>
    </row>
    <row r="561" spans="1:15" x14ac:dyDescent="0.25">
      <c r="A561" s="6" t="s">
        <v>3319</v>
      </c>
      <c r="B561" s="109" t="s">
        <v>3391</v>
      </c>
      <c r="C561" s="13" t="s">
        <v>3392</v>
      </c>
      <c r="D561" s="222" t="s">
        <v>3432</v>
      </c>
      <c r="E561" s="6" t="s">
        <v>3433</v>
      </c>
      <c r="F561" s="76" t="s">
        <v>545</v>
      </c>
      <c r="G561" s="84">
        <v>1</v>
      </c>
      <c r="H561" s="10">
        <v>16700000</v>
      </c>
      <c r="I561" s="87">
        <v>0</v>
      </c>
      <c r="J561" s="89">
        <v>0</v>
      </c>
      <c r="K561" s="96" t="s">
        <v>356</v>
      </c>
      <c r="L561" s="19" t="s">
        <v>3762</v>
      </c>
      <c r="M561" s="19"/>
      <c r="N561" s="19"/>
      <c r="O561" s="19" t="s">
        <v>3766</v>
      </c>
    </row>
    <row r="562" spans="1:15" x14ac:dyDescent="0.25">
      <c r="A562" s="6" t="s">
        <v>3319</v>
      </c>
      <c r="B562" s="109" t="s">
        <v>3391</v>
      </c>
      <c r="C562" s="13" t="s">
        <v>3392</v>
      </c>
      <c r="D562" s="222" t="s">
        <v>3434</v>
      </c>
      <c r="E562" s="6" t="s">
        <v>3435</v>
      </c>
      <c r="F562" s="76" t="s">
        <v>545</v>
      </c>
      <c r="G562" s="84">
        <v>1</v>
      </c>
      <c r="H562" s="10">
        <v>1212752</v>
      </c>
      <c r="I562" s="87">
        <v>2074005.06</v>
      </c>
      <c r="J562" s="89">
        <v>0</v>
      </c>
      <c r="K562" s="96" t="s">
        <v>356</v>
      </c>
      <c r="L562" s="19" t="s">
        <v>33</v>
      </c>
      <c r="M562" s="19"/>
      <c r="N562" s="19"/>
      <c r="O562" s="19" t="s">
        <v>3765</v>
      </c>
    </row>
    <row r="563" spans="1:15" x14ac:dyDescent="0.25">
      <c r="A563" s="6" t="s">
        <v>3319</v>
      </c>
      <c r="B563" s="109" t="s">
        <v>3391</v>
      </c>
      <c r="C563" s="13" t="s">
        <v>3392</v>
      </c>
      <c r="D563" s="222" t="s">
        <v>3436</v>
      </c>
      <c r="E563" s="6" t="s">
        <v>3437</v>
      </c>
      <c r="F563" s="76" t="s">
        <v>545</v>
      </c>
      <c r="G563" s="84">
        <v>1</v>
      </c>
      <c r="H563" s="10">
        <v>800000</v>
      </c>
      <c r="I563" s="87">
        <v>0</v>
      </c>
      <c r="J563" s="89">
        <v>0</v>
      </c>
      <c r="K563" s="96" t="s">
        <v>356</v>
      </c>
      <c r="L563" s="19" t="s">
        <v>3762</v>
      </c>
      <c r="M563" s="19"/>
      <c r="N563" s="19"/>
      <c r="O563" s="19" t="s">
        <v>3766</v>
      </c>
    </row>
    <row r="564" spans="1:15" x14ac:dyDescent="0.25">
      <c r="A564" s="6" t="s">
        <v>3319</v>
      </c>
      <c r="B564" s="109" t="s">
        <v>3391</v>
      </c>
      <c r="C564" s="13" t="s">
        <v>3392</v>
      </c>
      <c r="D564" s="222" t="s">
        <v>3438</v>
      </c>
      <c r="E564" s="6" t="s">
        <v>3439</v>
      </c>
      <c r="F564" s="76" t="s">
        <v>545</v>
      </c>
      <c r="G564" s="84">
        <v>1</v>
      </c>
      <c r="H564" s="10">
        <v>1102</v>
      </c>
      <c r="I564" s="87">
        <v>0</v>
      </c>
      <c r="J564" s="89">
        <v>0</v>
      </c>
      <c r="K564" s="96" t="s">
        <v>356</v>
      </c>
      <c r="L564" s="19" t="s">
        <v>2429</v>
      </c>
      <c r="M564" s="19"/>
      <c r="N564" s="19"/>
      <c r="O564" s="19" t="s">
        <v>3768</v>
      </c>
    </row>
    <row r="565" spans="1:15" x14ac:dyDescent="0.25">
      <c r="A565" s="6" t="s">
        <v>3319</v>
      </c>
      <c r="B565" s="109" t="s">
        <v>3391</v>
      </c>
      <c r="C565" s="13" t="s">
        <v>3392</v>
      </c>
      <c r="D565" s="222" t="s">
        <v>3440</v>
      </c>
      <c r="E565" s="6" t="s">
        <v>3441</v>
      </c>
      <c r="F565" s="76" t="s">
        <v>545</v>
      </c>
      <c r="G565" s="84">
        <v>1</v>
      </c>
      <c r="H565" s="10">
        <v>40000000</v>
      </c>
      <c r="I565" s="87">
        <v>64968380</v>
      </c>
      <c r="J565" s="89">
        <v>0</v>
      </c>
      <c r="K565" s="96" t="s">
        <v>356</v>
      </c>
      <c r="L565" s="19" t="s">
        <v>33</v>
      </c>
      <c r="M565" s="19"/>
      <c r="N565" s="19"/>
      <c r="O565" s="19" t="s">
        <v>3765</v>
      </c>
    </row>
    <row r="566" spans="1:15" x14ac:dyDescent="0.25">
      <c r="A566" s="6" t="s">
        <v>3319</v>
      </c>
      <c r="B566" s="109" t="s">
        <v>3391</v>
      </c>
      <c r="C566" s="13" t="s">
        <v>3392</v>
      </c>
      <c r="D566" s="222" t="s">
        <v>3442</v>
      </c>
      <c r="E566" s="6" t="s">
        <v>3443</v>
      </c>
      <c r="F566" s="76" t="s">
        <v>545</v>
      </c>
      <c r="G566" s="84">
        <v>1</v>
      </c>
      <c r="H566" s="10">
        <v>20000000</v>
      </c>
      <c r="I566" s="87">
        <v>0</v>
      </c>
      <c r="J566" s="89">
        <v>0</v>
      </c>
      <c r="K566" s="96" t="s">
        <v>356</v>
      </c>
      <c r="L566" s="19" t="s">
        <v>3762</v>
      </c>
      <c r="M566" s="19"/>
      <c r="N566" s="19"/>
      <c r="O566" s="19" t="s">
        <v>3766</v>
      </c>
    </row>
    <row r="567" spans="1:15" x14ac:dyDescent="0.25">
      <c r="A567" s="6" t="s">
        <v>3319</v>
      </c>
      <c r="B567" s="109" t="s">
        <v>3391</v>
      </c>
      <c r="C567" s="13" t="s">
        <v>3392</v>
      </c>
      <c r="D567" s="222" t="s">
        <v>3444</v>
      </c>
      <c r="E567" s="6" t="s">
        <v>3445</v>
      </c>
      <c r="F567" s="76" t="s">
        <v>545</v>
      </c>
      <c r="G567" s="84">
        <v>1</v>
      </c>
      <c r="H567" s="10">
        <v>1102</v>
      </c>
      <c r="I567" s="87">
        <v>0</v>
      </c>
      <c r="J567" s="89">
        <v>0</v>
      </c>
      <c r="K567" s="96" t="s">
        <v>356</v>
      </c>
      <c r="L567" s="19" t="s">
        <v>2429</v>
      </c>
      <c r="M567" s="19"/>
      <c r="N567" s="19"/>
      <c r="O567" s="19" t="s">
        <v>3768</v>
      </c>
    </row>
    <row r="568" spans="1:15" x14ac:dyDescent="0.25">
      <c r="A568" s="6" t="s">
        <v>3319</v>
      </c>
      <c r="B568" s="109" t="s">
        <v>3391</v>
      </c>
      <c r="C568" s="13" t="s">
        <v>3392</v>
      </c>
      <c r="D568" s="222" t="s">
        <v>3446</v>
      </c>
      <c r="E568" s="6" t="s">
        <v>3447</v>
      </c>
      <c r="F568" s="76" t="s">
        <v>545</v>
      </c>
      <c r="G568" s="84">
        <v>1</v>
      </c>
      <c r="H568" s="10">
        <v>165000000</v>
      </c>
      <c r="I568" s="87">
        <v>0</v>
      </c>
      <c r="J568" s="89">
        <v>0</v>
      </c>
      <c r="K568" s="96" t="s">
        <v>356</v>
      </c>
      <c r="L568" s="19" t="s">
        <v>3762</v>
      </c>
      <c r="M568" s="19"/>
      <c r="N568" s="19"/>
      <c r="O568" s="19" t="s">
        <v>3766</v>
      </c>
    </row>
    <row r="569" spans="1:15" x14ac:dyDescent="0.25">
      <c r="A569" s="9" t="s">
        <v>3330</v>
      </c>
      <c r="B569" s="118" t="s">
        <v>3617</v>
      </c>
      <c r="C569" s="118" t="s">
        <v>3616</v>
      </c>
      <c r="D569" s="222" t="s">
        <v>17</v>
      </c>
      <c r="E569" s="13" t="s">
        <v>18</v>
      </c>
      <c r="F569" s="10">
        <v>0</v>
      </c>
      <c r="G569" s="10">
        <v>0</v>
      </c>
      <c r="H569" s="10">
        <v>0</v>
      </c>
      <c r="I569" s="87">
        <v>67132674.860000014</v>
      </c>
      <c r="J569" s="89">
        <v>0</v>
      </c>
      <c r="K569" s="96" t="s">
        <v>356</v>
      </c>
      <c r="L569" s="19" t="s">
        <v>2429</v>
      </c>
      <c r="M569" s="19"/>
      <c r="N569" s="19"/>
      <c r="O569" s="19"/>
    </row>
    <row r="570" spans="1:15" x14ac:dyDescent="0.25">
      <c r="A570" s="9" t="s">
        <v>3330</v>
      </c>
      <c r="B570" s="118" t="s">
        <v>3617</v>
      </c>
      <c r="C570" s="118" t="s">
        <v>3616</v>
      </c>
      <c r="D570" s="222" t="s">
        <v>20</v>
      </c>
      <c r="E570" s="13" t="s">
        <v>21</v>
      </c>
      <c r="F570" s="10">
        <v>0</v>
      </c>
      <c r="G570" s="10">
        <v>0</v>
      </c>
      <c r="H570" s="10">
        <v>0</v>
      </c>
      <c r="I570" s="87">
        <v>11375857.890000001</v>
      </c>
      <c r="J570" s="89">
        <v>0</v>
      </c>
      <c r="K570" s="96" t="s">
        <v>356</v>
      </c>
      <c r="L570" s="19" t="s">
        <v>2429</v>
      </c>
      <c r="M570" s="19"/>
      <c r="N570" s="19"/>
      <c r="O570" s="19"/>
    </row>
    <row r="571" spans="1:15" x14ac:dyDescent="0.25">
      <c r="A571" s="9" t="s">
        <v>3330</v>
      </c>
      <c r="B571" s="118" t="s">
        <v>3617</v>
      </c>
      <c r="C571" s="118" t="s">
        <v>3616</v>
      </c>
      <c r="D571" s="222" t="s">
        <v>106</v>
      </c>
      <c r="E571" s="106" t="s">
        <v>107</v>
      </c>
      <c r="F571" s="10">
        <v>0</v>
      </c>
      <c r="G571" s="10">
        <v>0</v>
      </c>
      <c r="H571" s="10">
        <v>0</v>
      </c>
      <c r="I571" s="87">
        <v>296359.43000000005</v>
      </c>
      <c r="J571" s="89">
        <v>0</v>
      </c>
      <c r="K571" s="96" t="s">
        <v>356</v>
      </c>
      <c r="L571" s="19" t="s">
        <v>2429</v>
      </c>
      <c r="M571" s="19"/>
      <c r="N571" s="19"/>
      <c r="O571" s="19"/>
    </row>
    <row r="572" spans="1:15" x14ac:dyDescent="0.25">
      <c r="A572" s="9" t="s">
        <v>3330</v>
      </c>
      <c r="B572" s="118" t="s">
        <v>3617</v>
      </c>
      <c r="C572" s="118" t="s">
        <v>3616</v>
      </c>
      <c r="D572" s="222" t="s">
        <v>39</v>
      </c>
      <c r="E572" s="6" t="s">
        <v>40</v>
      </c>
      <c r="F572" s="10">
        <v>0</v>
      </c>
      <c r="G572" s="10">
        <v>0</v>
      </c>
      <c r="H572" s="10">
        <v>0</v>
      </c>
      <c r="I572" s="87">
        <v>34228.29</v>
      </c>
      <c r="J572" s="89">
        <v>0</v>
      </c>
      <c r="K572" s="96" t="s">
        <v>356</v>
      </c>
      <c r="L572" s="19" t="s">
        <v>2429</v>
      </c>
      <c r="M572" s="19"/>
      <c r="N572" s="19"/>
      <c r="O572" s="19"/>
    </row>
    <row r="573" spans="1:15" x14ac:dyDescent="0.25">
      <c r="A573" s="9" t="s">
        <v>3330</v>
      </c>
      <c r="B573" s="118" t="s">
        <v>3617</v>
      </c>
      <c r="C573" s="118" t="s">
        <v>3616</v>
      </c>
      <c r="D573" s="223" t="s">
        <v>3566</v>
      </c>
      <c r="E573" s="6" t="s">
        <v>3618</v>
      </c>
      <c r="F573" s="10">
        <v>0</v>
      </c>
      <c r="G573" s="10">
        <v>0</v>
      </c>
      <c r="H573" s="10">
        <v>0</v>
      </c>
      <c r="I573" s="87">
        <v>568562.48</v>
      </c>
      <c r="J573" s="89">
        <v>0</v>
      </c>
      <c r="K573" s="96" t="s">
        <v>356</v>
      </c>
      <c r="L573" s="19" t="s">
        <v>2429</v>
      </c>
      <c r="M573" s="19"/>
      <c r="N573" s="19"/>
      <c r="O573" s="19"/>
    </row>
    <row r="574" spans="1:15" x14ac:dyDescent="0.25">
      <c r="A574" s="13" t="s">
        <v>472</v>
      </c>
      <c r="B574" s="13" t="s">
        <v>470</v>
      </c>
      <c r="C574" s="13" t="s">
        <v>471</v>
      </c>
      <c r="D574" s="223" t="s">
        <v>473</v>
      </c>
      <c r="E574" s="100" t="s">
        <v>474</v>
      </c>
      <c r="F574" s="10" t="s">
        <v>475</v>
      </c>
      <c r="G574" s="11">
        <v>1</v>
      </c>
      <c r="H574" s="10">
        <v>300741</v>
      </c>
      <c r="I574" s="87">
        <v>0</v>
      </c>
      <c r="J574" s="89">
        <v>0</v>
      </c>
      <c r="K574" s="96" t="s">
        <v>476</v>
      </c>
      <c r="L574" s="19" t="s">
        <v>33</v>
      </c>
      <c r="M574" s="19" t="s">
        <v>477</v>
      </c>
      <c r="N574" s="19"/>
      <c r="O574" s="19"/>
    </row>
    <row r="575" spans="1:15" x14ac:dyDescent="0.25">
      <c r="A575" s="13" t="s">
        <v>472</v>
      </c>
      <c r="B575" s="13" t="s">
        <v>470</v>
      </c>
      <c r="C575" s="13" t="s">
        <v>471</v>
      </c>
      <c r="D575" s="222" t="s">
        <v>17</v>
      </c>
      <c r="E575" s="13" t="s">
        <v>18</v>
      </c>
      <c r="F575" s="10" t="s">
        <v>88</v>
      </c>
      <c r="G575" s="11">
        <v>1</v>
      </c>
      <c r="H575" s="10">
        <v>20950715</v>
      </c>
      <c r="I575" s="87">
        <v>21832832.20000001</v>
      </c>
      <c r="J575" s="89">
        <v>1</v>
      </c>
      <c r="K575" s="96" t="s">
        <v>478</v>
      </c>
      <c r="L575" s="19" t="s">
        <v>27</v>
      </c>
      <c r="M575" s="19"/>
      <c r="N575" s="19"/>
      <c r="O575" s="19"/>
    </row>
    <row r="576" spans="1:15" x14ac:dyDescent="0.25">
      <c r="A576" s="13" t="s">
        <v>472</v>
      </c>
      <c r="B576" s="13" t="s">
        <v>470</v>
      </c>
      <c r="C576" s="13" t="s">
        <v>471</v>
      </c>
      <c r="D576" s="222" t="s">
        <v>20</v>
      </c>
      <c r="E576" s="13" t="s">
        <v>21</v>
      </c>
      <c r="F576" s="10" t="s">
        <v>88</v>
      </c>
      <c r="G576" s="11">
        <v>1</v>
      </c>
      <c r="H576" s="10">
        <v>2224879</v>
      </c>
      <c r="I576" s="87">
        <v>4211872.46</v>
      </c>
      <c r="J576" s="89">
        <v>1</v>
      </c>
      <c r="K576" s="96" t="s">
        <v>479</v>
      </c>
      <c r="L576" s="19" t="s">
        <v>27</v>
      </c>
      <c r="M576" s="19"/>
      <c r="N576" s="19"/>
      <c r="O576" s="19"/>
    </row>
    <row r="577" spans="1:15" x14ac:dyDescent="0.25">
      <c r="A577" s="13" t="s">
        <v>472</v>
      </c>
      <c r="B577" s="13" t="s">
        <v>470</v>
      </c>
      <c r="C577" s="13" t="s">
        <v>471</v>
      </c>
      <c r="D577" s="222" t="s">
        <v>480</v>
      </c>
      <c r="E577" s="13" t="s">
        <v>481</v>
      </c>
      <c r="F577" s="10" t="s">
        <v>482</v>
      </c>
      <c r="G577" s="11">
        <v>1</v>
      </c>
      <c r="H577" s="10">
        <v>10000</v>
      </c>
      <c r="I577" s="87">
        <v>17298.41</v>
      </c>
      <c r="J577" s="89">
        <v>0</v>
      </c>
      <c r="K577" s="96" t="s">
        <v>476</v>
      </c>
      <c r="L577" s="19" t="s">
        <v>33</v>
      </c>
      <c r="M577" s="19" t="s">
        <v>483</v>
      </c>
      <c r="N577" s="19"/>
      <c r="O577" s="19"/>
    </row>
    <row r="578" spans="1:15" x14ac:dyDescent="0.25">
      <c r="A578" s="13" t="s">
        <v>472</v>
      </c>
      <c r="B578" s="13" t="s">
        <v>470</v>
      </c>
      <c r="C578" s="13" t="s">
        <v>471</v>
      </c>
      <c r="D578" s="222" t="s">
        <v>553</v>
      </c>
      <c r="E578" s="13" t="s">
        <v>554</v>
      </c>
      <c r="F578" s="10">
        <v>0</v>
      </c>
      <c r="G578" s="10">
        <v>0</v>
      </c>
      <c r="H578" s="10">
        <v>0</v>
      </c>
      <c r="I578" s="87">
        <v>2225721.88</v>
      </c>
      <c r="J578" s="89">
        <v>26</v>
      </c>
      <c r="K578" s="96" t="s">
        <v>555</v>
      </c>
      <c r="L578" s="19" t="s">
        <v>2429</v>
      </c>
      <c r="M578" s="19"/>
      <c r="N578" s="19" t="s">
        <v>556</v>
      </c>
      <c r="O578" s="19" t="s">
        <v>3765</v>
      </c>
    </row>
    <row r="579" spans="1:15" x14ac:dyDescent="0.25">
      <c r="A579" s="13" t="s">
        <v>472</v>
      </c>
      <c r="B579" s="13" t="s">
        <v>470</v>
      </c>
      <c r="C579" s="13" t="s">
        <v>471</v>
      </c>
      <c r="D579" s="223" t="s">
        <v>557</v>
      </c>
      <c r="E579" s="13" t="s">
        <v>558</v>
      </c>
      <c r="F579" s="10">
        <v>0</v>
      </c>
      <c r="G579" s="10">
        <v>0</v>
      </c>
      <c r="H579" s="10">
        <v>0</v>
      </c>
      <c r="I579" s="87">
        <v>570200</v>
      </c>
      <c r="J579" s="89">
        <v>267</v>
      </c>
      <c r="K579" s="96" t="s">
        <v>559</v>
      </c>
      <c r="L579" s="19" t="s">
        <v>2429</v>
      </c>
      <c r="M579" s="19"/>
      <c r="N579" s="19" t="s">
        <v>560</v>
      </c>
      <c r="O579" s="19" t="s">
        <v>3765</v>
      </c>
    </row>
    <row r="580" spans="1:15" x14ac:dyDescent="0.25">
      <c r="A580" s="13" t="s">
        <v>472</v>
      </c>
      <c r="B580" s="13" t="s">
        <v>470</v>
      </c>
      <c r="C580" s="13" t="s">
        <v>471</v>
      </c>
      <c r="D580" s="222" t="s">
        <v>484</v>
      </c>
      <c r="E580" s="13" t="s">
        <v>485</v>
      </c>
      <c r="F580" s="10" t="s">
        <v>486</v>
      </c>
      <c r="G580" s="11">
        <v>1</v>
      </c>
      <c r="H580" s="10">
        <v>765018</v>
      </c>
      <c r="I580" s="87">
        <v>0</v>
      </c>
      <c r="J580" s="89">
        <v>0</v>
      </c>
      <c r="K580" s="96" t="s">
        <v>476</v>
      </c>
      <c r="L580" s="19" t="s">
        <v>33</v>
      </c>
      <c r="M580" s="19" t="s">
        <v>487</v>
      </c>
      <c r="N580" s="19"/>
      <c r="O580" s="19"/>
    </row>
    <row r="581" spans="1:15" x14ac:dyDescent="0.25">
      <c r="A581" s="13" t="s">
        <v>472</v>
      </c>
      <c r="B581" s="13" t="s">
        <v>470</v>
      </c>
      <c r="C581" s="13" t="s">
        <v>471</v>
      </c>
      <c r="D581" s="222" t="s">
        <v>39</v>
      </c>
      <c r="E581" s="13" t="s">
        <v>40</v>
      </c>
      <c r="F581" s="10" t="s">
        <v>488</v>
      </c>
      <c r="G581" s="11">
        <v>1</v>
      </c>
      <c r="H581" s="10">
        <v>1000</v>
      </c>
      <c r="I581" s="87">
        <v>5850</v>
      </c>
      <c r="J581" s="89">
        <v>30</v>
      </c>
      <c r="K581" s="96" t="s">
        <v>489</v>
      </c>
      <c r="L581" s="19" t="s">
        <v>27</v>
      </c>
      <c r="M581" s="19"/>
      <c r="N581" s="19"/>
      <c r="O581" s="19"/>
    </row>
    <row r="582" spans="1:15" x14ac:dyDescent="0.25">
      <c r="A582" s="13" t="s">
        <v>472</v>
      </c>
      <c r="B582" s="13" t="s">
        <v>470</v>
      </c>
      <c r="C582" s="13" t="s">
        <v>471</v>
      </c>
      <c r="D582" s="223" t="s">
        <v>490</v>
      </c>
      <c r="E582" s="100" t="s">
        <v>491</v>
      </c>
      <c r="F582" s="10" t="s">
        <v>492</v>
      </c>
      <c r="G582" s="11">
        <v>1</v>
      </c>
      <c r="H582" s="10">
        <v>1000000</v>
      </c>
      <c r="I582" s="87">
        <v>0</v>
      </c>
      <c r="J582" s="89">
        <v>0</v>
      </c>
      <c r="K582" s="96" t="s">
        <v>476</v>
      </c>
      <c r="L582" s="19" t="s">
        <v>33</v>
      </c>
      <c r="M582" s="19" t="s">
        <v>493</v>
      </c>
      <c r="N582" s="19"/>
      <c r="O582" s="19"/>
    </row>
    <row r="583" spans="1:15" x14ac:dyDescent="0.25">
      <c r="A583" s="13" t="s">
        <v>472</v>
      </c>
      <c r="B583" s="13" t="s">
        <v>470</v>
      </c>
      <c r="C583" s="13" t="s">
        <v>471</v>
      </c>
      <c r="D583" s="222" t="s">
        <v>494</v>
      </c>
      <c r="E583" s="13" t="s">
        <v>495</v>
      </c>
      <c r="F583" s="10" t="s">
        <v>88</v>
      </c>
      <c r="G583" s="11">
        <v>1</v>
      </c>
      <c r="H583" s="10">
        <v>5190529</v>
      </c>
      <c r="I583" s="87">
        <v>0</v>
      </c>
      <c r="J583" s="89">
        <v>0</v>
      </c>
      <c r="K583" s="96" t="s">
        <v>476</v>
      </c>
      <c r="L583" s="19" t="s">
        <v>33</v>
      </c>
      <c r="M583" s="19" t="s">
        <v>496</v>
      </c>
      <c r="N583" s="19"/>
      <c r="O583" s="19"/>
    </row>
    <row r="584" spans="1:15" x14ac:dyDescent="0.25">
      <c r="A584" s="13" t="s">
        <v>472</v>
      </c>
      <c r="B584" s="13" t="s">
        <v>470</v>
      </c>
      <c r="C584" s="13" t="s">
        <v>471</v>
      </c>
      <c r="D584" s="222" t="s">
        <v>497</v>
      </c>
      <c r="E584" s="13" t="s">
        <v>498</v>
      </c>
      <c r="F584" s="10" t="s">
        <v>88</v>
      </c>
      <c r="G584" s="11">
        <v>1</v>
      </c>
      <c r="H584" s="10">
        <v>409030</v>
      </c>
      <c r="I584" s="87">
        <v>1378.48</v>
      </c>
      <c r="J584" s="89">
        <v>1</v>
      </c>
      <c r="K584" s="96" t="s">
        <v>499</v>
      </c>
      <c r="L584" s="19" t="s">
        <v>27</v>
      </c>
      <c r="M584" s="19"/>
      <c r="N584" s="19"/>
      <c r="O584" s="19"/>
    </row>
    <row r="585" spans="1:15" x14ac:dyDescent="0.25">
      <c r="A585" s="13" t="s">
        <v>472</v>
      </c>
      <c r="B585" s="13" t="s">
        <v>470</v>
      </c>
      <c r="C585" s="13" t="s">
        <v>471</v>
      </c>
      <c r="D585" s="222" t="s">
        <v>500</v>
      </c>
      <c r="E585" s="13" t="s">
        <v>501</v>
      </c>
      <c r="F585" s="10" t="s">
        <v>502</v>
      </c>
      <c r="G585" s="11">
        <v>1</v>
      </c>
      <c r="H585" s="10">
        <v>1428035</v>
      </c>
      <c r="I585" s="87">
        <v>1152520.98</v>
      </c>
      <c r="J585" s="89">
        <v>1</v>
      </c>
      <c r="K585" s="96" t="s">
        <v>503</v>
      </c>
      <c r="L585" s="19" t="s">
        <v>27</v>
      </c>
      <c r="M585" s="19"/>
      <c r="N585" s="19"/>
      <c r="O585" s="19"/>
    </row>
    <row r="586" spans="1:15" x14ac:dyDescent="0.25">
      <c r="A586" s="13" t="s">
        <v>472</v>
      </c>
      <c r="B586" s="13" t="s">
        <v>470</v>
      </c>
      <c r="C586" s="13" t="s">
        <v>471</v>
      </c>
      <c r="D586" s="223" t="s">
        <v>504</v>
      </c>
      <c r="E586" s="100" t="s">
        <v>505</v>
      </c>
      <c r="F586" s="10" t="s">
        <v>506</v>
      </c>
      <c r="G586" s="11">
        <v>1</v>
      </c>
      <c r="H586" s="10">
        <v>4410</v>
      </c>
      <c r="I586" s="87">
        <v>0</v>
      </c>
      <c r="J586" s="89">
        <v>0</v>
      </c>
      <c r="K586" s="96" t="s">
        <v>356</v>
      </c>
      <c r="L586" s="19" t="s">
        <v>1382</v>
      </c>
      <c r="M586" s="19" t="s">
        <v>496</v>
      </c>
      <c r="N586" s="19" t="s">
        <v>1029</v>
      </c>
      <c r="O586" s="19"/>
    </row>
    <row r="587" spans="1:15" x14ac:dyDescent="0.25">
      <c r="A587" s="13" t="s">
        <v>472</v>
      </c>
      <c r="B587" s="13" t="s">
        <v>470</v>
      </c>
      <c r="C587" s="13" t="s">
        <v>471</v>
      </c>
      <c r="D587" s="223" t="s">
        <v>507</v>
      </c>
      <c r="E587" s="100" t="s">
        <v>508</v>
      </c>
      <c r="F587" s="10" t="s">
        <v>509</v>
      </c>
      <c r="G587" s="11">
        <v>1</v>
      </c>
      <c r="H587" s="10">
        <v>1000</v>
      </c>
      <c r="I587" s="87">
        <v>0</v>
      </c>
      <c r="J587" s="89">
        <v>0</v>
      </c>
      <c r="K587" s="96" t="s">
        <v>356</v>
      </c>
      <c r="L587" s="19" t="s">
        <v>1382</v>
      </c>
      <c r="M587" s="19" t="s">
        <v>496</v>
      </c>
      <c r="N587" s="19" t="s">
        <v>1029</v>
      </c>
      <c r="O587" s="19"/>
    </row>
    <row r="588" spans="1:15" x14ac:dyDescent="0.25">
      <c r="A588" s="13" t="s">
        <v>472</v>
      </c>
      <c r="B588" s="13" t="s">
        <v>470</v>
      </c>
      <c r="C588" s="13" t="s">
        <v>471</v>
      </c>
      <c r="D588" s="222" t="s">
        <v>510</v>
      </c>
      <c r="E588" s="13" t="s">
        <v>511</v>
      </c>
      <c r="F588" s="10" t="s">
        <v>512</v>
      </c>
      <c r="G588" s="11">
        <v>1</v>
      </c>
      <c r="H588" s="10">
        <v>122403</v>
      </c>
      <c r="I588" s="87">
        <v>1349581.29</v>
      </c>
      <c r="J588" s="89">
        <v>138000</v>
      </c>
      <c r="K588" s="96" t="s">
        <v>513</v>
      </c>
      <c r="L588" s="19" t="s">
        <v>27</v>
      </c>
      <c r="M588" s="19"/>
      <c r="N588" s="19" t="s">
        <v>514</v>
      </c>
      <c r="O588" s="19"/>
    </row>
    <row r="589" spans="1:15" x14ac:dyDescent="0.25">
      <c r="A589" s="13" t="s">
        <v>472</v>
      </c>
      <c r="B589" s="13" t="s">
        <v>470</v>
      </c>
      <c r="C589" s="13" t="s">
        <v>471</v>
      </c>
      <c r="D589" s="222" t="s">
        <v>515</v>
      </c>
      <c r="E589" s="13" t="s">
        <v>516</v>
      </c>
      <c r="F589" s="10" t="s">
        <v>88</v>
      </c>
      <c r="G589" s="11">
        <v>1</v>
      </c>
      <c r="H589" s="10">
        <v>6176691</v>
      </c>
      <c r="I589" s="87">
        <v>1981062.96</v>
      </c>
      <c r="J589" s="89">
        <v>186</v>
      </c>
      <c r="K589" s="96" t="s">
        <v>517</v>
      </c>
      <c r="L589" s="19" t="s">
        <v>27</v>
      </c>
      <c r="M589" s="19"/>
      <c r="N589" s="19"/>
      <c r="O589" s="19"/>
    </row>
    <row r="590" spans="1:15" x14ac:dyDescent="0.25">
      <c r="A590" s="13" t="s">
        <v>472</v>
      </c>
      <c r="B590" s="13" t="s">
        <v>470</v>
      </c>
      <c r="C590" s="13" t="s">
        <v>471</v>
      </c>
      <c r="D590" s="222" t="s">
        <v>518</v>
      </c>
      <c r="E590" s="13" t="s">
        <v>519</v>
      </c>
      <c r="F590" s="10" t="s">
        <v>88</v>
      </c>
      <c r="G590" s="11">
        <v>1</v>
      </c>
      <c r="H590" s="10">
        <v>1803416</v>
      </c>
      <c r="I590" s="87">
        <v>2010584.97</v>
      </c>
      <c r="J590" s="89">
        <v>2704710</v>
      </c>
      <c r="K590" s="96" t="s">
        <v>520</v>
      </c>
      <c r="L590" s="19" t="s">
        <v>27</v>
      </c>
      <c r="M590" s="19"/>
      <c r="N590" s="19"/>
      <c r="O590" s="19"/>
    </row>
    <row r="591" spans="1:15" x14ac:dyDescent="0.25">
      <c r="A591" s="13" t="s">
        <v>472</v>
      </c>
      <c r="B591" s="13" t="s">
        <v>470</v>
      </c>
      <c r="C591" s="13" t="s">
        <v>471</v>
      </c>
      <c r="D591" s="222" t="s">
        <v>521</v>
      </c>
      <c r="E591" s="13" t="s">
        <v>522</v>
      </c>
      <c r="F591" s="10" t="s">
        <v>88</v>
      </c>
      <c r="G591" s="11">
        <v>1</v>
      </c>
      <c r="H591" s="10">
        <v>12528571</v>
      </c>
      <c r="I591" s="87">
        <v>8846704.6700000018</v>
      </c>
      <c r="J591" s="89">
        <v>15588</v>
      </c>
      <c r="K591" s="96" t="s">
        <v>523</v>
      </c>
      <c r="L591" s="19" t="s">
        <v>27</v>
      </c>
      <c r="M591" s="19"/>
      <c r="N591" s="19"/>
      <c r="O591" s="19"/>
    </row>
    <row r="592" spans="1:15" x14ac:dyDescent="0.25">
      <c r="A592" s="13" t="s">
        <v>472</v>
      </c>
      <c r="B592" s="13" t="s">
        <v>470</v>
      </c>
      <c r="C592" s="13" t="s">
        <v>471</v>
      </c>
      <c r="D592" s="222" t="s">
        <v>524</v>
      </c>
      <c r="E592" s="13" t="s">
        <v>525</v>
      </c>
      <c r="F592" s="10" t="s">
        <v>88</v>
      </c>
      <c r="G592" s="11">
        <v>1</v>
      </c>
      <c r="H592" s="10">
        <v>35399113</v>
      </c>
      <c r="I592" s="87">
        <v>14390397.870000001</v>
      </c>
      <c r="J592" s="89">
        <v>29</v>
      </c>
      <c r="K592" s="96" t="s">
        <v>526</v>
      </c>
      <c r="L592" s="19" t="s">
        <v>27</v>
      </c>
      <c r="M592" s="19"/>
      <c r="N592" s="19" t="s">
        <v>527</v>
      </c>
      <c r="O592" s="19"/>
    </row>
    <row r="593" spans="1:15" x14ac:dyDescent="0.25">
      <c r="A593" s="13" t="s">
        <v>472</v>
      </c>
      <c r="B593" s="13" t="s">
        <v>470</v>
      </c>
      <c r="C593" s="13" t="s">
        <v>471</v>
      </c>
      <c r="D593" s="222" t="s">
        <v>528</v>
      </c>
      <c r="E593" s="13" t="s">
        <v>529</v>
      </c>
      <c r="F593" s="10" t="s">
        <v>88</v>
      </c>
      <c r="G593" s="11">
        <v>1</v>
      </c>
      <c r="H593" s="10">
        <v>5100126</v>
      </c>
      <c r="I593" s="87">
        <v>8390229.9100000001</v>
      </c>
      <c r="J593" s="89">
        <v>138407</v>
      </c>
      <c r="K593" s="96" t="s">
        <v>530</v>
      </c>
      <c r="L593" s="19" t="s">
        <v>27</v>
      </c>
      <c r="M593" s="19"/>
      <c r="N593" s="19"/>
      <c r="O593" s="19"/>
    </row>
    <row r="594" spans="1:15" x14ac:dyDescent="0.25">
      <c r="A594" s="13" t="s">
        <v>472</v>
      </c>
      <c r="B594" s="13" t="s">
        <v>470</v>
      </c>
      <c r="C594" s="13" t="s">
        <v>471</v>
      </c>
      <c r="D594" s="222" t="s">
        <v>531</v>
      </c>
      <c r="E594" s="13" t="s">
        <v>532</v>
      </c>
      <c r="F594" s="10" t="s">
        <v>88</v>
      </c>
      <c r="G594" s="11">
        <v>1</v>
      </c>
      <c r="H594" s="10">
        <v>347022</v>
      </c>
      <c r="I594" s="87">
        <v>619687.09</v>
      </c>
      <c r="J594" s="89">
        <v>0</v>
      </c>
      <c r="K594" s="96" t="s">
        <v>476</v>
      </c>
      <c r="L594" s="19" t="s">
        <v>33</v>
      </c>
      <c r="M594" s="19" t="s">
        <v>533</v>
      </c>
      <c r="N594" s="19" t="s">
        <v>534</v>
      </c>
      <c r="O594" s="19"/>
    </row>
    <row r="595" spans="1:15" x14ac:dyDescent="0.25">
      <c r="A595" s="13" t="s">
        <v>472</v>
      </c>
      <c r="B595" s="13" t="s">
        <v>470</v>
      </c>
      <c r="C595" s="13" t="s">
        <v>471</v>
      </c>
      <c r="D595" s="222" t="s">
        <v>535</v>
      </c>
      <c r="E595" s="13" t="s">
        <v>536</v>
      </c>
      <c r="F595" s="10" t="s">
        <v>537</v>
      </c>
      <c r="G595" s="11">
        <v>1</v>
      </c>
      <c r="H595" s="10">
        <v>1458636</v>
      </c>
      <c r="I595" s="87">
        <v>0</v>
      </c>
      <c r="J595" s="89">
        <v>0</v>
      </c>
      <c r="K595" s="96" t="s">
        <v>476</v>
      </c>
      <c r="L595" s="19" t="s">
        <v>33</v>
      </c>
      <c r="M595" s="19" t="s">
        <v>538</v>
      </c>
      <c r="N595" s="19"/>
      <c r="O595" s="19"/>
    </row>
    <row r="596" spans="1:15" x14ac:dyDescent="0.25">
      <c r="A596" s="13" t="s">
        <v>472</v>
      </c>
      <c r="B596" s="13" t="s">
        <v>470</v>
      </c>
      <c r="C596" s="13" t="s">
        <v>471</v>
      </c>
      <c r="D596" s="222" t="s">
        <v>539</v>
      </c>
      <c r="E596" s="13" t="s">
        <v>540</v>
      </c>
      <c r="F596" s="10" t="s">
        <v>541</v>
      </c>
      <c r="G596" s="11">
        <v>1</v>
      </c>
      <c r="H596" s="10">
        <v>408010</v>
      </c>
      <c r="I596" s="87">
        <v>0</v>
      </c>
      <c r="J596" s="89">
        <v>0</v>
      </c>
      <c r="K596" s="96" t="s">
        <v>476</v>
      </c>
      <c r="L596" s="19" t="s">
        <v>33</v>
      </c>
      <c r="M596" s="19" t="s">
        <v>542</v>
      </c>
      <c r="N596" s="19"/>
      <c r="O596" s="19"/>
    </row>
    <row r="597" spans="1:15" x14ac:dyDescent="0.25">
      <c r="A597" s="13" t="s">
        <v>472</v>
      </c>
      <c r="B597" s="13" t="s">
        <v>470</v>
      </c>
      <c r="C597" s="13" t="s">
        <v>471</v>
      </c>
      <c r="D597" s="223" t="s">
        <v>3567</v>
      </c>
      <c r="E597" s="13" t="s">
        <v>3683</v>
      </c>
      <c r="F597" s="10" t="s">
        <v>32</v>
      </c>
      <c r="G597" s="11">
        <v>0</v>
      </c>
      <c r="H597" s="10">
        <v>0</v>
      </c>
      <c r="I597" s="87">
        <v>2689830.9</v>
      </c>
      <c r="J597" s="89">
        <v>0</v>
      </c>
      <c r="K597" s="96" t="s">
        <v>356</v>
      </c>
      <c r="L597" s="19" t="s">
        <v>2429</v>
      </c>
      <c r="M597" s="19"/>
      <c r="N597" s="19"/>
      <c r="O597" s="19"/>
    </row>
    <row r="598" spans="1:15" x14ac:dyDescent="0.25">
      <c r="A598" s="13" t="s">
        <v>472</v>
      </c>
      <c r="B598" s="13" t="s">
        <v>470</v>
      </c>
      <c r="C598" s="13" t="s">
        <v>471</v>
      </c>
      <c r="D598" s="223" t="s">
        <v>3568</v>
      </c>
      <c r="E598" s="13" t="s">
        <v>3684</v>
      </c>
      <c r="F598" s="10" t="s">
        <v>32</v>
      </c>
      <c r="G598" s="11">
        <v>0</v>
      </c>
      <c r="H598" s="10">
        <v>0</v>
      </c>
      <c r="I598" s="87">
        <v>741297.47</v>
      </c>
      <c r="J598" s="89">
        <v>0</v>
      </c>
      <c r="K598" s="96" t="s">
        <v>356</v>
      </c>
      <c r="L598" s="19" t="s">
        <v>2429</v>
      </c>
      <c r="M598" s="19"/>
      <c r="N598" s="19"/>
      <c r="O598" s="19"/>
    </row>
    <row r="599" spans="1:15" x14ac:dyDescent="0.25">
      <c r="A599" s="13" t="s">
        <v>472</v>
      </c>
      <c r="B599" s="13" t="s">
        <v>470</v>
      </c>
      <c r="C599" s="13" t="s">
        <v>471</v>
      </c>
      <c r="D599" s="223" t="s">
        <v>543</v>
      </c>
      <c r="E599" s="100" t="s">
        <v>544</v>
      </c>
      <c r="F599" s="10" t="s">
        <v>545</v>
      </c>
      <c r="G599" s="11">
        <v>1</v>
      </c>
      <c r="H599" s="10">
        <v>1000</v>
      </c>
      <c r="I599" s="87">
        <v>0</v>
      </c>
      <c r="J599" s="89">
        <v>0</v>
      </c>
      <c r="K599" s="96" t="s">
        <v>356</v>
      </c>
      <c r="L599" s="19" t="s">
        <v>1382</v>
      </c>
      <c r="M599" s="19"/>
      <c r="N599" s="19" t="s">
        <v>1029</v>
      </c>
      <c r="O599" s="19"/>
    </row>
    <row r="600" spans="1:15" x14ac:dyDescent="0.25">
      <c r="A600" s="13" t="s">
        <v>472</v>
      </c>
      <c r="B600" s="13" t="s">
        <v>470</v>
      </c>
      <c r="C600" s="13" t="s">
        <v>471</v>
      </c>
      <c r="D600" s="223" t="s">
        <v>546</v>
      </c>
      <c r="E600" s="100" t="s">
        <v>547</v>
      </c>
      <c r="F600" s="10" t="s">
        <v>548</v>
      </c>
      <c r="G600" s="11">
        <v>1</v>
      </c>
      <c r="H600" s="10">
        <v>10000</v>
      </c>
      <c r="I600" s="87">
        <v>0</v>
      </c>
      <c r="J600" s="89">
        <v>0</v>
      </c>
      <c r="K600" s="96" t="s">
        <v>476</v>
      </c>
      <c r="L600" s="19" t="s">
        <v>2429</v>
      </c>
      <c r="M600" s="19"/>
      <c r="N600" s="19"/>
      <c r="O600" s="19" t="s">
        <v>3768</v>
      </c>
    </row>
    <row r="601" spans="1:15" x14ac:dyDescent="0.25">
      <c r="A601" s="13" t="s">
        <v>472</v>
      </c>
      <c r="B601" s="13" t="s">
        <v>470</v>
      </c>
      <c r="C601" s="13" t="s">
        <v>471</v>
      </c>
      <c r="D601" s="223" t="s">
        <v>549</v>
      </c>
      <c r="E601" s="100" t="s">
        <v>550</v>
      </c>
      <c r="F601" s="10" t="s">
        <v>541</v>
      </c>
      <c r="G601" s="11">
        <v>1</v>
      </c>
      <c r="H601" s="10">
        <v>10000</v>
      </c>
      <c r="I601" s="87">
        <v>0</v>
      </c>
      <c r="J601" s="89">
        <v>0</v>
      </c>
      <c r="K601" s="96" t="s">
        <v>476</v>
      </c>
      <c r="L601" s="19" t="s">
        <v>2429</v>
      </c>
      <c r="M601" s="19"/>
      <c r="N601" s="19"/>
      <c r="O601" s="19" t="s">
        <v>3768</v>
      </c>
    </row>
    <row r="602" spans="1:15" x14ac:dyDescent="0.25">
      <c r="A602" s="13" t="s">
        <v>472</v>
      </c>
      <c r="B602" s="13" t="s">
        <v>470</v>
      </c>
      <c r="C602" s="13" t="s">
        <v>471</v>
      </c>
      <c r="D602" s="223" t="s">
        <v>551</v>
      </c>
      <c r="E602" s="100" t="s">
        <v>552</v>
      </c>
      <c r="F602" s="10" t="s">
        <v>51</v>
      </c>
      <c r="G602" s="11">
        <v>1</v>
      </c>
      <c r="H602" s="10">
        <v>10000</v>
      </c>
      <c r="I602" s="87">
        <v>0</v>
      </c>
      <c r="J602" s="89">
        <v>0</v>
      </c>
      <c r="K602" s="96" t="s">
        <v>476</v>
      </c>
      <c r="L602" s="19" t="s">
        <v>2429</v>
      </c>
      <c r="M602" s="19"/>
      <c r="N602" s="19"/>
      <c r="O602" s="19" t="s">
        <v>3768</v>
      </c>
    </row>
    <row r="603" spans="1:15" x14ac:dyDescent="0.25">
      <c r="A603" s="9" t="s">
        <v>2402</v>
      </c>
      <c r="B603" s="13" t="s">
        <v>2400</v>
      </c>
      <c r="C603" s="13" t="s">
        <v>2401</v>
      </c>
      <c r="D603" s="223" t="s">
        <v>44</v>
      </c>
      <c r="E603" s="83" t="s">
        <v>2403</v>
      </c>
      <c r="F603" s="76" t="s">
        <v>46</v>
      </c>
      <c r="G603" s="84">
        <v>1</v>
      </c>
      <c r="H603" s="10">
        <v>1000</v>
      </c>
      <c r="I603" s="87">
        <v>0</v>
      </c>
      <c r="J603" s="89">
        <v>0</v>
      </c>
      <c r="K603" s="96" t="s">
        <v>356</v>
      </c>
      <c r="L603" s="19" t="s">
        <v>1382</v>
      </c>
      <c r="M603" s="19"/>
      <c r="N603" s="19" t="s">
        <v>1029</v>
      </c>
      <c r="O603" s="19"/>
    </row>
    <row r="604" spans="1:15" x14ac:dyDescent="0.25">
      <c r="A604" s="6" t="s">
        <v>2402</v>
      </c>
      <c r="B604" s="13" t="s">
        <v>2400</v>
      </c>
      <c r="C604" s="13" t="s">
        <v>2401</v>
      </c>
      <c r="D604" s="222" t="s">
        <v>17</v>
      </c>
      <c r="E604" s="6" t="s">
        <v>18</v>
      </c>
      <c r="F604" s="76" t="s">
        <v>88</v>
      </c>
      <c r="G604" s="84">
        <v>100</v>
      </c>
      <c r="H604" s="10">
        <v>4622708</v>
      </c>
      <c r="I604" s="87">
        <v>0</v>
      </c>
      <c r="J604" s="89">
        <v>0</v>
      </c>
      <c r="K604" s="96" t="s">
        <v>356</v>
      </c>
      <c r="L604" s="19" t="s">
        <v>33</v>
      </c>
      <c r="M604" s="19"/>
      <c r="N604" s="19" t="s">
        <v>2404</v>
      </c>
      <c r="O604" s="19"/>
    </row>
    <row r="605" spans="1:15" x14ac:dyDescent="0.25">
      <c r="A605" s="6" t="s">
        <v>2402</v>
      </c>
      <c r="B605" s="13" t="s">
        <v>2400</v>
      </c>
      <c r="C605" s="13" t="s">
        <v>2401</v>
      </c>
      <c r="D605" s="222" t="s">
        <v>2405</v>
      </c>
      <c r="E605" s="6" t="s">
        <v>2406</v>
      </c>
      <c r="F605" s="76" t="s">
        <v>88</v>
      </c>
      <c r="G605" s="84">
        <v>48</v>
      </c>
      <c r="H605" s="10">
        <v>297203</v>
      </c>
      <c r="I605" s="87">
        <v>0</v>
      </c>
      <c r="J605" s="89">
        <v>0</v>
      </c>
      <c r="K605" s="96" t="s">
        <v>356</v>
      </c>
      <c r="L605" s="19" t="s">
        <v>33</v>
      </c>
      <c r="M605" s="19"/>
      <c r="N605" s="19" t="s">
        <v>2407</v>
      </c>
      <c r="O605" s="19"/>
    </row>
    <row r="606" spans="1:15" x14ac:dyDescent="0.25">
      <c r="A606" s="6" t="s">
        <v>2402</v>
      </c>
      <c r="B606" s="13" t="s">
        <v>2400</v>
      </c>
      <c r="C606" s="13" t="s">
        <v>2401</v>
      </c>
      <c r="D606" s="223" t="s">
        <v>20</v>
      </c>
      <c r="E606" s="83" t="s">
        <v>570</v>
      </c>
      <c r="F606" s="76" t="s">
        <v>88</v>
      </c>
      <c r="G606" s="84">
        <v>1</v>
      </c>
      <c r="H606" s="10">
        <v>215216</v>
      </c>
      <c r="I606" s="87">
        <v>0</v>
      </c>
      <c r="J606" s="89">
        <v>0</v>
      </c>
      <c r="K606" s="96" t="s">
        <v>356</v>
      </c>
      <c r="L606" s="19" t="s">
        <v>33</v>
      </c>
      <c r="M606" s="19"/>
      <c r="N606" s="19" t="s">
        <v>2404</v>
      </c>
      <c r="O606" s="19"/>
    </row>
    <row r="607" spans="1:15" x14ac:dyDescent="0.25">
      <c r="A607" s="6" t="s">
        <v>2402</v>
      </c>
      <c r="B607" s="13" t="s">
        <v>2400</v>
      </c>
      <c r="C607" s="13" t="s">
        <v>2401</v>
      </c>
      <c r="D607" s="223" t="s">
        <v>39</v>
      </c>
      <c r="E607" s="83" t="s">
        <v>571</v>
      </c>
      <c r="F607" s="76" t="s">
        <v>2408</v>
      </c>
      <c r="G607" s="84">
        <v>5</v>
      </c>
      <c r="H607" s="10">
        <v>27466</v>
      </c>
      <c r="I607" s="87">
        <v>0</v>
      </c>
      <c r="J607" s="89">
        <v>0</v>
      </c>
      <c r="K607" s="96" t="s">
        <v>356</v>
      </c>
      <c r="L607" s="19" t="s">
        <v>33</v>
      </c>
      <c r="M607" s="19"/>
      <c r="N607" s="19" t="s">
        <v>2404</v>
      </c>
      <c r="O607" s="19"/>
    </row>
    <row r="608" spans="1:15" x14ac:dyDescent="0.25">
      <c r="A608" s="6" t="s">
        <v>2402</v>
      </c>
      <c r="B608" s="13" t="s">
        <v>2400</v>
      </c>
      <c r="C608" s="13" t="s">
        <v>2401</v>
      </c>
      <c r="D608" s="223" t="s">
        <v>2409</v>
      </c>
      <c r="E608" s="83" t="s">
        <v>2410</v>
      </c>
      <c r="F608" s="76" t="s">
        <v>88</v>
      </c>
      <c r="G608" s="84">
        <v>56</v>
      </c>
      <c r="H608" s="10">
        <v>394562</v>
      </c>
      <c r="I608" s="87">
        <v>0</v>
      </c>
      <c r="J608" s="89">
        <v>110</v>
      </c>
      <c r="K608" s="96" t="s">
        <v>2411</v>
      </c>
      <c r="L608" s="19" t="s">
        <v>27</v>
      </c>
      <c r="M608" s="19"/>
      <c r="N608" s="19"/>
      <c r="O608" s="19"/>
    </row>
    <row r="609" spans="1:15" x14ac:dyDescent="0.25">
      <c r="A609" s="6" t="s">
        <v>1091</v>
      </c>
      <c r="B609" s="13" t="s">
        <v>1089</v>
      </c>
      <c r="C609" s="13" t="s">
        <v>1090</v>
      </c>
      <c r="D609" s="222" t="s">
        <v>44</v>
      </c>
      <c r="E609" s="6" t="s">
        <v>45</v>
      </c>
      <c r="F609" s="10" t="s">
        <v>1092</v>
      </c>
      <c r="G609" s="11">
        <v>1</v>
      </c>
      <c r="H609" s="10">
        <v>1615000</v>
      </c>
      <c r="I609" s="87">
        <v>716593</v>
      </c>
      <c r="J609" s="89">
        <v>1</v>
      </c>
      <c r="K609" s="96" t="s">
        <v>1093</v>
      </c>
      <c r="L609" s="19" t="s">
        <v>27</v>
      </c>
      <c r="M609" s="19"/>
      <c r="N609" s="19"/>
      <c r="O609" s="19"/>
    </row>
    <row r="610" spans="1:15" x14ac:dyDescent="0.25">
      <c r="A610" s="6" t="s">
        <v>1091</v>
      </c>
      <c r="B610" s="13" t="s">
        <v>1089</v>
      </c>
      <c r="C610" s="13" t="s">
        <v>1090</v>
      </c>
      <c r="D610" s="222" t="s">
        <v>17</v>
      </c>
      <c r="E610" s="6" t="s">
        <v>18</v>
      </c>
      <c r="F610" s="10" t="s">
        <v>19</v>
      </c>
      <c r="G610" s="11">
        <v>1</v>
      </c>
      <c r="H610" s="10">
        <v>39514492</v>
      </c>
      <c r="I610" s="87">
        <v>24516035.549999993</v>
      </c>
      <c r="J610" s="89">
        <v>1</v>
      </c>
      <c r="K610" s="96" t="s">
        <v>1094</v>
      </c>
      <c r="L610" s="19" t="s">
        <v>27</v>
      </c>
      <c r="M610" s="19"/>
      <c r="N610" s="19"/>
      <c r="O610" s="19"/>
    </row>
    <row r="611" spans="1:15" x14ac:dyDescent="0.25">
      <c r="A611" s="6" t="s">
        <v>1091</v>
      </c>
      <c r="B611" s="13" t="s">
        <v>1089</v>
      </c>
      <c r="C611" s="13" t="s">
        <v>1090</v>
      </c>
      <c r="D611" s="222" t="s">
        <v>20</v>
      </c>
      <c r="E611" s="6" t="s">
        <v>21</v>
      </c>
      <c r="F611" s="10" t="s">
        <v>60</v>
      </c>
      <c r="G611" s="11">
        <v>1</v>
      </c>
      <c r="H611" s="10">
        <v>4399746</v>
      </c>
      <c r="I611" s="87">
        <v>3617745.6600000006</v>
      </c>
      <c r="J611" s="89">
        <v>1</v>
      </c>
      <c r="K611" s="96" t="s">
        <v>1095</v>
      </c>
      <c r="L611" s="19" t="s">
        <v>27</v>
      </c>
      <c r="M611" s="19"/>
      <c r="N611" s="19"/>
      <c r="O611" s="19"/>
    </row>
    <row r="612" spans="1:15" x14ac:dyDescent="0.25">
      <c r="A612" s="6" t="s">
        <v>1091</v>
      </c>
      <c r="B612" s="13" t="s">
        <v>1089</v>
      </c>
      <c r="C612" s="13" t="s">
        <v>1090</v>
      </c>
      <c r="D612" s="223" t="s">
        <v>1105</v>
      </c>
      <c r="E612" s="83" t="s">
        <v>1106</v>
      </c>
      <c r="F612" s="76">
        <v>0</v>
      </c>
      <c r="G612" s="76">
        <v>0</v>
      </c>
      <c r="H612" s="10">
        <v>0</v>
      </c>
      <c r="I612" s="87">
        <v>89147.319999999992</v>
      </c>
      <c r="J612" s="89">
        <v>1</v>
      </c>
      <c r="K612" s="96" t="s">
        <v>1107</v>
      </c>
      <c r="L612" s="19" t="s">
        <v>2429</v>
      </c>
      <c r="M612" s="19" t="s">
        <v>356</v>
      </c>
      <c r="N612" s="19" t="s">
        <v>1108</v>
      </c>
      <c r="O612" s="19"/>
    </row>
    <row r="613" spans="1:15" x14ac:dyDescent="0.25">
      <c r="A613" s="6" t="s">
        <v>1091</v>
      </c>
      <c r="B613" s="13" t="s">
        <v>1089</v>
      </c>
      <c r="C613" s="13" t="s">
        <v>1090</v>
      </c>
      <c r="D613" s="222" t="s">
        <v>39</v>
      </c>
      <c r="E613" s="6" t="s">
        <v>40</v>
      </c>
      <c r="F613" s="10" t="s">
        <v>1096</v>
      </c>
      <c r="G613" s="11">
        <v>1</v>
      </c>
      <c r="H613" s="10">
        <v>284972</v>
      </c>
      <c r="I613" s="87">
        <v>21785.239999999998</v>
      </c>
      <c r="J613" s="89">
        <v>1</v>
      </c>
      <c r="K613" s="96" t="s">
        <v>1097</v>
      </c>
      <c r="L613" s="19" t="s">
        <v>27</v>
      </c>
      <c r="M613" s="19"/>
      <c r="N613" s="19"/>
      <c r="O613" s="19"/>
    </row>
    <row r="614" spans="1:15" x14ac:dyDescent="0.25">
      <c r="A614" s="6" t="s">
        <v>1091</v>
      </c>
      <c r="B614" s="13" t="s">
        <v>1089</v>
      </c>
      <c r="C614" s="13" t="s">
        <v>1090</v>
      </c>
      <c r="D614" s="222" t="s">
        <v>1098</v>
      </c>
      <c r="E614" s="6" t="s">
        <v>1099</v>
      </c>
      <c r="F614" s="10" t="s">
        <v>1092</v>
      </c>
      <c r="G614" s="11">
        <v>1</v>
      </c>
      <c r="H614" s="10">
        <v>1380759</v>
      </c>
      <c r="I614" s="87">
        <v>83716.67</v>
      </c>
      <c r="J614" s="89">
        <v>1</v>
      </c>
      <c r="K614" s="96" t="s">
        <v>1100</v>
      </c>
      <c r="L614" s="19" t="s">
        <v>27</v>
      </c>
      <c r="M614" s="19"/>
      <c r="N614" s="19"/>
      <c r="O614" s="19"/>
    </row>
    <row r="615" spans="1:15" x14ac:dyDescent="0.25">
      <c r="A615" s="6" t="s">
        <v>1091</v>
      </c>
      <c r="B615" s="13" t="s">
        <v>1089</v>
      </c>
      <c r="C615" s="13" t="s">
        <v>1090</v>
      </c>
      <c r="D615" s="223" t="s">
        <v>1101</v>
      </c>
      <c r="E615" s="83" t="s">
        <v>1102</v>
      </c>
      <c r="F615" s="10" t="s">
        <v>1103</v>
      </c>
      <c r="G615" s="11">
        <v>2</v>
      </c>
      <c r="H615" s="10">
        <v>10000</v>
      </c>
      <c r="I615" s="87">
        <v>0</v>
      </c>
      <c r="J615" s="89">
        <v>3</v>
      </c>
      <c r="K615" s="96" t="s">
        <v>1104</v>
      </c>
      <c r="L615" s="19" t="s">
        <v>27</v>
      </c>
      <c r="M615" s="19"/>
      <c r="N615" s="19"/>
      <c r="O615" s="19"/>
    </row>
    <row r="616" spans="1:15" x14ac:dyDescent="0.25">
      <c r="A616" s="6" t="s">
        <v>1506</v>
      </c>
      <c r="B616" s="13" t="s">
        <v>1504</v>
      </c>
      <c r="C616" s="13" t="s">
        <v>1505</v>
      </c>
      <c r="D616" s="222">
        <v>9542</v>
      </c>
      <c r="E616" s="6" t="s">
        <v>1589</v>
      </c>
      <c r="F616" s="10" t="s">
        <v>1590</v>
      </c>
      <c r="G616" s="11">
        <v>8</v>
      </c>
      <c r="H616" s="10">
        <v>4160000</v>
      </c>
      <c r="I616" s="87">
        <v>0</v>
      </c>
      <c r="J616" s="89">
        <v>0</v>
      </c>
      <c r="K616" s="96" t="s">
        <v>356</v>
      </c>
      <c r="L616" s="19" t="s">
        <v>33</v>
      </c>
      <c r="M616" s="19" t="s">
        <v>1591</v>
      </c>
      <c r="N616" s="19"/>
      <c r="O616" s="19"/>
    </row>
    <row r="617" spans="1:15" x14ac:dyDescent="0.25">
      <c r="A617" s="6" t="s">
        <v>1506</v>
      </c>
      <c r="B617" s="13" t="s">
        <v>1504</v>
      </c>
      <c r="C617" s="13" t="s">
        <v>1505</v>
      </c>
      <c r="D617" s="222">
        <v>9573</v>
      </c>
      <c r="E617" s="6" t="s">
        <v>1592</v>
      </c>
      <c r="F617" s="10" t="s">
        <v>1545</v>
      </c>
      <c r="G617" s="11">
        <v>1</v>
      </c>
      <c r="H617" s="10">
        <v>10000</v>
      </c>
      <c r="I617" s="87">
        <v>0</v>
      </c>
      <c r="J617" s="89">
        <v>0</v>
      </c>
      <c r="K617" s="96" t="s">
        <v>356</v>
      </c>
      <c r="L617" s="19" t="s">
        <v>2429</v>
      </c>
      <c r="M617" s="19" t="s">
        <v>1591</v>
      </c>
      <c r="N617" s="19"/>
      <c r="O617" s="19" t="s">
        <v>3768</v>
      </c>
    </row>
    <row r="618" spans="1:15" x14ac:dyDescent="0.25">
      <c r="A618" s="6" t="s">
        <v>1506</v>
      </c>
      <c r="B618" s="13" t="s">
        <v>1504</v>
      </c>
      <c r="C618" s="13" t="s">
        <v>1505</v>
      </c>
      <c r="D618" s="222">
        <v>9574</v>
      </c>
      <c r="E618" s="83" t="s">
        <v>1593</v>
      </c>
      <c r="F618" s="10" t="s">
        <v>1536</v>
      </c>
      <c r="G618" s="11">
        <v>1</v>
      </c>
      <c r="H618" s="10">
        <v>10000</v>
      </c>
      <c r="I618" s="87">
        <v>0</v>
      </c>
      <c r="J618" s="89">
        <v>0</v>
      </c>
      <c r="K618" s="96" t="s">
        <v>356</v>
      </c>
      <c r="L618" s="19" t="s">
        <v>2429</v>
      </c>
      <c r="M618" s="19" t="s">
        <v>1591</v>
      </c>
      <c r="N618" s="19"/>
      <c r="O618" s="19" t="s">
        <v>3768</v>
      </c>
    </row>
    <row r="619" spans="1:15" x14ac:dyDescent="0.25">
      <c r="A619" s="6" t="s">
        <v>1506</v>
      </c>
      <c r="B619" s="13" t="s">
        <v>1504</v>
      </c>
      <c r="C619" s="13" t="s">
        <v>1505</v>
      </c>
      <c r="D619" s="222">
        <v>9633</v>
      </c>
      <c r="E619" s="83" t="s">
        <v>1594</v>
      </c>
      <c r="F619" s="10" t="s">
        <v>1555</v>
      </c>
      <c r="G619" s="11">
        <v>1</v>
      </c>
      <c r="H619" s="10">
        <v>10000</v>
      </c>
      <c r="I619" s="87">
        <v>0</v>
      </c>
      <c r="J619" s="89">
        <v>1</v>
      </c>
      <c r="K619" s="96" t="s">
        <v>3767</v>
      </c>
      <c r="L619" s="19" t="s">
        <v>27</v>
      </c>
      <c r="M619" s="19"/>
      <c r="N619" s="19"/>
      <c r="O619" s="19" t="s">
        <v>3764</v>
      </c>
    </row>
    <row r="620" spans="1:15" x14ac:dyDescent="0.25">
      <c r="A620" s="6" t="s">
        <v>1506</v>
      </c>
      <c r="B620" s="13" t="s">
        <v>1504</v>
      </c>
      <c r="C620" s="13" t="s">
        <v>1505</v>
      </c>
      <c r="D620" s="222">
        <v>9649</v>
      </c>
      <c r="E620" s="83" t="s">
        <v>1595</v>
      </c>
      <c r="F620" s="10" t="s">
        <v>1512</v>
      </c>
      <c r="G620" s="11">
        <v>1</v>
      </c>
      <c r="H620" s="10">
        <v>10000</v>
      </c>
      <c r="I620" s="87">
        <v>0</v>
      </c>
      <c r="J620" s="89">
        <v>0</v>
      </c>
      <c r="K620" s="96" t="s">
        <v>356</v>
      </c>
      <c r="L620" s="19" t="s">
        <v>2429</v>
      </c>
      <c r="M620" s="19" t="s">
        <v>1591</v>
      </c>
      <c r="N620" s="19"/>
      <c r="O620" s="19" t="s">
        <v>3768</v>
      </c>
    </row>
    <row r="621" spans="1:15" x14ac:dyDescent="0.25">
      <c r="A621" s="6" t="s">
        <v>1506</v>
      </c>
      <c r="B621" s="13" t="s">
        <v>1504</v>
      </c>
      <c r="C621" s="13" t="s">
        <v>1505</v>
      </c>
      <c r="D621" s="222">
        <v>9662</v>
      </c>
      <c r="E621" s="83" t="s">
        <v>1596</v>
      </c>
      <c r="F621" s="10" t="s">
        <v>1211</v>
      </c>
      <c r="G621" s="11">
        <v>1</v>
      </c>
      <c r="H621" s="10">
        <v>10000</v>
      </c>
      <c r="I621" s="87">
        <v>0</v>
      </c>
      <c r="J621" s="89">
        <v>0</v>
      </c>
      <c r="K621" s="96" t="s">
        <v>356</v>
      </c>
      <c r="L621" s="19" t="s">
        <v>2429</v>
      </c>
      <c r="M621" s="19" t="s">
        <v>1591</v>
      </c>
      <c r="N621" s="19"/>
      <c r="O621" s="19" t="s">
        <v>3768</v>
      </c>
    </row>
    <row r="622" spans="1:15" x14ac:dyDescent="0.25">
      <c r="A622" s="6" t="s">
        <v>1506</v>
      </c>
      <c r="B622" s="13" t="s">
        <v>1504</v>
      </c>
      <c r="C622" s="13" t="s">
        <v>1505</v>
      </c>
      <c r="D622" s="222" t="s">
        <v>1507</v>
      </c>
      <c r="E622" s="6" t="s">
        <v>1508</v>
      </c>
      <c r="F622" s="10" t="s">
        <v>88</v>
      </c>
      <c r="G622" s="11">
        <v>1</v>
      </c>
      <c r="H622" s="10">
        <v>100000</v>
      </c>
      <c r="I622" s="87">
        <v>0</v>
      </c>
      <c r="J622" s="89">
        <v>1</v>
      </c>
      <c r="K622" s="96" t="s">
        <v>1509</v>
      </c>
      <c r="L622" s="19" t="s">
        <v>27</v>
      </c>
      <c r="M622" s="19" t="s">
        <v>1486</v>
      </c>
      <c r="N622" s="19"/>
      <c r="O622" s="19"/>
    </row>
    <row r="623" spans="1:15" x14ac:dyDescent="0.25">
      <c r="A623" s="6" t="s">
        <v>1506</v>
      </c>
      <c r="B623" s="13" t="s">
        <v>1504</v>
      </c>
      <c r="C623" s="13" t="s">
        <v>1505</v>
      </c>
      <c r="D623" s="223" t="s">
        <v>1510</v>
      </c>
      <c r="E623" s="83" t="s">
        <v>1511</v>
      </c>
      <c r="F623" s="10" t="s">
        <v>1512</v>
      </c>
      <c r="G623" s="11">
        <v>1</v>
      </c>
      <c r="H623" s="10">
        <v>100000</v>
      </c>
      <c r="I623" s="87">
        <v>0</v>
      </c>
      <c r="J623" s="89">
        <v>1</v>
      </c>
      <c r="K623" s="96" t="s">
        <v>1513</v>
      </c>
      <c r="L623" s="19" t="s">
        <v>27</v>
      </c>
      <c r="M623" s="19" t="s">
        <v>1486</v>
      </c>
      <c r="N623" s="19"/>
      <c r="O623" s="19" t="s">
        <v>3764</v>
      </c>
    </row>
    <row r="624" spans="1:15" x14ac:dyDescent="0.25">
      <c r="A624" s="6" t="s">
        <v>1506</v>
      </c>
      <c r="B624" s="13" t="s">
        <v>1504</v>
      </c>
      <c r="C624" s="13" t="s">
        <v>1505</v>
      </c>
      <c r="D624" s="222" t="s">
        <v>44</v>
      </c>
      <c r="E624" s="6" t="s">
        <v>45</v>
      </c>
      <c r="F624" s="10" t="s">
        <v>46</v>
      </c>
      <c r="G624" s="11">
        <v>1</v>
      </c>
      <c r="H624" s="10">
        <v>280000</v>
      </c>
      <c r="I624" s="87">
        <v>0</v>
      </c>
      <c r="J624" s="89">
        <v>1</v>
      </c>
      <c r="K624" s="96" t="s">
        <v>973</v>
      </c>
      <c r="L624" s="19" t="s">
        <v>27</v>
      </c>
      <c r="M624" s="19" t="s">
        <v>1486</v>
      </c>
      <c r="N624" s="19"/>
      <c r="O624" s="19" t="s">
        <v>3764</v>
      </c>
    </row>
    <row r="625" spans="1:15" x14ac:dyDescent="0.25">
      <c r="A625" s="6" t="s">
        <v>1506</v>
      </c>
      <c r="B625" s="13" t="s">
        <v>1504</v>
      </c>
      <c r="C625" s="13" t="s">
        <v>1505</v>
      </c>
      <c r="D625" s="223" t="s">
        <v>3572</v>
      </c>
      <c r="E625" s="109" t="s">
        <v>3685</v>
      </c>
      <c r="F625" s="10">
        <v>0</v>
      </c>
      <c r="G625" s="10">
        <v>0</v>
      </c>
      <c r="H625" s="10">
        <v>0</v>
      </c>
      <c r="I625" s="87">
        <v>50000</v>
      </c>
      <c r="J625" s="89">
        <v>0</v>
      </c>
      <c r="K625" s="96" t="s">
        <v>356</v>
      </c>
      <c r="L625" s="19" t="s">
        <v>2429</v>
      </c>
      <c r="M625" s="19"/>
      <c r="N625" s="19"/>
      <c r="O625" s="19"/>
    </row>
    <row r="626" spans="1:15" x14ac:dyDescent="0.25">
      <c r="A626" s="6" t="s">
        <v>1506</v>
      </c>
      <c r="B626" s="13" t="s">
        <v>1504</v>
      </c>
      <c r="C626" s="13" t="s">
        <v>1505</v>
      </c>
      <c r="D626" s="223" t="s">
        <v>3569</v>
      </c>
      <c r="E626" s="109" t="s">
        <v>3686</v>
      </c>
      <c r="F626" s="10">
        <v>0</v>
      </c>
      <c r="G626" s="10">
        <v>0</v>
      </c>
      <c r="H626" s="10">
        <v>0</v>
      </c>
      <c r="I626" s="87">
        <v>100000</v>
      </c>
      <c r="J626" s="89">
        <v>0</v>
      </c>
      <c r="K626" s="96" t="s">
        <v>356</v>
      </c>
      <c r="L626" s="19" t="s">
        <v>2429</v>
      </c>
      <c r="M626" s="19"/>
      <c r="N626" s="19"/>
      <c r="O626" s="19"/>
    </row>
    <row r="627" spans="1:15" x14ac:dyDescent="0.25">
      <c r="A627" s="6" t="s">
        <v>1506</v>
      </c>
      <c r="B627" s="13" t="s">
        <v>1504</v>
      </c>
      <c r="C627" s="13" t="s">
        <v>1505</v>
      </c>
      <c r="D627" s="222" t="s">
        <v>1597</v>
      </c>
      <c r="E627" s="6" t="s">
        <v>1598</v>
      </c>
      <c r="F627" s="10">
        <v>0</v>
      </c>
      <c r="G627" s="10">
        <v>0</v>
      </c>
      <c r="H627" s="10">
        <v>0</v>
      </c>
      <c r="I627" s="87">
        <v>395665.6</v>
      </c>
      <c r="J627" s="89">
        <v>4</v>
      </c>
      <c r="K627" s="96" t="s">
        <v>1599</v>
      </c>
      <c r="L627" s="19" t="s">
        <v>2429</v>
      </c>
      <c r="M627" s="19"/>
      <c r="N627" s="19" t="s">
        <v>1600</v>
      </c>
      <c r="O627" s="19"/>
    </row>
    <row r="628" spans="1:15" x14ac:dyDescent="0.25">
      <c r="A628" s="6" t="s">
        <v>1506</v>
      </c>
      <c r="B628" s="13" t="s">
        <v>1504</v>
      </c>
      <c r="C628" s="13" t="s">
        <v>1505</v>
      </c>
      <c r="D628" s="222" t="s">
        <v>1514</v>
      </c>
      <c r="E628" s="6" t="s">
        <v>1515</v>
      </c>
      <c r="F628" s="10" t="s">
        <v>22</v>
      </c>
      <c r="G628" s="11">
        <v>1</v>
      </c>
      <c r="H628" s="10">
        <v>981702</v>
      </c>
      <c r="I628" s="87">
        <v>1219703.0499999998</v>
      </c>
      <c r="J628" s="89">
        <v>1</v>
      </c>
      <c r="K628" s="96" t="s">
        <v>22</v>
      </c>
      <c r="L628" s="19" t="s">
        <v>27</v>
      </c>
      <c r="M628" s="19" t="s">
        <v>1486</v>
      </c>
      <c r="N628" s="19"/>
      <c r="O628" s="19"/>
    </row>
    <row r="629" spans="1:15" x14ac:dyDescent="0.25">
      <c r="A629" s="6" t="s">
        <v>1506</v>
      </c>
      <c r="B629" s="13" t="s">
        <v>1504</v>
      </c>
      <c r="C629" s="13" t="s">
        <v>1505</v>
      </c>
      <c r="D629" s="222" t="s">
        <v>1516</v>
      </c>
      <c r="E629" s="6" t="s">
        <v>1517</v>
      </c>
      <c r="F629" s="10" t="s">
        <v>88</v>
      </c>
      <c r="G629" s="11">
        <v>1</v>
      </c>
      <c r="H629" s="10">
        <v>4200000</v>
      </c>
      <c r="I629" s="87">
        <v>5034006.59</v>
      </c>
      <c r="J629" s="89">
        <v>1</v>
      </c>
      <c r="K629" s="96" t="s">
        <v>1518</v>
      </c>
      <c r="L629" s="19" t="s">
        <v>27</v>
      </c>
      <c r="M629" s="19" t="s">
        <v>1486</v>
      </c>
      <c r="N629" s="19"/>
      <c r="O629" s="19"/>
    </row>
    <row r="630" spans="1:15" x14ac:dyDescent="0.25">
      <c r="A630" s="6" t="s">
        <v>1506</v>
      </c>
      <c r="B630" s="13" t="s">
        <v>1504</v>
      </c>
      <c r="C630" s="13" t="s">
        <v>1505</v>
      </c>
      <c r="D630" s="222" t="s">
        <v>17</v>
      </c>
      <c r="E630" s="6" t="s">
        <v>18</v>
      </c>
      <c r="F630" s="10" t="s">
        <v>88</v>
      </c>
      <c r="G630" s="11">
        <v>1</v>
      </c>
      <c r="H630" s="10">
        <v>23349932</v>
      </c>
      <c r="I630" s="87">
        <v>29425966.850000028</v>
      </c>
      <c r="J630" s="89">
        <v>1</v>
      </c>
      <c r="K630" s="96" t="s">
        <v>22</v>
      </c>
      <c r="L630" s="19" t="s">
        <v>27</v>
      </c>
      <c r="M630" s="19" t="s">
        <v>1486</v>
      </c>
      <c r="N630" s="19"/>
      <c r="O630" s="19"/>
    </row>
    <row r="631" spans="1:15" x14ac:dyDescent="0.25">
      <c r="A631" s="6" t="s">
        <v>1506</v>
      </c>
      <c r="B631" s="13" t="s">
        <v>1504</v>
      </c>
      <c r="C631" s="13" t="s">
        <v>1505</v>
      </c>
      <c r="D631" s="222" t="s">
        <v>126</v>
      </c>
      <c r="E631" s="6" t="s">
        <v>127</v>
      </c>
      <c r="F631" s="10" t="s">
        <v>88</v>
      </c>
      <c r="G631" s="11">
        <v>100</v>
      </c>
      <c r="H631" s="10">
        <v>3000000</v>
      </c>
      <c r="I631" s="87">
        <v>0</v>
      </c>
      <c r="J631" s="89">
        <v>0</v>
      </c>
      <c r="K631" s="96" t="s">
        <v>356</v>
      </c>
      <c r="L631" s="19" t="s">
        <v>33</v>
      </c>
      <c r="M631" s="19" t="s">
        <v>1519</v>
      </c>
      <c r="N631" s="19"/>
      <c r="O631" s="19"/>
    </row>
    <row r="632" spans="1:15" x14ac:dyDescent="0.25">
      <c r="A632" s="6" t="s">
        <v>1506</v>
      </c>
      <c r="B632" s="13" t="s">
        <v>1504</v>
      </c>
      <c r="C632" s="13" t="s">
        <v>1505</v>
      </c>
      <c r="D632" s="222" t="s">
        <v>1520</v>
      </c>
      <c r="E632" s="6" t="s">
        <v>1521</v>
      </c>
      <c r="F632" s="10" t="s">
        <v>88</v>
      </c>
      <c r="G632" s="11">
        <v>1500</v>
      </c>
      <c r="H632" s="10">
        <v>1054212</v>
      </c>
      <c r="I632" s="87">
        <v>566832.87</v>
      </c>
      <c r="J632" s="89">
        <v>179</v>
      </c>
      <c r="K632" s="96" t="s">
        <v>1522</v>
      </c>
      <c r="L632" s="19" t="s">
        <v>33</v>
      </c>
      <c r="M632" s="19" t="s">
        <v>1523</v>
      </c>
      <c r="N632" s="19"/>
      <c r="O632" s="19"/>
    </row>
    <row r="633" spans="1:15" x14ac:dyDescent="0.25">
      <c r="A633" s="6" t="s">
        <v>1506</v>
      </c>
      <c r="B633" s="13" t="s">
        <v>1504</v>
      </c>
      <c r="C633" s="13" t="s">
        <v>1505</v>
      </c>
      <c r="D633" s="222" t="s">
        <v>583</v>
      </c>
      <c r="E633" s="6" t="s">
        <v>1601</v>
      </c>
      <c r="F633" s="10">
        <v>0</v>
      </c>
      <c r="G633" s="10">
        <v>0</v>
      </c>
      <c r="H633" s="10">
        <v>0</v>
      </c>
      <c r="I633" s="87">
        <v>29893235.490000077</v>
      </c>
      <c r="J633" s="89">
        <v>1</v>
      </c>
      <c r="K633" s="96" t="s">
        <v>1602</v>
      </c>
      <c r="L633" s="19" t="s">
        <v>2429</v>
      </c>
      <c r="M633" s="19"/>
      <c r="N633" s="19"/>
      <c r="O633" s="19"/>
    </row>
    <row r="634" spans="1:15" x14ac:dyDescent="0.25">
      <c r="A634" s="6" t="s">
        <v>1506</v>
      </c>
      <c r="B634" s="13" t="s">
        <v>1504</v>
      </c>
      <c r="C634" s="13" t="s">
        <v>1505</v>
      </c>
      <c r="D634" s="222" t="s">
        <v>20</v>
      </c>
      <c r="E634" s="6" t="s">
        <v>21</v>
      </c>
      <c r="F634" s="10" t="s">
        <v>88</v>
      </c>
      <c r="G634" s="11">
        <v>1</v>
      </c>
      <c r="H634" s="10">
        <v>3538100</v>
      </c>
      <c r="I634" s="87">
        <v>3180736.8700000006</v>
      </c>
      <c r="J634" s="89">
        <v>1</v>
      </c>
      <c r="K634" s="96" t="s">
        <v>371</v>
      </c>
      <c r="L634" s="19" t="s">
        <v>27</v>
      </c>
      <c r="M634" s="19" t="s">
        <v>1486</v>
      </c>
      <c r="N634" s="19"/>
      <c r="O634" s="19"/>
    </row>
    <row r="635" spans="1:15" x14ac:dyDescent="0.25">
      <c r="A635" s="6" t="s">
        <v>1506</v>
      </c>
      <c r="B635" s="13" t="s">
        <v>1504</v>
      </c>
      <c r="C635" s="13" t="s">
        <v>1505</v>
      </c>
      <c r="D635" s="222" t="s">
        <v>99</v>
      </c>
      <c r="E635" s="6" t="s">
        <v>100</v>
      </c>
      <c r="F635" s="10" t="s">
        <v>1524</v>
      </c>
      <c r="G635" s="11">
        <v>18</v>
      </c>
      <c r="H635" s="10">
        <v>100000</v>
      </c>
      <c r="I635" s="87">
        <v>715</v>
      </c>
      <c r="J635" s="89">
        <v>4</v>
      </c>
      <c r="K635" s="96" t="s">
        <v>1525</v>
      </c>
      <c r="L635" s="19" t="s">
        <v>33</v>
      </c>
      <c r="M635" s="19" t="s">
        <v>1523</v>
      </c>
      <c r="N635" s="19"/>
      <c r="O635" s="19"/>
    </row>
    <row r="636" spans="1:15" x14ac:dyDescent="0.25">
      <c r="A636" s="6" t="s">
        <v>1506</v>
      </c>
      <c r="B636" s="13" t="s">
        <v>1504</v>
      </c>
      <c r="C636" s="13" t="s">
        <v>1505</v>
      </c>
      <c r="D636" s="222" t="s">
        <v>39</v>
      </c>
      <c r="E636" s="6" t="s">
        <v>40</v>
      </c>
      <c r="F636" s="10" t="s">
        <v>88</v>
      </c>
      <c r="G636" s="11">
        <v>8</v>
      </c>
      <c r="H636" s="10">
        <v>580900</v>
      </c>
      <c r="I636" s="87">
        <v>60199.48</v>
      </c>
      <c r="J636" s="89">
        <v>8</v>
      </c>
      <c r="K636" s="96" t="s">
        <v>1181</v>
      </c>
      <c r="L636" s="19" t="s">
        <v>27</v>
      </c>
      <c r="M636" s="19" t="s">
        <v>1486</v>
      </c>
      <c r="N636" s="19"/>
      <c r="O636" s="19"/>
    </row>
    <row r="637" spans="1:15" x14ac:dyDescent="0.25">
      <c r="A637" s="6" t="s">
        <v>1506</v>
      </c>
      <c r="B637" s="13" t="s">
        <v>1504</v>
      </c>
      <c r="C637" s="13" t="s">
        <v>1505</v>
      </c>
      <c r="D637" s="222" t="s">
        <v>1526</v>
      </c>
      <c r="E637" s="6" t="s">
        <v>1527</v>
      </c>
      <c r="F637" s="10" t="s">
        <v>88</v>
      </c>
      <c r="G637" s="11">
        <v>1</v>
      </c>
      <c r="H637" s="10">
        <v>238000</v>
      </c>
      <c r="I637" s="87">
        <v>61508</v>
      </c>
      <c r="J637" s="89">
        <v>1</v>
      </c>
      <c r="K637" s="96" t="s">
        <v>1528</v>
      </c>
      <c r="L637" s="19" t="s">
        <v>27</v>
      </c>
      <c r="M637" s="19" t="s">
        <v>1486</v>
      </c>
      <c r="N637" s="19"/>
      <c r="O637" s="19"/>
    </row>
    <row r="638" spans="1:15" x14ac:dyDescent="0.25">
      <c r="A638" s="6" t="s">
        <v>1506</v>
      </c>
      <c r="B638" s="13" t="s">
        <v>1504</v>
      </c>
      <c r="C638" s="13" t="s">
        <v>1505</v>
      </c>
      <c r="D638" s="222" t="s">
        <v>290</v>
      </c>
      <c r="E638" s="6" t="s">
        <v>291</v>
      </c>
      <c r="F638" s="10" t="s">
        <v>1529</v>
      </c>
      <c r="G638" s="11">
        <v>1</v>
      </c>
      <c r="H638" s="10">
        <v>313592</v>
      </c>
      <c r="I638" s="87">
        <v>0</v>
      </c>
      <c r="J638" s="89">
        <v>2</v>
      </c>
      <c r="K638" s="96" t="s">
        <v>1529</v>
      </c>
      <c r="L638" s="19" t="s">
        <v>27</v>
      </c>
      <c r="M638" s="19" t="s">
        <v>1486</v>
      </c>
      <c r="N638" s="19"/>
      <c r="O638" s="19" t="s">
        <v>3764</v>
      </c>
    </row>
    <row r="639" spans="1:15" x14ac:dyDescent="0.25">
      <c r="A639" s="6" t="s">
        <v>1506</v>
      </c>
      <c r="B639" s="13" t="s">
        <v>1504</v>
      </c>
      <c r="C639" s="13" t="s">
        <v>1505</v>
      </c>
      <c r="D639" s="222" t="s">
        <v>1530</v>
      </c>
      <c r="E639" s="6" t="s">
        <v>1531</v>
      </c>
      <c r="F639" s="10" t="s">
        <v>88</v>
      </c>
      <c r="G639" s="11">
        <v>20</v>
      </c>
      <c r="H639" s="10">
        <v>47700</v>
      </c>
      <c r="I639" s="87">
        <v>13584</v>
      </c>
      <c r="J639" s="89">
        <v>0</v>
      </c>
      <c r="K639" s="96" t="s">
        <v>1532</v>
      </c>
      <c r="L639" s="19" t="s">
        <v>33</v>
      </c>
      <c r="M639" s="19" t="s">
        <v>1533</v>
      </c>
      <c r="N639" s="19"/>
      <c r="O639" s="19"/>
    </row>
    <row r="640" spans="1:15" x14ac:dyDescent="0.25">
      <c r="A640" s="6" t="s">
        <v>1506</v>
      </c>
      <c r="B640" s="13" t="s">
        <v>1504</v>
      </c>
      <c r="C640" s="13" t="s">
        <v>1505</v>
      </c>
      <c r="D640" s="222" t="s">
        <v>1534</v>
      </c>
      <c r="E640" s="6" t="s">
        <v>1535</v>
      </c>
      <c r="F640" s="10" t="s">
        <v>88</v>
      </c>
      <c r="G640" s="11">
        <v>61</v>
      </c>
      <c r="H640" s="10">
        <v>6495050</v>
      </c>
      <c r="I640" s="87">
        <v>3985509.2800000003</v>
      </c>
      <c r="J640" s="89">
        <v>4</v>
      </c>
      <c r="K640" s="96" t="s">
        <v>1536</v>
      </c>
      <c r="L640" s="19" t="s">
        <v>33</v>
      </c>
      <c r="M640" s="19" t="s">
        <v>1537</v>
      </c>
      <c r="N640" s="19" t="s">
        <v>1538</v>
      </c>
      <c r="O640" s="19"/>
    </row>
    <row r="641" spans="1:15" x14ac:dyDescent="0.25">
      <c r="A641" s="6" t="s">
        <v>1506</v>
      </c>
      <c r="B641" s="13" t="s">
        <v>1504</v>
      </c>
      <c r="C641" s="13" t="s">
        <v>1505</v>
      </c>
      <c r="D641" s="222" t="s">
        <v>1539</v>
      </c>
      <c r="E641" s="6" t="s">
        <v>1540</v>
      </c>
      <c r="F641" s="10" t="s">
        <v>88</v>
      </c>
      <c r="G641" s="11">
        <v>19</v>
      </c>
      <c r="H641" s="10">
        <v>5069497</v>
      </c>
      <c r="I641" s="87">
        <v>2703731.8000000003</v>
      </c>
      <c r="J641" s="89">
        <v>3894</v>
      </c>
      <c r="K641" s="96" t="s">
        <v>1541</v>
      </c>
      <c r="L641" s="19" t="s">
        <v>27</v>
      </c>
      <c r="M641" s="19" t="s">
        <v>1542</v>
      </c>
      <c r="N641" s="19"/>
      <c r="O641" s="19"/>
    </row>
    <row r="642" spans="1:15" x14ac:dyDescent="0.25">
      <c r="A642" s="6" t="s">
        <v>1506</v>
      </c>
      <c r="B642" s="13" t="s">
        <v>1504</v>
      </c>
      <c r="C642" s="13" t="s">
        <v>1505</v>
      </c>
      <c r="D642" s="222" t="s">
        <v>1543</v>
      </c>
      <c r="E642" s="6" t="s">
        <v>1544</v>
      </c>
      <c r="F642" s="10" t="s">
        <v>88</v>
      </c>
      <c r="G642" s="11">
        <v>6</v>
      </c>
      <c r="H642" s="10">
        <v>1960000</v>
      </c>
      <c r="I642" s="87">
        <v>218477.72</v>
      </c>
      <c r="J642" s="89">
        <v>8</v>
      </c>
      <c r="K642" s="96" t="s">
        <v>1545</v>
      </c>
      <c r="L642" s="19" t="s">
        <v>27</v>
      </c>
      <c r="M642" s="19"/>
      <c r="N642" s="19"/>
      <c r="O642" s="19"/>
    </row>
    <row r="643" spans="1:15" x14ac:dyDescent="0.25">
      <c r="A643" s="6" t="s">
        <v>1506</v>
      </c>
      <c r="B643" s="13" t="s">
        <v>1504</v>
      </c>
      <c r="C643" s="13" t="s">
        <v>1505</v>
      </c>
      <c r="D643" s="222" t="s">
        <v>1546</v>
      </c>
      <c r="E643" s="6" t="s">
        <v>1547</v>
      </c>
      <c r="F643" s="10" t="s">
        <v>88</v>
      </c>
      <c r="G643" s="11">
        <v>5368</v>
      </c>
      <c r="H643" s="10">
        <v>241472</v>
      </c>
      <c r="I643" s="87">
        <v>19739305.460000001</v>
      </c>
      <c r="J643" s="89">
        <v>1826495</v>
      </c>
      <c r="K643" s="96" t="s">
        <v>1548</v>
      </c>
      <c r="L643" s="19" t="s">
        <v>27</v>
      </c>
      <c r="M643" s="19" t="s">
        <v>1549</v>
      </c>
      <c r="N643" s="19"/>
      <c r="O643" s="19"/>
    </row>
    <row r="644" spans="1:15" x14ac:dyDescent="0.25">
      <c r="A644" s="6" t="s">
        <v>1506</v>
      </c>
      <c r="B644" s="13" t="s">
        <v>1504</v>
      </c>
      <c r="C644" s="13" t="s">
        <v>1505</v>
      </c>
      <c r="D644" s="222" t="s">
        <v>1550</v>
      </c>
      <c r="E644" s="6" t="s">
        <v>1551</v>
      </c>
      <c r="F644" s="10" t="s">
        <v>88</v>
      </c>
      <c r="G644" s="11">
        <v>9</v>
      </c>
      <c r="H644" s="10">
        <v>1178045</v>
      </c>
      <c r="I644" s="87">
        <v>483787.20999999996</v>
      </c>
      <c r="J644" s="89">
        <v>9</v>
      </c>
      <c r="K644" s="96" t="s">
        <v>1552</v>
      </c>
      <c r="L644" s="19" t="s">
        <v>27</v>
      </c>
      <c r="M644" s="19"/>
      <c r="N644" s="19"/>
      <c r="O644" s="19"/>
    </row>
    <row r="645" spans="1:15" x14ac:dyDescent="0.25">
      <c r="A645" s="6" t="s">
        <v>1506</v>
      </c>
      <c r="B645" s="13" t="s">
        <v>1504</v>
      </c>
      <c r="C645" s="13" t="s">
        <v>1505</v>
      </c>
      <c r="D645" s="222" t="s">
        <v>1553</v>
      </c>
      <c r="E645" s="6" t="s">
        <v>1554</v>
      </c>
      <c r="F645" s="10" t="s">
        <v>1555</v>
      </c>
      <c r="G645" s="11">
        <v>1996</v>
      </c>
      <c r="H645" s="10">
        <v>510177</v>
      </c>
      <c r="I645" s="87">
        <v>685927.1</v>
      </c>
      <c r="J645" s="89">
        <v>5634</v>
      </c>
      <c r="K645" s="96" t="s">
        <v>1541</v>
      </c>
      <c r="L645" s="19" t="s">
        <v>27</v>
      </c>
      <c r="M645" s="19" t="s">
        <v>1556</v>
      </c>
      <c r="N645" s="19"/>
      <c r="O645" s="19"/>
    </row>
    <row r="646" spans="1:15" x14ac:dyDescent="0.25">
      <c r="A646" s="6" t="s">
        <v>1506</v>
      </c>
      <c r="B646" s="13" t="s">
        <v>1504</v>
      </c>
      <c r="C646" s="13" t="s">
        <v>1505</v>
      </c>
      <c r="D646" s="222" t="s">
        <v>1557</v>
      </c>
      <c r="E646" s="6" t="s">
        <v>1558</v>
      </c>
      <c r="F646" s="10" t="s">
        <v>1559</v>
      </c>
      <c r="G646" s="11">
        <v>725</v>
      </c>
      <c r="H646" s="10">
        <v>1160000</v>
      </c>
      <c r="I646" s="87">
        <v>8768.09</v>
      </c>
      <c r="J646" s="89">
        <v>0</v>
      </c>
      <c r="K646" s="96" t="s">
        <v>356</v>
      </c>
      <c r="L646" s="19" t="s">
        <v>33</v>
      </c>
      <c r="M646" s="19" t="s">
        <v>1560</v>
      </c>
      <c r="N646" s="19"/>
      <c r="O646" s="19"/>
    </row>
    <row r="647" spans="1:15" x14ac:dyDescent="0.25">
      <c r="A647" s="6" t="s">
        <v>1506</v>
      </c>
      <c r="B647" s="13" t="s">
        <v>1504</v>
      </c>
      <c r="C647" s="13" t="s">
        <v>1505</v>
      </c>
      <c r="D647" s="222" t="s">
        <v>1561</v>
      </c>
      <c r="E647" s="6" t="s">
        <v>1562</v>
      </c>
      <c r="F647" s="10" t="s">
        <v>88</v>
      </c>
      <c r="G647" s="11">
        <v>12</v>
      </c>
      <c r="H647" s="10">
        <v>8735978</v>
      </c>
      <c r="I647" s="87">
        <v>6401027.4899999993</v>
      </c>
      <c r="J647" s="89">
        <v>13</v>
      </c>
      <c r="K647" s="96" t="s">
        <v>1563</v>
      </c>
      <c r="L647" s="19" t="s">
        <v>27</v>
      </c>
      <c r="M647" s="19" t="s">
        <v>1564</v>
      </c>
      <c r="N647" s="19"/>
      <c r="O647" s="19"/>
    </row>
    <row r="648" spans="1:15" x14ac:dyDescent="0.25">
      <c r="A648" s="6" t="s">
        <v>1506</v>
      </c>
      <c r="B648" s="13" t="s">
        <v>1504</v>
      </c>
      <c r="C648" s="13" t="s">
        <v>1505</v>
      </c>
      <c r="D648" s="222" t="s">
        <v>1565</v>
      </c>
      <c r="E648" s="6" t="s">
        <v>1566</v>
      </c>
      <c r="F648" s="10" t="s">
        <v>88</v>
      </c>
      <c r="G648" s="11">
        <v>32</v>
      </c>
      <c r="H648" s="10">
        <v>1888288</v>
      </c>
      <c r="I648" s="87">
        <v>809666.84999999986</v>
      </c>
      <c r="J648" s="89">
        <v>0</v>
      </c>
      <c r="K648" s="96" t="s">
        <v>356</v>
      </c>
      <c r="L648" s="19" t="s">
        <v>33</v>
      </c>
      <c r="M648" s="19" t="s">
        <v>1560</v>
      </c>
      <c r="N648" s="19"/>
      <c r="O648" s="19" t="s">
        <v>3765</v>
      </c>
    </row>
    <row r="649" spans="1:15" x14ac:dyDescent="0.25">
      <c r="A649" s="6" t="s">
        <v>1506</v>
      </c>
      <c r="B649" s="13" t="s">
        <v>1504</v>
      </c>
      <c r="C649" s="13" t="s">
        <v>1505</v>
      </c>
      <c r="D649" s="222" t="s">
        <v>1567</v>
      </c>
      <c r="E649" s="6" t="s">
        <v>1568</v>
      </c>
      <c r="F649" s="10" t="s">
        <v>1569</v>
      </c>
      <c r="G649" s="11">
        <v>5</v>
      </c>
      <c r="H649" s="10">
        <v>96754</v>
      </c>
      <c r="I649" s="87">
        <v>0</v>
      </c>
      <c r="J649" s="89">
        <v>0</v>
      </c>
      <c r="K649" s="96" t="s">
        <v>356</v>
      </c>
      <c r="L649" s="19" t="s">
        <v>33</v>
      </c>
      <c r="M649" s="19" t="s">
        <v>3748</v>
      </c>
      <c r="N649" s="19"/>
      <c r="O649" s="19"/>
    </row>
    <row r="650" spans="1:15" x14ac:dyDescent="0.25">
      <c r="A650" s="6" t="s">
        <v>1506</v>
      </c>
      <c r="B650" s="13" t="s">
        <v>1504</v>
      </c>
      <c r="C650" s="13" t="s">
        <v>1505</v>
      </c>
      <c r="D650" s="222" t="s">
        <v>1570</v>
      </c>
      <c r="E650" s="6" t="s">
        <v>1571</v>
      </c>
      <c r="F650" s="10" t="s">
        <v>88</v>
      </c>
      <c r="G650" s="11">
        <v>1</v>
      </c>
      <c r="H650" s="10">
        <v>1056262</v>
      </c>
      <c r="I650" s="87">
        <v>1021771.3</v>
      </c>
      <c r="J650" s="89">
        <v>1</v>
      </c>
      <c r="K650" s="96" t="s">
        <v>1572</v>
      </c>
      <c r="L650" s="19" t="s">
        <v>27</v>
      </c>
      <c r="M650" s="19"/>
      <c r="N650" s="19"/>
      <c r="O650" s="19"/>
    </row>
    <row r="651" spans="1:15" x14ac:dyDescent="0.25">
      <c r="A651" s="6" t="s">
        <v>1506</v>
      </c>
      <c r="B651" s="13" t="s">
        <v>1504</v>
      </c>
      <c r="C651" s="13" t="s">
        <v>1505</v>
      </c>
      <c r="D651" s="222" t="s">
        <v>1573</v>
      </c>
      <c r="E651" s="6" t="s">
        <v>1574</v>
      </c>
      <c r="F651" s="10" t="s">
        <v>88</v>
      </c>
      <c r="G651" s="11">
        <v>92820</v>
      </c>
      <c r="H651" s="10">
        <v>3807173</v>
      </c>
      <c r="I651" s="87">
        <v>140000</v>
      </c>
      <c r="J651" s="89">
        <v>3166</v>
      </c>
      <c r="K651" s="96" t="s">
        <v>1575</v>
      </c>
      <c r="L651" s="19" t="s">
        <v>33</v>
      </c>
      <c r="M651" s="19" t="s">
        <v>1576</v>
      </c>
      <c r="N651" s="19"/>
      <c r="O651" s="19"/>
    </row>
    <row r="652" spans="1:15" x14ac:dyDescent="0.25">
      <c r="A652" s="6" t="s">
        <v>1506</v>
      </c>
      <c r="B652" s="13" t="s">
        <v>1504</v>
      </c>
      <c r="C652" s="13" t="s">
        <v>1505</v>
      </c>
      <c r="D652" s="222" t="s">
        <v>1577</v>
      </c>
      <c r="E652" s="6" t="s">
        <v>1578</v>
      </c>
      <c r="F652" s="10" t="s">
        <v>88</v>
      </c>
      <c r="G652" s="11">
        <v>11</v>
      </c>
      <c r="H652" s="10">
        <v>500000</v>
      </c>
      <c r="I652" s="87">
        <v>4060</v>
      </c>
      <c r="J652" s="89">
        <v>2</v>
      </c>
      <c r="K652" s="96" t="s">
        <v>1579</v>
      </c>
      <c r="L652" s="19" t="s">
        <v>33</v>
      </c>
      <c r="M652" s="19"/>
      <c r="N652" s="19"/>
      <c r="O652" s="19"/>
    </row>
    <row r="653" spans="1:15" x14ac:dyDescent="0.25">
      <c r="A653" s="6" t="s">
        <v>1506</v>
      </c>
      <c r="B653" s="13" t="s">
        <v>1504</v>
      </c>
      <c r="C653" s="13" t="s">
        <v>1505</v>
      </c>
      <c r="D653" s="222" t="s">
        <v>1580</v>
      </c>
      <c r="E653" s="6" t="s">
        <v>1581</v>
      </c>
      <c r="F653" s="10" t="s">
        <v>88</v>
      </c>
      <c r="G653" s="11">
        <v>7</v>
      </c>
      <c r="H653" s="10">
        <v>3396000</v>
      </c>
      <c r="I653" s="87">
        <v>1113813.2699999998</v>
      </c>
      <c r="J653" s="89">
        <v>7</v>
      </c>
      <c r="K653" s="96" t="s">
        <v>1582</v>
      </c>
      <c r="L653" s="19" t="s">
        <v>27</v>
      </c>
      <c r="M653" s="19"/>
      <c r="N653" s="19"/>
      <c r="O653" s="19"/>
    </row>
    <row r="654" spans="1:15" x14ac:dyDescent="0.25">
      <c r="A654" s="6" t="s">
        <v>1506</v>
      </c>
      <c r="B654" s="13" t="s">
        <v>1504</v>
      </c>
      <c r="C654" s="13" t="s">
        <v>1505</v>
      </c>
      <c r="D654" s="222" t="s">
        <v>1583</v>
      </c>
      <c r="E654" s="6" t="s">
        <v>1584</v>
      </c>
      <c r="F654" s="10" t="s">
        <v>88</v>
      </c>
      <c r="G654" s="11">
        <v>5</v>
      </c>
      <c r="H654" s="10">
        <v>5397339</v>
      </c>
      <c r="I654" s="87">
        <v>3776648.1500000004</v>
      </c>
      <c r="J654" s="89">
        <v>5</v>
      </c>
      <c r="K654" s="96" t="s">
        <v>1585</v>
      </c>
      <c r="L654" s="19" t="s">
        <v>27</v>
      </c>
      <c r="M654" s="19"/>
      <c r="N654" s="19"/>
      <c r="O654" s="19"/>
    </row>
    <row r="655" spans="1:15" x14ac:dyDescent="0.25">
      <c r="A655" s="6" t="s">
        <v>1506</v>
      </c>
      <c r="B655" s="13" t="s">
        <v>1504</v>
      </c>
      <c r="C655" s="13" t="s">
        <v>1505</v>
      </c>
      <c r="D655" s="222" t="s">
        <v>1586</v>
      </c>
      <c r="E655" s="6" t="s">
        <v>1587</v>
      </c>
      <c r="F655" s="10" t="s">
        <v>88</v>
      </c>
      <c r="G655" s="11">
        <v>8</v>
      </c>
      <c r="H655" s="10">
        <v>1477905</v>
      </c>
      <c r="I655" s="87">
        <v>499441.79</v>
      </c>
      <c r="J655" s="89">
        <v>8</v>
      </c>
      <c r="K655" s="96" t="s">
        <v>1588</v>
      </c>
      <c r="L655" s="19" t="s">
        <v>27</v>
      </c>
      <c r="M655" s="19"/>
      <c r="N655" s="19"/>
      <c r="O655" s="19"/>
    </row>
    <row r="656" spans="1:15" x14ac:dyDescent="0.25">
      <c r="A656" s="6" t="s">
        <v>1506</v>
      </c>
      <c r="B656" s="13" t="s">
        <v>1504</v>
      </c>
      <c r="C656" s="13" t="s">
        <v>1505</v>
      </c>
      <c r="D656" s="223" t="s">
        <v>3570</v>
      </c>
      <c r="E656" s="109" t="s">
        <v>3687</v>
      </c>
      <c r="F656" s="10" t="s">
        <v>32</v>
      </c>
      <c r="G656" s="11">
        <v>0</v>
      </c>
      <c r="H656" s="11">
        <v>0</v>
      </c>
      <c r="I656" s="87">
        <v>1743644.21</v>
      </c>
      <c r="J656" s="89">
        <v>0</v>
      </c>
      <c r="K656" s="96" t="s">
        <v>356</v>
      </c>
      <c r="L656" s="19" t="s">
        <v>2429</v>
      </c>
      <c r="M656" s="19"/>
      <c r="N656" s="19"/>
      <c r="O656" s="19"/>
    </row>
    <row r="657" spans="1:15" x14ac:dyDescent="0.25">
      <c r="A657" s="6" t="s">
        <v>1506</v>
      </c>
      <c r="B657" s="13" t="s">
        <v>1504</v>
      </c>
      <c r="C657" s="13" t="s">
        <v>1505</v>
      </c>
      <c r="D657" s="223" t="s">
        <v>3571</v>
      </c>
      <c r="E657" s="109" t="s">
        <v>3688</v>
      </c>
      <c r="F657" s="10" t="s">
        <v>32</v>
      </c>
      <c r="G657" s="11">
        <v>0</v>
      </c>
      <c r="H657" s="11">
        <v>0</v>
      </c>
      <c r="I657" s="87">
        <v>6654.74</v>
      </c>
      <c r="J657" s="89">
        <v>0</v>
      </c>
      <c r="K657" s="96" t="s">
        <v>356</v>
      </c>
      <c r="L657" s="19" t="s">
        <v>2429</v>
      </c>
      <c r="M657" s="19"/>
      <c r="N657" s="19"/>
      <c r="O657" s="19"/>
    </row>
    <row r="658" spans="1:15" x14ac:dyDescent="0.25">
      <c r="A658" s="13" t="s">
        <v>563</v>
      </c>
      <c r="B658" s="13" t="s">
        <v>561</v>
      </c>
      <c r="C658" s="13" t="s">
        <v>562</v>
      </c>
      <c r="D658" s="222" t="s">
        <v>17</v>
      </c>
      <c r="E658" s="13" t="s">
        <v>18</v>
      </c>
      <c r="F658" s="10" t="s">
        <v>19</v>
      </c>
      <c r="G658" s="11">
        <v>1</v>
      </c>
      <c r="H658" s="10">
        <v>37798</v>
      </c>
      <c r="I658" s="87">
        <v>0</v>
      </c>
      <c r="J658" s="89">
        <v>0</v>
      </c>
      <c r="K658" s="96" t="s">
        <v>356</v>
      </c>
      <c r="L658" s="19" t="s">
        <v>33</v>
      </c>
      <c r="M658" s="19" t="s">
        <v>564</v>
      </c>
      <c r="N658" s="19"/>
      <c r="O658" s="19"/>
    </row>
    <row r="659" spans="1:15" x14ac:dyDescent="0.25">
      <c r="A659" s="13" t="s">
        <v>563</v>
      </c>
      <c r="B659" s="13" t="s">
        <v>561</v>
      </c>
      <c r="C659" s="13" t="s">
        <v>562</v>
      </c>
      <c r="D659" s="222" t="s">
        <v>99</v>
      </c>
      <c r="E659" s="13" t="s">
        <v>100</v>
      </c>
      <c r="F659" s="10" t="s">
        <v>565</v>
      </c>
      <c r="G659" s="11">
        <v>1</v>
      </c>
      <c r="H659" s="10">
        <v>42000</v>
      </c>
      <c r="I659" s="87">
        <v>0</v>
      </c>
      <c r="J659" s="89">
        <v>0</v>
      </c>
      <c r="K659" s="96" t="s">
        <v>356</v>
      </c>
      <c r="L659" s="19" t="s">
        <v>33</v>
      </c>
      <c r="M659" s="19" t="s">
        <v>564</v>
      </c>
      <c r="N659" s="19"/>
      <c r="O659" s="19"/>
    </row>
    <row r="660" spans="1:15" x14ac:dyDescent="0.25">
      <c r="A660" s="13" t="s">
        <v>563</v>
      </c>
      <c r="B660" s="13" t="s">
        <v>561</v>
      </c>
      <c r="C660" s="13" t="s">
        <v>562</v>
      </c>
      <c r="D660" s="222" t="s">
        <v>310</v>
      </c>
      <c r="E660" s="13" t="s">
        <v>311</v>
      </c>
      <c r="F660" s="10" t="s">
        <v>566</v>
      </c>
      <c r="G660" s="11">
        <v>1</v>
      </c>
      <c r="H660" s="10">
        <v>12000</v>
      </c>
      <c r="I660" s="87">
        <v>0</v>
      </c>
      <c r="J660" s="89">
        <v>0</v>
      </c>
      <c r="K660" s="96" t="s">
        <v>356</v>
      </c>
      <c r="L660" s="19" t="s">
        <v>33</v>
      </c>
      <c r="M660" s="19" t="s">
        <v>564</v>
      </c>
      <c r="N660" s="19"/>
      <c r="O660" s="19"/>
    </row>
    <row r="661" spans="1:15" x14ac:dyDescent="0.25">
      <c r="A661" s="69" t="s">
        <v>2124</v>
      </c>
      <c r="B661" s="69" t="s">
        <v>2122</v>
      </c>
      <c r="C661" s="69" t="s">
        <v>2123</v>
      </c>
      <c r="D661" s="231" t="s">
        <v>17</v>
      </c>
      <c r="E661" s="69" t="s">
        <v>18</v>
      </c>
      <c r="F661" s="71" t="s">
        <v>88</v>
      </c>
      <c r="G661" s="73">
        <v>1</v>
      </c>
      <c r="H661" s="75">
        <v>11467486</v>
      </c>
      <c r="I661" s="87">
        <v>5570378.8299999982</v>
      </c>
      <c r="J661" s="89">
        <v>1</v>
      </c>
      <c r="K661" s="96" t="s">
        <v>2125</v>
      </c>
      <c r="L661" s="19" t="s">
        <v>27</v>
      </c>
      <c r="M661" s="19"/>
      <c r="N661" s="19"/>
      <c r="O661" s="19"/>
    </row>
    <row r="662" spans="1:15" x14ac:dyDescent="0.25">
      <c r="A662" s="69" t="s">
        <v>2124</v>
      </c>
      <c r="B662" s="69" t="s">
        <v>2122</v>
      </c>
      <c r="C662" s="69" t="s">
        <v>2123</v>
      </c>
      <c r="D662" s="232" t="s">
        <v>126</v>
      </c>
      <c r="E662" s="69" t="s">
        <v>127</v>
      </c>
      <c r="F662" s="71" t="s">
        <v>88</v>
      </c>
      <c r="G662" s="73">
        <v>1</v>
      </c>
      <c r="H662" s="75">
        <v>1300000</v>
      </c>
      <c r="I662" s="87">
        <v>0</v>
      </c>
      <c r="J662" s="89" t="s">
        <v>356</v>
      </c>
      <c r="K662" s="96" t="s">
        <v>356</v>
      </c>
      <c r="L662" s="19" t="s">
        <v>3762</v>
      </c>
      <c r="M662" s="19" t="s">
        <v>356</v>
      </c>
      <c r="N662" s="19"/>
      <c r="O662" s="19" t="s">
        <v>3766</v>
      </c>
    </row>
    <row r="663" spans="1:15" x14ac:dyDescent="0.25">
      <c r="A663" s="69" t="s">
        <v>2124</v>
      </c>
      <c r="B663" s="69" t="s">
        <v>2122</v>
      </c>
      <c r="C663" s="69" t="s">
        <v>2123</v>
      </c>
      <c r="D663" s="231" t="s">
        <v>20</v>
      </c>
      <c r="E663" s="69" t="s">
        <v>21</v>
      </c>
      <c r="F663" s="71" t="s">
        <v>88</v>
      </c>
      <c r="G663" s="73">
        <v>1</v>
      </c>
      <c r="H663" s="75">
        <v>950000</v>
      </c>
      <c r="I663" s="87">
        <v>364310.69000000006</v>
      </c>
      <c r="J663" s="89">
        <v>1</v>
      </c>
      <c r="K663" s="96" t="s">
        <v>2126</v>
      </c>
      <c r="L663" s="19" t="s">
        <v>27</v>
      </c>
      <c r="M663" s="19"/>
      <c r="N663" s="19"/>
      <c r="O663" s="19"/>
    </row>
    <row r="664" spans="1:15" x14ac:dyDescent="0.25">
      <c r="A664" s="69" t="s">
        <v>2124</v>
      </c>
      <c r="B664" s="69" t="s">
        <v>2122</v>
      </c>
      <c r="C664" s="69" t="s">
        <v>2123</v>
      </c>
      <c r="D664" s="231" t="s">
        <v>136</v>
      </c>
      <c r="E664" s="69" t="s">
        <v>137</v>
      </c>
      <c r="F664" s="71" t="s">
        <v>88</v>
      </c>
      <c r="G664" s="73">
        <v>1</v>
      </c>
      <c r="H664" s="75">
        <v>300000</v>
      </c>
      <c r="I664" s="87">
        <v>20475.059999999998</v>
      </c>
      <c r="J664" s="89">
        <v>1</v>
      </c>
      <c r="K664" s="96" t="s">
        <v>2127</v>
      </c>
      <c r="L664" s="19" t="s">
        <v>27</v>
      </c>
      <c r="M664" s="19"/>
      <c r="N664" s="19"/>
      <c r="O664" s="19"/>
    </row>
    <row r="665" spans="1:15" x14ac:dyDescent="0.25">
      <c r="A665" s="69" t="s">
        <v>2124</v>
      </c>
      <c r="B665" s="69" t="s">
        <v>2122</v>
      </c>
      <c r="C665" s="69" t="s">
        <v>2123</v>
      </c>
      <c r="D665" s="231" t="s">
        <v>39</v>
      </c>
      <c r="E665" s="69" t="s">
        <v>40</v>
      </c>
      <c r="F665" s="71" t="s">
        <v>88</v>
      </c>
      <c r="G665" s="73">
        <v>1</v>
      </c>
      <c r="H665" s="75">
        <v>224000</v>
      </c>
      <c r="I665" s="87">
        <v>147077.88</v>
      </c>
      <c r="J665" s="89">
        <v>1</v>
      </c>
      <c r="K665" s="96" t="s">
        <v>2128</v>
      </c>
      <c r="L665" s="19" t="s">
        <v>27</v>
      </c>
      <c r="M665" s="19"/>
      <c r="N665" s="19"/>
      <c r="O665" s="19"/>
    </row>
    <row r="666" spans="1:15" x14ac:dyDescent="0.25">
      <c r="A666" s="69" t="s">
        <v>2124</v>
      </c>
      <c r="B666" s="69" t="s">
        <v>2122</v>
      </c>
      <c r="C666" s="69" t="s">
        <v>2123</v>
      </c>
      <c r="D666" s="231" t="s">
        <v>2129</v>
      </c>
      <c r="E666" s="69" t="s">
        <v>2130</v>
      </c>
      <c r="F666" s="71" t="s">
        <v>88</v>
      </c>
      <c r="G666" s="73">
        <v>1</v>
      </c>
      <c r="H666" s="75">
        <v>1400000</v>
      </c>
      <c r="I666" s="87">
        <v>138639.04999999999</v>
      </c>
      <c r="J666" s="89">
        <v>1</v>
      </c>
      <c r="K666" s="96" t="s">
        <v>2131</v>
      </c>
      <c r="L666" s="19" t="s">
        <v>27</v>
      </c>
      <c r="M666" s="19"/>
      <c r="N666" s="19"/>
      <c r="O666" s="19"/>
    </row>
    <row r="667" spans="1:15" x14ac:dyDescent="0.25">
      <c r="A667" s="6" t="s">
        <v>2124</v>
      </c>
      <c r="B667" s="13" t="s">
        <v>2122</v>
      </c>
      <c r="C667" s="13" t="s">
        <v>2123</v>
      </c>
      <c r="D667" s="222" t="s">
        <v>2146</v>
      </c>
      <c r="E667" s="13" t="s">
        <v>2147</v>
      </c>
      <c r="F667" s="76">
        <v>0</v>
      </c>
      <c r="G667" s="76">
        <v>0</v>
      </c>
      <c r="H667" s="10">
        <v>0</v>
      </c>
      <c r="I667" s="87">
        <v>1034444.84</v>
      </c>
      <c r="J667" s="89">
        <v>1</v>
      </c>
      <c r="K667" s="96" t="s">
        <v>2134</v>
      </c>
      <c r="L667" s="19" t="s">
        <v>2429</v>
      </c>
      <c r="M667" s="19"/>
      <c r="N667" s="19"/>
      <c r="O667" s="19"/>
    </row>
    <row r="668" spans="1:15" x14ac:dyDescent="0.25">
      <c r="A668" s="69" t="s">
        <v>2124</v>
      </c>
      <c r="B668" s="69" t="s">
        <v>2122</v>
      </c>
      <c r="C668" s="69" t="s">
        <v>2123</v>
      </c>
      <c r="D668" s="231" t="s">
        <v>2132</v>
      </c>
      <c r="E668" s="69" t="s">
        <v>2133</v>
      </c>
      <c r="F668" s="71" t="s">
        <v>88</v>
      </c>
      <c r="G668" s="73">
        <v>1</v>
      </c>
      <c r="H668" s="75">
        <v>4963104</v>
      </c>
      <c r="I668" s="87">
        <v>3410717.9800000004</v>
      </c>
      <c r="J668" s="89">
        <v>1</v>
      </c>
      <c r="K668" s="96" t="s">
        <v>2134</v>
      </c>
      <c r="L668" s="19" t="s">
        <v>27</v>
      </c>
      <c r="M668" s="19"/>
      <c r="N668" s="19"/>
      <c r="O668" s="19"/>
    </row>
    <row r="669" spans="1:15" ht="19.5" customHeight="1" x14ac:dyDescent="0.25">
      <c r="A669" s="69" t="s">
        <v>2124</v>
      </c>
      <c r="B669" s="69" t="s">
        <v>2122</v>
      </c>
      <c r="C669" s="69" t="s">
        <v>2123</v>
      </c>
      <c r="D669" s="231" t="s">
        <v>521</v>
      </c>
      <c r="E669" s="69" t="s">
        <v>522</v>
      </c>
      <c r="F669" s="71" t="s">
        <v>88</v>
      </c>
      <c r="G669" s="73">
        <v>1</v>
      </c>
      <c r="H669" s="75">
        <v>550000</v>
      </c>
      <c r="I669" s="87">
        <v>0</v>
      </c>
      <c r="J669" s="89" t="s">
        <v>356</v>
      </c>
      <c r="K669" s="96" t="s">
        <v>356</v>
      </c>
      <c r="L669" s="19" t="s">
        <v>3762</v>
      </c>
      <c r="M669" s="19" t="s">
        <v>356</v>
      </c>
      <c r="N669" s="19"/>
      <c r="O669" s="19" t="s">
        <v>3766</v>
      </c>
    </row>
    <row r="670" spans="1:15" ht="50.1" customHeight="1" x14ac:dyDescent="0.25">
      <c r="A670" s="6" t="s">
        <v>3326</v>
      </c>
      <c r="B670" s="109" t="s">
        <v>3449</v>
      </c>
      <c r="C670" s="13" t="s">
        <v>3450</v>
      </c>
      <c r="D670" s="223" t="s">
        <v>3451</v>
      </c>
      <c r="E670" s="108" t="s">
        <v>3452</v>
      </c>
      <c r="F670" s="76" t="s">
        <v>3471</v>
      </c>
      <c r="G670" s="84">
        <v>1</v>
      </c>
      <c r="H670" s="10">
        <v>1000</v>
      </c>
      <c r="I670" s="87">
        <v>0</v>
      </c>
      <c r="J670" s="89">
        <v>0</v>
      </c>
      <c r="K670" s="96" t="s">
        <v>356</v>
      </c>
      <c r="L670" s="19" t="s">
        <v>2429</v>
      </c>
      <c r="M670" s="19"/>
      <c r="N670" s="19"/>
      <c r="O670" s="19" t="s">
        <v>3768</v>
      </c>
    </row>
    <row r="671" spans="1:15" x14ac:dyDescent="0.25">
      <c r="A671" s="6" t="s">
        <v>3326</v>
      </c>
      <c r="B671" s="109" t="s">
        <v>3449</v>
      </c>
      <c r="C671" s="13" t="s">
        <v>3450</v>
      </c>
      <c r="D671" s="222" t="s">
        <v>812</v>
      </c>
      <c r="E671" s="6" t="s">
        <v>813</v>
      </c>
      <c r="F671" s="76" t="s">
        <v>814</v>
      </c>
      <c r="G671" s="84">
        <v>1</v>
      </c>
      <c r="H671" s="10">
        <v>1000</v>
      </c>
      <c r="I671" s="87">
        <v>0</v>
      </c>
      <c r="J671" s="89">
        <v>0</v>
      </c>
      <c r="K671" s="96" t="s">
        <v>356</v>
      </c>
      <c r="L671" s="19" t="s">
        <v>2429</v>
      </c>
      <c r="M671" s="19"/>
      <c r="N671" s="19"/>
      <c r="O671" s="19" t="s">
        <v>3768</v>
      </c>
    </row>
    <row r="672" spans="1:15" x14ac:dyDescent="0.25">
      <c r="A672" s="6" t="s">
        <v>3326</v>
      </c>
      <c r="B672" s="109" t="s">
        <v>3449</v>
      </c>
      <c r="C672" s="13" t="s">
        <v>3450</v>
      </c>
      <c r="D672" s="222" t="s">
        <v>574</v>
      </c>
      <c r="E672" s="6" t="s">
        <v>575</v>
      </c>
      <c r="F672" s="76" t="s">
        <v>576</v>
      </c>
      <c r="G672" s="84">
        <v>1</v>
      </c>
      <c r="H672" s="10">
        <v>2000</v>
      </c>
      <c r="I672" s="87">
        <v>0</v>
      </c>
      <c r="J672" s="89">
        <v>0</v>
      </c>
      <c r="K672" s="96" t="s">
        <v>356</v>
      </c>
      <c r="L672" s="19" t="s">
        <v>2429</v>
      </c>
      <c r="M672" s="19"/>
      <c r="N672" s="19"/>
      <c r="O672" s="19" t="s">
        <v>3768</v>
      </c>
    </row>
    <row r="673" spans="1:15" x14ac:dyDescent="0.25">
      <c r="A673" s="6" t="s">
        <v>3326</v>
      </c>
      <c r="B673" s="109" t="s">
        <v>3449</v>
      </c>
      <c r="C673" s="13" t="s">
        <v>3450</v>
      </c>
      <c r="D673" s="222" t="s">
        <v>44</v>
      </c>
      <c r="E673" s="6" t="s">
        <v>45</v>
      </c>
      <c r="F673" s="76" t="s">
        <v>88</v>
      </c>
      <c r="G673" s="84">
        <v>1</v>
      </c>
      <c r="H673" s="10">
        <v>2700000</v>
      </c>
      <c r="I673" s="87">
        <v>46750</v>
      </c>
      <c r="J673" s="89">
        <v>0</v>
      </c>
      <c r="K673" s="96" t="s">
        <v>356</v>
      </c>
      <c r="L673" s="19" t="s">
        <v>33</v>
      </c>
      <c r="M673" s="19"/>
      <c r="N673" s="19"/>
      <c r="O673" s="19" t="s">
        <v>3765</v>
      </c>
    </row>
    <row r="674" spans="1:15" x14ac:dyDescent="0.25">
      <c r="A674" s="6" t="s">
        <v>3326</v>
      </c>
      <c r="B674" s="109" t="s">
        <v>3449</v>
      </c>
      <c r="C674" s="13" t="s">
        <v>3450</v>
      </c>
      <c r="D674" s="222" t="s">
        <v>3453</v>
      </c>
      <c r="E674" s="6" t="s">
        <v>3454</v>
      </c>
      <c r="F674" s="76" t="s">
        <v>3472</v>
      </c>
      <c r="G674" s="84">
        <v>5</v>
      </c>
      <c r="H674" s="10">
        <v>57567160</v>
      </c>
      <c r="I674" s="87">
        <v>7915018.6999999993</v>
      </c>
      <c r="J674" s="89">
        <v>0</v>
      </c>
      <c r="K674" s="96" t="s">
        <v>356</v>
      </c>
      <c r="L674" s="19" t="s">
        <v>33</v>
      </c>
      <c r="M674" s="19"/>
      <c r="N674" s="19"/>
      <c r="O674" s="19" t="s">
        <v>3765</v>
      </c>
    </row>
    <row r="675" spans="1:15" x14ac:dyDescent="0.25">
      <c r="A675" s="6" t="s">
        <v>3326</v>
      </c>
      <c r="B675" s="109" t="s">
        <v>3449</v>
      </c>
      <c r="C675" s="13" t="s">
        <v>3450</v>
      </c>
      <c r="D675" s="222" t="s">
        <v>17</v>
      </c>
      <c r="E675" s="6" t="s">
        <v>18</v>
      </c>
      <c r="F675" s="76" t="s">
        <v>88</v>
      </c>
      <c r="G675" s="84">
        <v>1</v>
      </c>
      <c r="H675" s="10">
        <v>84078549</v>
      </c>
      <c r="I675" s="87">
        <v>18759172.999999989</v>
      </c>
      <c r="J675" s="89">
        <v>0</v>
      </c>
      <c r="K675" s="96" t="s">
        <v>356</v>
      </c>
      <c r="L675" s="19" t="s">
        <v>33</v>
      </c>
      <c r="M675" s="19"/>
      <c r="N675" s="19"/>
      <c r="O675" s="19" t="s">
        <v>3765</v>
      </c>
    </row>
    <row r="676" spans="1:15" x14ac:dyDescent="0.25">
      <c r="A676" s="6" t="s">
        <v>3326</v>
      </c>
      <c r="B676" s="109" t="s">
        <v>3449</v>
      </c>
      <c r="C676" s="13" t="s">
        <v>3450</v>
      </c>
      <c r="D676" s="222" t="s">
        <v>20</v>
      </c>
      <c r="E676" s="6" t="s">
        <v>21</v>
      </c>
      <c r="F676" s="76" t="s">
        <v>88</v>
      </c>
      <c r="G676" s="84">
        <v>1</v>
      </c>
      <c r="H676" s="10">
        <v>20936736</v>
      </c>
      <c r="I676" s="87">
        <v>5893840.3300000001</v>
      </c>
      <c r="J676" s="89">
        <v>0</v>
      </c>
      <c r="K676" s="96" t="s">
        <v>356</v>
      </c>
      <c r="L676" s="19" t="s">
        <v>33</v>
      </c>
      <c r="M676" s="19"/>
      <c r="N676" s="19"/>
      <c r="O676" s="19" t="s">
        <v>3765</v>
      </c>
    </row>
    <row r="677" spans="1:15" x14ac:dyDescent="0.25">
      <c r="A677" s="6" t="s">
        <v>3326</v>
      </c>
      <c r="B677" s="109" t="s">
        <v>3449</v>
      </c>
      <c r="C677" s="13" t="s">
        <v>3450</v>
      </c>
      <c r="D677" s="222" t="s">
        <v>3455</v>
      </c>
      <c r="E677" s="6" t="s">
        <v>3456</v>
      </c>
      <c r="F677" s="76" t="s">
        <v>725</v>
      </c>
      <c r="G677" s="84">
        <v>1</v>
      </c>
      <c r="H677" s="10">
        <v>1000</v>
      </c>
      <c r="I677" s="87">
        <v>535193.69000000006</v>
      </c>
      <c r="J677" s="89">
        <v>0</v>
      </c>
      <c r="K677" s="96" t="s">
        <v>356</v>
      </c>
      <c r="L677" s="19" t="s">
        <v>33</v>
      </c>
      <c r="M677" s="19"/>
      <c r="N677" s="19"/>
      <c r="O677" s="19" t="s">
        <v>3765</v>
      </c>
    </row>
    <row r="678" spans="1:15" x14ac:dyDescent="0.25">
      <c r="A678" s="6" t="s">
        <v>3326</v>
      </c>
      <c r="B678" s="109" t="s">
        <v>3449</v>
      </c>
      <c r="C678" s="13" t="s">
        <v>3450</v>
      </c>
      <c r="D678" s="222" t="s">
        <v>3457</v>
      </c>
      <c r="E678" s="6" t="s">
        <v>3458</v>
      </c>
      <c r="F678" s="76" t="s">
        <v>88</v>
      </c>
      <c r="G678" s="84">
        <v>1</v>
      </c>
      <c r="H678" s="10">
        <v>8066136</v>
      </c>
      <c r="I678" s="87">
        <v>4605597.51</v>
      </c>
      <c r="J678" s="89">
        <v>0</v>
      </c>
      <c r="K678" s="96" t="s">
        <v>356</v>
      </c>
      <c r="L678" s="19" t="s">
        <v>33</v>
      </c>
      <c r="M678" s="19"/>
      <c r="N678" s="19"/>
      <c r="O678" s="19" t="s">
        <v>3765</v>
      </c>
    </row>
    <row r="679" spans="1:15" x14ac:dyDescent="0.25">
      <c r="A679" s="6" t="s">
        <v>3326</v>
      </c>
      <c r="B679" s="109" t="s">
        <v>3449</v>
      </c>
      <c r="C679" s="13" t="s">
        <v>3450</v>
      </c>
      <c r="D679" s="222" t="s">
        <v>39</v>
      </c>
      <c r="E679" s="6" t="s">
        <v>40</v>
      </c>
      <c r="F679" s="76" t="s">
        <v>88</v>
      </c>
      <c r="G679" s="84">
        <v>1</v>
      </c>
      <c r="H679" s="10">
        <v>885150</v>
      </c>
      <c r="I679" s="87">
        <v>92.08</v>
      </c>
      <c r="J679" s="89">
        <v>0</v>
      </c>
      <c r="K679" s="96" t="s">
        <v>356</v>
      </c>
      <c r="L679" s="19" t="s">
        <v>3762</v>
      </c>
      <c r="M679" s="19"/>
      <c r="N679" s="19"/>
      <c r="O679" s="19" t="s">
        <v>3766</v>
      </c>
    </row>
    <row r="680" spans="1:15" x14ac:dyDescent="0.25">
      <c r="A680" s="6" t="s">
        <v>3326</v>
      </c>
      <c r="B680" s="109" t="s">
        <v>3449</v>
      </c>
      <c r="C680" s="13" t="s">
        <v>3450</v>
      </c>
      <c r="D680" s="222" t="s">
        <v>818</v>
      </c>
      <c r="E680" s="6" t="s">
        <v>819</v>
      </c>
      <c r="F680" s="76" t="s">
        <v>3473</v>
      </c>
      <c r="G680" s="84">
        <v>10</v>
      </c>
      <c r="H680" s="10">
        <v>152446742</v>
      </c>
      <c r="I680" s="87">
        <v>934245.80999999994</v>
      </c>
      <c r="J680" s="89">
        <v>0</v>
      </c>
      <c r="K680" s="96" t="s">
        <v>356</v>
      </c>
      <c r="L680" s="19" t="s">
        <v>33</v>
      </c>
      <c r="M680" s="19"/>
      <c r="N680" s="19"/>
      <c r="O680" s="19" t="s">
        <v>3765</v>
      </c>
    </row>
    <row r="681" spans="1:15" x14ac:dyDescent="0.25">
      <c r="A681" s="6" t="s">
        <v>3326</v>
      </c>
      <c r="B681" s="109" t="s">
        <v>3449</v>
      </c>
      <c r="C681" s="13" t="s">
        <v>3450</v>
      </c>
      <c r="D681" s="222" t="s">
        <v>822</v>
      </c>
      <c r="E681" s="6" t="s">
        <v>823</v>
      </c>
      <c r="F681" s="76" t="s">
        <v>16</v>
      </c>
      <c r="G681" s="84">
        <v>1677</v>
      </c>
      <c r="H681" s="10">
        <v>183263942</v>
      </c>
      <c r="I681" s="87">
        <v>15522996.499999998</v>
      </c>
      <c r="J681" s="89">
        <v>0</v>
      </c>
      <c r="K681" s="96" t="s">
        <v>356</v>
      </c>
      <c r="L681" s="19" t="s">
        <v>33</v>
      </c>
      <c r="M681" s="19"/>
      <c r="N681" s="19"/>
      <c r="O681" s="19" t="s">
        <v>3765</v>
      </c>
    </row>
    <row r="682" spans="1:15" x14ac:dyDescent="0.25">
      <c r="A682" s="6" t="s">
        <v>3326</v>
      </c>
      <c r="B682" s="109" t="s">
        <v>3449</v>
      </c>
      <c r="C682" s="13" t="s">
        <v>3450</v>
      </c>
      <c r="D682" s="222" t="s">
        <v>827</v>
      </c>
      <c r="E682" s="6" t="s">
        <v>1262</v>
      </c>
      <c r="F682" s="76" t="s">
        <v>829</v>
      </c>
      <c r="G682" s="84">
        <v>15002</v>
      </c>
      <c r="H682" s="10">
        <v>15806158</v>
      </c>
      <c r="I682" s="87">
        <v>0</v>
      </c>
      <c r="J682" s="89">
        <v>0</v>
      </c>
      <c r="K682" s="96" t="s">
        <v>356</v>
      </c>
      <c r="L682" s="19" t="s">
        <v>3762</v>
      </c>
      <c r="M682" s="19"/>
      <c r="N682" s="19"/>
      <c r="O682" s="19" t="s">
        <v>3766</v>
      </c>
    </row>
    <row r="683" spans="1:15" x14ac:dyDescent="0.25">
      <c r="A683" s="6" t="s">
        <v>3326</v>
      </c>
      <c r="B683" s="109" t="s">
        <v>3449</v>
      </c>
      <c r="C683" s="13" t="s">
        <v>3450</v>
      </c>
      <c r="D683" s="222" t="s">
        <v>831</v>
      </c>
      <c r="E683" s="6" t="s">
        <v>832</v>
      </c>
      <c r="F683" s="76" t="s">
        <v>829</v>
      </c>
      <c r="G683" s="84">
        <v>11901</v>
      </c>
      <c r="H683" s="10">
        <v>142157992</v>
      </c>
      <c r="I683" s="87">
        <v>0</v>
      </c>
      <c r="J683" s="89">
        <v>0</v>
      </c>
      <c r="K683" s="96" t="s">
        <v>356</v>
      </c>
      <c r="L683" s="19" t="s">
        <v>3762</v>
      </c>
      <c r="M683" s="19"/>
      <c r="N683" s="19"/>
      <c r="O683" s="19" t="s">
        <v>3766</v>
      </c>
    </row>
    <row r="684" spans="1:15" x14ac:dyDescent="0.25">
      <c r="A684" s="6" t="s">
        <v>3326</v>
      </c>
      <c r="B684" s="109" t="s">
        <v>3449</v>
      </c>
      <c r="C684" s="13" t="s">
        <v>3450</v>
      </c>
      <c r="D684" s="222" t="s">
        <v>3459</v>
      </c>
      <c r="E684" s="6" t="s">
        <v>3460</v>
      </c>
      <c r="F684" s="76" t="s">
        <v>1441</v>
      </c>
      <c r="G684" s="84">
        <v>1</v>
      </c>
      <c r="H684" s="10">
        <v>3000</v>
      </c>
      <c r="I684" s="87">
        <v>0</v>
      </c>
      <c r="J684" s="89">
        <v>0</v>
      </c>
      <c r="K684" s="96" t="s">
        <v>356</v>
      </c>
      <c r="L684" s="19" t="s">
        <v>2429</v>
      </c>
      <c r="M684" s="19"/>
      <c r="N684" s="19"/>
      <c r="O684" s="19" t="s">
        <v>3768</v>
      </c>
    </row>
    <row r="685" spans="1:15" x14ac:dyDescent="0.25">
      <c r="A685" s="6" t="s">
        <v>3326</v>
      </c>
      <c r="B685" s="109" t="s">
        <v>3449</v>
      </c>
      <c r="C685" s="13" t="s">
        <v>3450</v>
      </c>
      <c r="D685" s="222" t="s">
        <v>3461</v>
      </c>
      <c r="E685" s="6" t="s">
        <v>3462</v>
      </c>
      <c r="F685" s="76" t="s">
        <v>46</v>
      </c>
      <c r="G685" s="84">
        <v>1</v>
      </c>
      <c r="H685" s="10">
        <v>301000</v>
      </c>
      <c r="I685" s="87">
        <v>0</v>
      </c>
      <c r="J685" s="89">
        <v>0</v>
      </c>
      <c r="K685" s="96" t="s">
        <v>356</v>
      </c>
      <c r="L685" s="19" t="s">
        <v>3762</v>
      </c>
      <c r="M685" s="19"/>
      <c r="N685" s="19"/>
      <c r="O685" s="19" t="s">
        <v>3766</v>
      </c>
    </row>
    <row r="686" spans="1:15" x14ac:dyDescent="0.25">
      <c r="A686" s="78" t="s">
        <v>3326</v>
      </c>
      <c r="B686" s="109" t="s">
        <v>3449</v>
      </c>
      <c r="C686" s="13" t="s">
        <v>3450</v>
      </c>
      <c r="D686" s="222" t="s">
        <v>3573</v>
      </c>
      <c r="E686" s="109" t="s">
        <v>3689</v>
      </c>
      <c r="F686" s="79" t="s">
        <v>32</v>
      </c>
      <c r="G686" s="80">
        <v>0</v>
      </c>
      <c r="H686" s="10">
        <v>0</v>
      </c>
      <c r="I686" s="87">
        <v>1144894.75</v>
      </c>
      <c r="J686" s="89">
        <v>0</v>
      </c>
      <c r="K686" s="96" t="s">
        <v>356</v>
      </c>
      <c r="L686" s="19" t="s">
        <v>2429</v>
      </c>
      <c r="M686" s="19"/>
      <c r="N686" s="19"/>
      <c r="O686" s="19"/>
    </row>
    <row r="687" spans="1:15" x14ac:dyDescent="0.25">
      <c r="A687" s="6" t="s">
        <v>3326</v>
      </c>
      <c r="B687" s="109" t="s">
        <v>3449</v>
      </c>
      <c r="C687" s="13" t="s">
        <v>3450</v>
      </c>
      <c r="D687" s="222" t="s">
        <v>3463</v>
      </c>
      <c r="E687" s="6" t="s">
        <v>3464</v>
      </c>
      <c r="F687" s="76" t="s">
        <v>1018</v>
      </c>
      <c r="G687" s="84">
        <v>2</v>
      </c>
      <c r="H687" s="10">
        <v>2000</v>
      </c>
      <c r="I687" s="87">
        <v>0</v>
      </c>
      <c r="J687" s="89">
        <v>0</v>
      </c>
      <c r="K687" s="96" t="s">
        <v>356</v>
      </c>
      <c r="L687" s="19" t="s">
        <v>2429</v>
      </c>
      <c r="M687" s="19"/>
      <c r="N687" s="19"/>
      <c r="O687" s="19" t="s">
        <v>3768</v>
      </c>
    </row>
    <row r="688" spans="1:15" x14ac:dyDescent="0.25">
      <c r="A688" s="6" t="s">
        <v>3326</v>
      </c>
      <c r="B688" s="109" t="s">
        <v>3449</v>
      </c>
      <c r="C688" s="13" t="s">
        <v>3450</v>
      </c>
      <c r="D688" s="222" t="s">
        <v>381</v>
      </c>
      <c r="E688" s="6" t="s">
        <v>382</v>
      </c>
      <c r="F688" s="76" t="s">
        <v>19</v>
      </c>
      <c r="G688" s="84">
        <v>1</v>
      </c>
      <c r="H688" s="10">
        <v>1000</v>
      </c>
      <c r="I688" s="87">
        <v>0</v>
      </c>
      <c r="J688" s="89">
        <v>0</v>
      </c>
      <c r="K688" s="96" t="s">
        <v>356</v>
      </c>
      <c r="L688" s="19" t="s">
        <v>2429</v>
      </c>
      <c r="M688" s="19"/>
      <c r="N688" s="19"/>
      <c r="O688" s="19" t="s">
        <v>3768</v>
      </c>
    </row>
    <row r="689" spans="1:15" x14ac:dyDescent="0.25">
      <c r="A689" s="6" t="s">
        <v>3326</v>
      </c>
      <c r="B689" s="109" t="s">
        <v>3449</v>
      </c>
      <c r="C689" s="13" t="s">
        <v>3450</v>
      </c>
      <c r="D689" s="222" t="s">
        <v>836</v>
      </c>
      <c r="E689" s="6" t="s">
        <v>2104</v>
      </c>
      <c r="F689" s="76" t="s">
        <v>1064</v>
      </c>
      <c r="G689" s="84">
        <v>3</v>
      </c>
      <c r="H689" s="10">
        <v>20005000</v>
      </c>
      <c r="I689" s="87">
        <v>0</v>
      </c>
      <c r="J689" s="89">
        <v>0</v>
      </c>
      <c r="K689" s="96" t="s">
        <v>356</v>
      </c>
      <c r="L689" s="19" t="s">
        <v>3762</v>
      </c>
      <c r="M689" s="19"/>
      <c r="N689" s="19"/>
      <c r="O689" s="19" t="s">
        <v>3766</v>
      </c>
    </row>
    <row r="690" spans="1:15" x14ac:dyDescent="0.25">
      <c r="A690" s="6" t="s">
        <v>3326</v>
      </c>
      <c r="B690" s="109" t="s">
        <v>3449</v>
      </c>
      <c r="C690" s="13" t="s">
        <v>3450</v>
      </c>
      <c r="D690" s="222" t="s">
        <v>849</v>
      </c>
      <c r="E690" s="6" t="s">
        <v>850</v>
      </c>
      <c r="F690" s="76" t="s">
        <v>851</v>
      </c>
      <c r="G690" s="84">
        <v>11</v>
      </c>
      <c r="H690" s="10">
        <v>158608783</v>
      </c>
      <c r="I690" s="87">
        <v>8003859.8600000003</v>
      </c>
      <c r="J690" s="89">
        <v>0</v>
      </c>
      <c r="K690" s="96" t="s">
        <v>356</v>
      </c>
      <c r="L690" s="19" t="s">
        <v>33</v>
      </c>
      <c r="M690" s="19"/>
      <c r="N690" s="19"/>
      <c r="O690" s="19" t="s">
        <v>3765</v>
      </c>
    </row>
    <row r="691" spans="1:15" x14ac:dyDescent="0.25">
      <c r="A691" s="6" t="s">
        <v>3326</v>
      </c>
      <c r="B691" s="109" t="s">
        <v>3449</v>
      </c>
      <c r="C691" s="13" t="s">
        <v>3450</v>
      </c>
      <c r="D691" s="222" t="s">
        <v>3469</v>
      </c>
      <c r="E691" s="6" t="s">
        <v>3470</v>
      </c>
      <c r="F691" s="76">
        <v>0</v>
      </c>
      <c r="G691" s="76">
        <v>0</v>
      </c>
      <c r="H691" s="10">
        <v>0</v>
      </c>
      <c r="I691" s="87">
        <v>51938386.729999997</v>
      </c>
      <c r="J691" s="89">
        <v>0</v>
      </c>
      <c r="K691" s="96" t="s">
        <v>356</v>
      </c>
      <c r="L691" s="19" t="s">
        <v>2429</v>
      </c>
      <c r="M691" s="19"/>
      <c r="N691" s="19"/>
      <c r="O691" s="19"/>
    </row>
    <row r="692" spans="1:15" x14ac:dyDescent="0.25">
      <c r="A692" s="6" t="s">
        <v>3326</v>
      </c>
      <c r="B692" s="109" t="s">
        <v>3449</v>
      </c>
      <c r="C692" s="13" t="s">
        <v>3450</v>
      </c>
      <c r="D692" s="222" t="s">
        <v>1278</v>
      </c>
      <c r="E692" s="6" t="s">
        <v>1279</v>
      </c>
      <c r="F692" s="76">
        <v>0</v>
      </c>
      <c r="G692" s="76">
        <v>0</v>
      </c>
      <c r="H692" s="10">
        <v>0</v>
      </c>
      <c r="I692" s="87">
        <v>32431626.539999999</v>
      </c>
      <c r="J692" s="89">
        <v>0</v>
      </c>
      <c r="K692" s="96" t="s">
        <v>356</v>
      </c>
      <c r="L692" s="19" t="s">
        <v>2429</v>
      </c>
      <c r="M692" s="19"/>
      <c r="N692" s="19"/>
      <c r="O692" s="19"/>
    </row>
    <row r="693" spans="1:15" x14ac:dyDescent="0.25">
      <c r="A693" s="6" t="s">
        <v>3326</v>
      </c>
      <c r="B693" s="109" t="s">
        <v>3449</v>
      </c>
      <c r="C693" s="13" t="s">
        <v>3450</v>
      </c>
      <c r="D693" s="222" t="s">
        <v>861</v>
      </c>
      <c r="E693" s="6" t="s">
        <v>406</v>
      </c>
      <c r="F693" s="76" t="s">
        <v>88</v>
      </c>
      <c r="G693" s="84">
        <v>1</v>
      </c>
      <c r="H693" s="10">
        <v>1000</v>
      </c>
      <c r="I693" s="87">
        <v>710048.21</v>
      </c>
      <c r="J693" s="89">
        <v>0</v>
      </c>
      <c r="K693" s="96" t="s">
        <v>356</v>
      </c>
      <c r="L693" s="19" t="s">
        <v>33</v>
      </c>
      <c r="M693" s="19"/>
      <c r="N693" s="19"/>
      <c r="O693" s="19" t="s">
        <v>3765</v>
      </c>
    </row>
    <row r="694" spans="1:15" x14ac:dyDescent="0.25">
      <c r="A694" s="6" t="s">
        <v>3326</v>
      </c>
      <c r="B694" s="109" t="s">
        <v>3449</v>
      </c>
      <c r="C694" s="13" t="s">
        <v>3450</v>
      </c>
      <c r="D694" s="222" t="s">
        <v>3465</v>
      </c>
      <c r="E694" s="6" t="s">
        <v>3466</v>
      </c>
      <c r="F694" s="76" t="s">
        <v>88</v>
      </c>
      <c r="G694" s="84">
        <v>1</v>
      </c>
      <c r="H694" s="10">
        <v>1000</v>
      </c>
      <c r="I694" s="87">
        <v>0</v>
      </c>
      <c r="J694" s="89">
        <v>0</v>
      </c>
      <c r="K694" s="96" t="s">
        <v>356</v>
      </c>
      <c r="L694" s="19" t="s">
        <v>2429</v>
      </c>
      <c r="M694" s="19"/>
      <c r="N694" s="19"/>
      <c r="O694" s="19" t="s">
        <v>3768</v>
      </c>
    </row>
    <row r="695" spans="1:15" x14ac:dyDescent="0.25">
      <c r="A695" s="6" t="s">
        <v>3326</v>
      </c>
      <c r="B695" s="109" t="s">
        <v>3449</v>
      </c>
      <c r="C695" s="13" t="s">
        <v>3450</v>
      </c>
      <c r="D695" s="223" t="s">
        <v>3467</v>
      </c>
      <c r="E695" s="108" t="s">
        <v>3468</v>
      </c>
      <c r="F695" s="76" t="s">
        <v>3474</v>
      </c>
      <c r="G695" s="84">
        <v>1</v>
      </c>
      <c r="H695" s="10">
        <v>10000</v>
      </c>
      <c r="I695" s="87">
        <v>0</v>
      </c>
      <c r="J695" s="89">
        <v>0</v>
      </c>
      <c r="K695" s="96" t="s">
        <v>356</v>
      </c>
      <c r="L695" s="19" t="s">
        <v>2429</v>
      </c>
      <c r="M695" s="19"/>
      <c r="N695" s="19"/>
      <c r="O695" s="19" t="s">
        <v>3768</v>
      </c>
    </row>
    <row r="696" spans="1:15" x14ac:dyDescent="0.25">
      <c r="A696" s="13" t="s">
        <v>878</v>
      </c>
      <c r="B696" s="13" t="s">
        <v>876</v>
      </c>
      <c r="C696" s="13" t="s">
        <v>877</v>
      </c>
      <c r="D696" s="223" t="s">
        <v>879</v>
      </c>
      <c r="E696" s="100" t="s">
        <v>880</v>
      </c>
      <c r="F696" s="119" t="s">
        <v>16</v>
      </c>
      <c r="G696" s="120">
        <v>1</v>
      </c>
      <c r="H696" s="119">
        <v>2250727</v>
      </c>
      <c r="I696" s="87">
        <v>0</v>
      </c>
      <c r="J696" s="89" t="s">
        <v>356</v>
      </c>
      <c r="K696" s="96" t="s">
        <v>356</v>
      </c>
      <c r="L696" s="19" t="s">
        <v>3762</v>
      </c>
      <c r="M696" s="19"/>
      <c r="N696" s="19"/>
      <c r="O696" s="19" t="s">
        <v>3766</v>
      </c>
    </row>
    <row r="697" spans="1:15" x14ac:dyDescent="0.25">
      <c r="A697" s="13" t="s">
        <v>878</v>
      </c>
      <c r="B697" s="13" t="s">
        <v>876</v>
      </c>
      <c r="C697" s="13" t="s">
        <v>877</v>
      </c>
      <c r="D697" s="222" t="s">
        <v>881</v>
      </c>
      <c r="E697" s="13" t="s">
        <v>882</v>
      </c>
      <c r="F697" s="10" t="s">
        <v>88</v>
      </c>
      <c r="G697" s="11">
        <v>4</v>
      </c>
      <c r="H697" s="10">
        <v>3545600</v>
      </c>
      <c r="I697" s="87">
        <v>71756.73</v>
      </c>
      <c r="J697" s="89">
        <v>1</v>
      </c>
      <c r="K697" s="96" t="s">
        <v>883</v>
      </c>
      <c r="L697" s="19" t="s">
        <v>713</v>
      </c>
      <c r="M697" s="19"/>
      <c r="N697" s="19" t="s">
        <v>884</v>
      </c>
      <c r="O697" s="19"/>
    </row>
    <row r="698" spans="1:15" x14ac:dyDescent="0.25">
      <c r="A698" s="13" t="s">
        <v>878</v>
      </c>
      <c r="B698" s="13" t="s">
        <v>876</v>
      </c>
      <c r="C698" s="13" t="s">
        <v>877</v>
      </c>
      <c r="D698" s="223" t="s">
        <v>885</v>
      </c>
      <c r="E698" s="100" t="s">
        <v>886</v>
      </c>
      <c r="F698" s="10" t="s">
        <v>46</v>
      </c>
      <c r="G698" s="11">
        <v>1</v>
      </c>
      <c r="H698" s="10">
        <v>1000</v>
      </c>
      <c r="I698" s="87">
        <v>0</v>
      </c>
      <c r="J698" s="89">
        <v>0</v>
      </c>
      <c r="K698" s="96" t="s">
        <v>356</v>
      </c>
      <c r="L698" s="19" t="s">
        <v>1382</v>
      </c>
      <c r="M698" s="19"/>
      <c r="N698" s="19" t="s">
        <v>1029</v>
      </c>
      <c r="O698" s="19"/>
    </row>
    <row r="699" spans="1:15" x14ac:dyDescent="0.25">
      <c r="A699" s="13" t="s">
        <v>878</v>
      </c>
      <c r="B699" s="13" t="s">
        <v>876</v>
      </c>
      <c r="C699" s="13" t="s">
        <v>877</v>
      </c>
      <c r="D699" s="223" t="s">
        <v>887</v>
      </c>
      <c r="E699" s="100" t="s">
        <v>888</v>
      </c>
      <c r="F699" s="10" t="s">
        <v>771</v>
      </c>
      <c r="G699" s="11">
        <v>1</v>
      </c>
      <c r="H699" s="10">
        <v>1000</v>
      </c>
      <c r="I699" s="87">
        <v>0</v>
      </c>
      <c r="J699" s="89">
        <v>0</v>
      </c>
      <c r="K699" s="96" t="s">
        <v>356</v>
      </c>
      <c r="L699" s="19" t="s">
        <v>1382</v>
      </c>
      <c r="M699" s="19"/>
      <c r="N699" s="19" t="s">
        <v>1029</v>
      </c>
      <c r="O699" s="19"/>
    </row>
    <row r="700" spans="1:15" x14ac:dyDescent="0.25">
      <c r="A700" s="13" t="s">
        <v>878</v>
      </c>
      <c r="B700" s="13" t="s">
        <v>876</v>
      </c>
      <c r="C700" s="13" t="s">
        <v>877</v>
      </c>
      <c r="D700" s="223" t="s">
        <v>889</v>
      </c>
      <c r="E700" s="100" t="s">
        <v>890</v>
      </c>
      <c r="F700" s="10" t="s">
        <v>771</v>
      </c>
      <c r="G700" s="11">
        <v>1</v>
      </c>
      <c r="H700" s="10">
        <v>247672</v>
      </c>
      <c r="I700" s="87">
        <v>0</v>
      </c>
      <c r="J700" s="89" t="s">
        <v>356</v>
      </c>
      <c r="K700" s="96" t="s">
        <v>356</v>
      </c>
      <c r="L700" s="19" t="s">
        <v>3762</v>
      </c>
      <c r="M700" s="19"/>
      <c r="N700" s="19"/>
      <c r="O700" s="19" t="s">
        <v>3766</v>
      </c>
    </row>
    <row r="701" spans="1:15" x14ac:dyDescent="0.25">
      <c r="A701" s="13" t="s">
        <v>878</v>
      </c>
      <c r="B701" s="13" t="s">
        <v>876</v>
      </c>
      <c r="C701" s="13" t="s">
        <v>877</v>
      </c>
      <c r="D701" s="222" t="s">
        <v>44</v>
      </c>
      <c r="E701" s="13" t="s">
        <v>45</v>
      </c>
      <c r="F701" s="10" t="s">
        <v>46</v>
      </c>
      <c r="G701" s="11">
        <v>1</v>
      </c>
      <c r="H701" s="10">
        <v>688797</v>
      </c>
      <c r="I701" s="87">
        <v>0</v>
      </c>
      <c r="J701" s="89" t="s">
        <v>356</v>
      </c>
      <c r="K701" s="96" t="s">
        <v>356</v>
      </c>
      <c r="L701" s="19" t="s">
        <v>3762</v>
      </c>
      <c r="M701" s="19"/>
      <c r="N701" s="19"/>
      <c r="O701" s="19" t="s">
        <v>3766</v>
      </c>
    </row>
    <row r="702" spans="1:15" x14ac:dyDescent="0.25">
      <c r="A702" s="78" t="s">
        <v>878</v>
      </c>
      <c r="B702" s="13" t="s">
        <v>876</v>
      </c>
      <c r="C702" s="13" t="s">
        <v>877</v>
      </c>
      <c r="D702" s="222" t="s">
        <v>3574</v>
      </c>
      <c r="E702" s="109" t="s">
        <v>3690</v>
      </c>
      <c r="F702" s="79" t="s">
        <v>32</v>
      </c>
      <c r="G702" s="80">
        <v>0</v>
      </c>
      <c r="H702" s="10">
        <v>0</v>
      </c>
      <c r="I702" s="87">
        <v>1979680.4600000002</v>
      </c>
      <c r="J702" s="89">
        <v>0</v>
      </c>
      <c r="K702" s="96" t="s">
        <v>356</v>
      </c>
      <c r="L702" s="19" t="s">
        <v>2429</v>
      </c>
      <c r="M702" s="19"/>
      <c r="N702" s="19"/>
      <c r="O702" s="19"/>
    </row>
    <row r="703" spans="1:15" x14ac:dyDescent="0.25">
      <c r="A703" s="13" t="s">
        <v>878</v>
      </c>
      <c r="B703" s="13" t="s">
        <v>876</v>
      </c>
      <c r="C703" s="13" t="s">
        <v>877</v>
      </c>
      <c r="D703" s="222" t="s">
        <v>891</v>
      </c>
      <c r="E703" s="13" t="s">
        <v>892</v>
      </c>
      <c r="F703" s="10" t="s">
        <v>88</v>
      </c>
      <c r="G703" s="11">
        <v>1</v>
      </c>
      <c r="H703" s="10">
        <v>1801973</v>
      </c>
      <c r="I703" s="87">
        <v>144804.75999999998</v>
      </c>
      <c r="J703" s="89">
        <v>1</v>
      </c>
      <c r="K703" s="96" t="s">
        <v>893</v>
      </c>
      <c r="L703" s="19" t="s">
        <v>713</v>
      </c>
      <c r="M703" s="19"/>
      <c r="N703" s="19" t="s">
        <v>884</v>
      </c>
      <c r="O703" s="19"/>
    </row>
    <row r="704" spans="1:15" x14ac:dyDescent="0.25">
      <c r="A704" s="13" t="s">
        <v>878</v>
      </c>
      <c r="B704" s="13" t="s">
        <v>876</v>
      </c>
      <c r="C704" s="13" t="s">
        <v>877</v>
      </c>
      <c r="D704" s="223" t="s">
        <v>894</v>
      </c>
      <c r="E704" s="100" t="s">
        <v>895</v>
      </c>
      <c r="F704" s="10" t="s">
        <v>22</v>
      </c>
      <c r="G704" s="11">
        <v>1</v>
      </c>
      <c r="H704" s="10">
        <v>1000</v>
      </c>
      <c r="I704" s="87">
        <v>0</v>
      </c>
      <c r="J704" s="89">
        <v>0</v>
      </c>
      <c r="K704" s="96" t="s">
        <v>356</v>
      </c>
      <c r="L704" s="19" t="s">
        <v>1382</v>
      </c>
      <c r="M704" s="19"/>
      <c r="N704" s="19" t="s">
        <v>1029</v>
      </c>
      <c r="O704" s="19"/>
    </row>
    <row r="705" spans="1:15" x14ac:dyDescent="0.25">
      <c r="A705" s="13" t="s">
        <v>878</v>
      </c>
      <c r="B705" s="13" t="s">
        <v>876</v>
      </c>
      <c r="C705" s="13" t="s">
        <v>877</v>
      </c>
      <c r="D705" s="222" t="s">
        <v>17</v>
      </c>
      <c r="E705" s="13" t="s">
        <v>18</v>
      </c>
      <c r="F705" s="10" t="s">
        <v>88</v>
      </c>
      <c r="G705" s="11">
        <v>1</v>
      </c>
      <c r="H705" s="10">
        <v>481610146</v>
      </c>
      <c r="I705" s="87">
        <v>477675627.99000001</v>
      </c>
      <c r="J705" s="89">
        <v>1</v>
      </c>
      <c r="K705" s="96" t="s">
        <v>896</v>
      </c>
      <c r="L705" s="19" t="s">
        <v>710</v>
      </c>
      <c r="M705" s="19"/>
      <c r="N705" s="19"/>
      <c r="O705" s="19"/>
    </row>
    <row r="706" spans="1:15" x14ac:dyDescent="0.25">
      <c r="A706" s="13" t="s">
        <v>878</v>
      </c>
      <c r="B706" s="13" t="s">
        <v>876</v>
      </c>
      <c r="C706" s="13" t="s">
        <v>877</v>
      </c>
      <c r="D706" s="222" t="s">
        <v>897</v>
      </c>
      <c r="E706" s="13" t="s">
        <v>898</v>
      </c>
      <c r="F706" s="10" t="s">
        <v>88</v>
      </c>
      <c r="G706" s="11">
        <v>1</v>
      </c>
      <c r="H706" s="10">
        <v>6298632</v>
      </c>
      <c r="I706" s="87">
        <v>1224525</v>
      </c>
      <c r="J706" s="89">
        <v>1</v>
      </c>
      <c r="K706" s="96" t="s">
        <v>899</v>
      </c>
      <c r="L706" s="19" t="s">
        <v>710</v>
      </c>
      <c r="M706" s="19"/>
      <c r="N706" s="19" t="s">
        <v>884</v>
      </c>
      <c r="O706" s="19"/>
    </row>
    <row r="707" spans="1:15" x14ac:dyDescent="0.25">
      <c r="A707" s="13" t="s">
        <v>878</v>
      </c>
      <c r="B707" s="13" t="s">
        <v>876</v>
      </c>
      <c r="C707" s="13" t="s">
        <v>877</v>
      </c>
      <c r="D707" s="222" t="s">
        <v>20</v>
      </c>
      <c r="E707" s="13" t="s">
        <v>21</v>
      </c>
      <c r="F707" s="10" t="s">
        <v>88</v>
      </c>
      <c r="G707" s="11">
        <v>1</v>
      </c>
      <c r="H707" s="10">
        <v>8795022</v>
      </c>
      <c r="I707" s="87">
        <v>4520332.08</v>
      </c>
      <c r="J707" s="89">
        <v>1</v>
      </c>
      <c r="K707" s="96" t="s">
        <v>900</v>
      </c>
      <c r="L707" s="19" t="s">
        <v>710</v>
      </c>
      <c r="M707" s="19"/>
      <c r="N707" s="19"/>
      <c r="O707" s="19"/>
    </row>
    <row r="708" spans="1:15" x14ac:dyDescent="0.25">
      <c r="A708" s="13" t="s">
        <v>878</v>
      </c>
      <c r="B708" s="13" t="s">
        <v>876</v>
      </c>
      <c r="C708" s="13" t="s">
        <v>877</v>
      </c>
      <c r="D708" s="222" t="s">
        <v>901</v>
      </c>
      <c r="E708" s="13" t="s">
        <v>902</v>
      </c>
      <c r="F708" s="10" t="s">
        <v>88</v>
      </c>
      <c r="G708" s="11">
        <v>1</v>
      </c>
      <c r="H708" s="10">
        <v>38042960</v>
      </c>
      <c r="I708" s="87">
        <v>27621203.609999999</v>
      </c>
      <c r="J708" s="89">
        <v>1</v>
      </c>
      <c r="K708" s="96" t="s">
        <v>903</v>
      </c>
      <c r="L708" s="19" t="s">
        <v>710</v>
      </c>
      <c r="M708" s="19"/>
      <c r="N708" s="19"/>
      <c r="O708" s="19"/>
    </row>
    <row r="709" spans="1:15" x14ac:dyDescent="0.25">
      <c r="A709" s="13" t="s">
        <v>878</v>
      </c>
      <c r="B709" s="13" t="s">
        <v>876</v>
      </c>
      <c r="C709" s="13" t="s">
        <v>877</v>
      </c>
      <c r="D709" s="222" t="s">
        <v>904</v>
      </c>
      <c r="E709" s="13" t="s">
        <v>905</v>
      </c>
      <c r="F709" s="10" t="s">
        <v>88</v>
      </c>
      <c r="G709" s="11">
        <v>1</v>
      </c>
      <c r="H709" s="10">
        <v>524362</v>
      </c>
      <c r="I709" s="87">
        <v>76582.539999999994</v>
      </c>
      <c r="J709" s="89">
        <v>1</v>
      </c>
      <c r="K709" s="96" t="s">
        <v>906</v>
      </c>
      <c r="L709" s="19" t="s">
        <v>710</v>
      </c>
      <c r="M709" s="19"/>
      <c r="N709" s="19" t="s">
        <v>884</v>
      </c>
      <c r="O709" s="19"/>
    </row>
    <row r="710" spans="1:15" x14ac:dyDescent="0.25">
      <c r="A710" s="13" t="s">
        <v>878</v>
      </c>
      <c r="B710" s="13" t="s">
        <v>876</v>
      </c>
      <c r="C710" s="13" t="s">
        <v>877</v>
      </c>
      <c r="D710" s="222" t="s">
        <v>39</v>
      </c>
      <c r="E710" s="13" t="s">
        <v>40</v>
      </c>
      <c r="F710" s="10" t="s">
        <v>22</v>
      </c>
      <c r="G710" s="11">
        <v>1</v>
      </c>
      <c r="H710" s="10">
        <v>1000</v>
      </c>
      <c r="I710" s="87">
        <v>1111428</v>
      </c>
      <c r="J710" s="89">
        <v>1</v>
      </c>
      <c r="K710" s="96" t="s">
        <v>907</v>
      </c>
      <c r="L710" s="19" t="s">
        <v>710</v>
      </c>
      <c r="M710" s="19"/>
      <c r="N710" s="19"/>
      <c r="O710" s="19"/>
    </row>
    <row r="711" spans="1:15" x14ac:dyDescent="0.25">
      <c r="A711" s="13" t="s">
        <v>878</v>
      </c>
      <c r="B711" s="13" t="s">
        <v>876</v>
      </c>
      <c r="C711" s="13" t="s">
        <v>877</v>
      </c>
      <c r="D711" s="223" t="s">
        <v>908</v>
      </c>
      <c r="E711" s="100" t="s">
        <v>909</v>
      </c>
      <c r="F711" s="10" t="s">
        <v>22</v>
      </c>
      <c r="G711" s="11">
        <v>1</v>
      </c>
      <c r="H711" s="10">
        <v>1000</v>
      </c>
      <c r="I711" s="87">
        <v>0</v>
      </c>
      <c r="J711" s="89">
        <v>0</v>
      </c>
      <c r="K711" s="96" t="s">
        <v>356</v>
      </c>
      <c r="L711" s="19" t="s">
        <v>1382</v>
      </c>
      <c r="M711" s="19"/>
      <c r="N711" s="19" t="s">
        <v>1029</v>
      </c>
      <c r="O711" s="19"/>
    </row>
    <row r="712" spans="1:15" x14ac:dyDescent="0.25">
      <c r="A712" s="13" t="s">
        <v>878</v>
      </c>
      <c r="B712" s="13" t="s">
        <v>876</v>
      </c>
      <c r="C712" s="13" t="s">
        <v>877</v>
      </c>
      <c r="D712" s="222" t="s">
        <v>910</v>
      </c>
      <c r="E712" s="13" t="s">
        <v>911</v>
      </c>
      <c r="F712" s="10" t="s">
        <v>88</v>
      </c>
      <c r="G712" s="11">
        <v>1</v>
      </c>
      <c r="H712" s="10">
        <v>51603522</v>
      </c>
      <c r="I712" s="87">
        <v>39467812.399999999</v>
      </c>
      <c r="J712" s="89">
        <v>1</v>
      </c>
      <c r="K712" s="96" t="s">
        <v>912</v>
      </c>
      <c r="L712" s="19" t="s">
        <v>710</v>
      </c>
      <c r="M712" s="19"/>
      <c r="N712" s="19"/>
      <c r="O712" s="19"/>
    </row>
    <row r="713" spans="1:15" x14ac:dyDescent="0.25">
      <c r="A713" s="13" t="s">
        <v>569</v>
      </c>
      <c r="B713" s="13" t="s">
        <v>567</v>
      </c>
      <c r="C713" s="13" t="s">
        <v>568</v>
      </c>
      <c r="D713" s="222" t="s">
        <v>17</v>
      </c>
      <c r="E713" s="13" t="s">
        <v>18</v>
      </c>
      <c r="F713" s="10" t="s">
        <v>88</v>
      </c>
      <c r="G713" s="11">
        <v>1</v>
      </c>
      <c r="H713" s="10">
        <v>15354215</v>
      </c>
      <c r="I713" s="87">
        <v>0</v>
      </c>
      <c r="J713" s="89">
        <v>0</v>
      </c>
      <c r="K713" s="96" t="s">
        <v>356</v>
      </c>
      <c r="L713" s="19" t="s">
        <v>3762</v>
      </c>
      <c r="M713" s="19"/>
      <c r="N713" s="19"/>
      <c r="O713" s="19" t="s">
        <v>3766</v>
      </c>
    </row>
    <row r="714" spans="1:15" x14ac:dyDescent="0.25">
      <c r="A714" s="13" t="s">
        <v>569</v>
      </c>
      <c r="B714" s="13" t="s">
        <v>567</v>
      </c>
      <c r="C714" s="13" t="s">
        <v>568</v>
      </c>
      <c r="D714" s="223" t="s">
        <v>20</v>
      </c>
      <c r="E714" s="100" t="s">
        <v>570</v>
      </c>
      <c r="F714" s="10" t="s">
        <v>88</v>
      </c>
      <c r="G714" s="11">
        <v>1</v>
      </c>
      <c r="H714" s="10">
        <v>210387</v>
      </c>
      <c r="I714" s="87">
        <v>0</v>
      </c>
      <c r="J714" s="89">
        <v>0</v>
      </c>
      <c r="K714" s="96" t="s">
        <v>356</v>
      </c>
      <c r="L714" s="19" t="s">
        <v>3762</v>
      </c>
      <c r="M714" s="19"/>
      <c r="N714" s="19"/>
      <c r="O714" s="19" t="s">
        <v>3766</v>
      </c>
    </row>
    <row r="715" spans="1:15" x14ac:dyDescent="0.25">
      <c r="A715" s="13" t="s">
        <v>569</v>
      </c>
      <c r="B715" s="13" t="s">
        <v>567</v>
      </c>
      <c r="C715" s="13" t="s">
        <v>568</v>
      </c>
      <c r="D715" s="223" t="s">
        <v>39</v>
      </c>
      <c r="E715" s="100" t="s">
        <v>571</v>
      </c>
      <c r="F715" s="10" t="s">
        <v>63</v>
      </c>
      <c r="G715" s="11">
        <v>1</v>
      </c>
      <c r="H715" s="10">
        <v>1000</v>
      </c>
      <c r="I715" s="87">
        <v>0</v>
      </c>
      <c r="J715" s="89">
        <v>0</v>
      </c>
      <c r="K715" s="96" t="s">
        <v>356</v>
      </c>
      <c r="L715" s="19" t="s">
        <v>1382</v>
      </c>
      <c r="M715" s="19"/>
      <c r="N715" s="19" t="s">
        <v>1029</v>
      </c>
      <c r="O715" s="19"/>
    </row>
    <row r="716" spans="1:15" x14ac:dyDescent="0.25">
      <c r="A716" s="6" t="s">
        <v>2137</v>
      </c>
      <c r="B716" s="13" t="s">
        <v>2135</v>
      </c>
      <c r="C716" s="13" t="s">
        <v>2136</v>
      </c>
      <c r="D716" s="222" t="s">
        <v>574</v>
      </c>
      <c r="E716" s="6" t="s">
        <v>575</v>
      </c>
      <c r="F716" s="10" t="s">
        <v>576</v>
      </c>
      <c r="G716" s="11">
        <v>1</v>
      </c>
      <c r="H716" s="10">
        <v>1020</v>
      </c>
      <c r="I716" s="87">
        <v>0</v>
      </c>
      <c r="J716" s="89">
        <v>0</v>
      </c>
      <c r="K716" s="96" t="s">
        <v>356</v>
      </c>
      <c r="L716" s="19" t="s">
        <v>1382</v>
      </c>
      <c r="M716" s="19" t="s">
        <v>2138</v>
      </c>
      <c r="N716" s="19" t="s">
        <v>1029</v>
      </c>
      <c r="O716" s="19"/>
    </row>
    <row r="717" spans="1:15" x14ac:dyDescent="0.25">
      <c r="A717" s="6" t="s">
        <v>2137</v>
      </c>
      <c r="B717" s="13" t="s">
        <v>2135</v>
      </c>
      <c r="C717" s="13" t="s">
        <v>2136</v>
      </c>
      <c r="D717" s="222" t="s">
        <v>578</v>
      </c>
      <c r="E717" s="6" t="s">
        <v>579</v>
      </c>
      <c r="F717" s="10" t="s">
        <v>580</v>
      </c>
      <c r="G717" s="11">
        <v>1</v>
      </c>
      <c r="H717" s="10">
        <v>425383</v>
      </c>
      <c r="I717" s="87">
        <v>7357202.9899999993</v>
      </c>
      <c r="J717" s="89">
        <v>1</v>
      </c>
      <c r="K717" s="96" t="s">
        <v>1299</v>
      </c>
      <c r="L717" s="19" t="s">
        <v>27</v>
      </c>
      <c r="M717" s="19"/>
      <c r="N717" s="19"/>
      <c r="O717" s="19"/>
    </row>
    <row r="718" spans="1:15" x14ac:dyDescent="0.25">
      <c r="A718" s="6" t="s">
        <v>2137</v>
      </c>
      <c r="B718" s="13" t="s">
        <v>2135</v>
      </c>
      <c r="C718" s="13" t="s">
        <v>2136</v>
      </c>
      <c r="D718" s="222" t="s">
        <v>17</v>
      </c>
      <c r="E718" s="6" t="s">
        <v>18</v>
      </c>
      <c r="F718" s="10" t="s">
        <v>19</v>
      </c>
      <c r="G718" s="11">
        <v>1</v>
      </c>
      <c r="H718" s="10">
        <v>13480781</v>
      </c>
      <c r="I718" s="87">
        <v>11044698.160000002</v>
      </c>
      <c r="J718" s="89">
        <v>1</v>
      </c>
      <c r="K718" s="96" t="s">
        <v>2139</v>
      </c>
      <c r="L718" s="19" t="s">
        <v>27</v>
      </c>
      <c r="M718" s="19"/>
      <c r="N718" s="19"/>
      <c r="O718" s="19"/>
    </row>
    <row r="719" spans="1:15" x14ac:dyDescent="0.25">
      <c r="A719" s="6" t="s">
        <v>2137</v>
      </c>
      <c r="B719" s="13" t="s">
        <v>2135</v>
      </c>
      <c r="C719" s="13" t="s">
        <v>2136</v>
      </c>
      <c r="D719" s="222" t="s">
        <v>583</v>
      </c>
      <c r="E719" s="6" t="s">
        <v>584</v>
      </c>
      <c r="F719" s="10" t="s">
        <v>585</v>
      </c>
      <c r="G719" s="11">
        <v>1</v>
      </c>
      <c r="H719" s="10">
        <v>1319872</v>
      </c>
      <c r="I719" s="87">
        <v>0</v>
      </c>
      <c r="J719" s="89">
        <v>0</v>
      </c>
      <c r="K719" s="96" t="s">
        <v>356</v>
      </c>
      <c r="L719" s="19" t="s">
        <v>1382</v>
      </c>
      <c r="M719" s="19"/>
      <c r="N719" s="19" t="s">
        <v>2496</v>
      </c>
      <c r="O719" s="19"/>
    </row>
    <row r="720" spans="1:15" x14ac:dyDescent="0.25">
      <c r="A720" s="6" t="s">
        <v>2137</v>
      </c>
      <c r="B720" s="13" t="s">
        <v>2135</v>
      </c>
      <c r="C720" s="13" t="s">
        <v>2136</v>
      </c>
      <c r="D720" s="222" t="s">
        <v>612</v>
      </c>
      <c r="E720" s="13" t="s">
        <v>613</v>
      </c>
      <c r="F720" s="10">
        <v>0</v>
      </c>
      <c r="G720" s="10">
        <v>0</v>
      </c>
      <c r="H720" s="10">
        <v>0</v>
      </c>
      <c r="I720" s="87">
        <v>2373033.3899999992</v>
      </c>
      <c r="J720" s="89">
        <v>1</v>
      </c>
      <c r="K720" s="96" t="s">
        <v>1128</v>
      </c>
      <c r="L720" s="19" t="s">
        <v>2429</v>
      </c>
      <c r="M720" s="19"/>
      <c r="N720" s="19"/>
      <c r="O720" s="19"/>
    </row>
    <row r="721" spans="1:15" x14ac:dyDescent="0.25">
      <c r="A721" s="6" t="s">
        <v>2137</v>
      </c>
      <c r="B721" s="13" t="s">
        <v>2135</v>
      </c>
      <c r="C721" s="13" t="s">
        <v>2136</v>
      </c>
      <c r="D721" s="222" t="s">
        <v>586</v>
      </c>
      <c r="E721" s="6" t="s">
        <v>587</v>
      </c>
      <c r="F721" s="10" t="s">
        <v>588</v>
      </c>
      <c r="G721" s="11">
        <v>1</v>
      </c>
      <c r="H721" s="10">
        <v>5531385</v>
      </c>
      <c r="I721" s="87">
        <v>2201148.4499999997</v>
      </c>
      <c r="J721" s="89">
        <v>1</v>
      </c>
      <c r="K721" s="96" t="s">
        <v>2140</v>
      </c>
      <c r="L721" s="19" t="s">
        <v>27</v>
      </c>
      <c r="M721" s="19"/>
      <c r="N721" s="19"/>
      <c r="O721" s="19"/>
    </row>
    <row r="722" spans="1:15" x14ac:dyDescent="0.25">
      <c r="A722" s="6" t="s">
        <v>2137</v>
      </c>
      <c r="B722" s="13" t="s">
        <v>2135</v>
      </c>
      <c r="C722" s="13" t="s">
        <v>2136</v>
      </c>
      <c r="D722" s="222" t="s">
        <v>591</v>
      </c>
      <c r="E722" s="6" t="s">
        <v>592</v>
      </c>
      <c r="F722" s="10" t="s">
        <v>593</v>
      </c>
      <c r="G722" s="11">
        <v>1</v>
      </c>
      <c r="H722" s="10">
        <v>2258005</v>
      </c>
      <c r="I722" s="87">
        <v>6240644.0899999999</v>
      </c>
      <c r="J722" s="89">
        <v>1</v>
      </c>
      <c r="K722" s="96" t="s">
        <v>2141</v>
      </c>
      <c r="L722" s="19" t="s">
        <v>27</v>
      </c>
      <c r="M722" s="19"/>
      <c r="N722" s="19"/>
      <c r="O722" s="19"/>
    </row>
    <row r="723" spans="1:15" x14ac:dyDescent="0.25">
      <c r="A723" s="6" t="s">
        <v>2137</v>
      </c>
      <c r="B723" s="13" t="s">
        <v>2135</v>
      </c>
      <c r="C723" s="13" t="s">
        <v>2136</v>
      </c>
      <c r="D723" s="222" t="s">
        <v>595</v>
      </c>
      <c r="E723" s="6" t="s">
        <v>596</v>
      </c>
      <c r="F723" s="10" t="s">
        <v>597</v>
      </c>
      <c r="G723" s="11">
        <v>1</v>
      </c>
      <c r="H723" s="10">
        <v>1927556</v>
      </c>
      <c r="I723" s="87">
        <v>3691712.58</v>
      </c>
      <c r="J723" s="89">
        <v>1</v>
      </c>
      <c r="K723" s="96" t="s">
        <v>2142</v>
      </c>
      <c r="L723" s="19" t="s">
        <v>27</v>
      </c>
      <c r="M723" s="19"/>
      <c r="N723" s="19"/>
      <c r="O723" s="19"/>
    </row>
    <row r="724" spans="1:15" x14ac:dyDescent="0.25">
      <c r="A724" s="6" t="s">
        <v>2137</v>
      </c>
      <c r="B724" s="13" t="s">
        <v>2135</v>
      </c>
      <c r="C724" s="13" t="s">
        <v>2136</v>
      </c>
      <c r="D724" s="222" t="s">
        <v>136</v>
      </c>
      <c r="E724" s="6" t="s">
        <v>137</v>
      </c>
      <c r="F724" s="10" t="s">
        <v>138</v>
      </c>
      <c r="G724" s="11">
        <v>1</v>
      </c>
      <c r="H724" s="10">
        <v>3060</v>
      </c>
      <c r="I724" s="87">
        <v>0</v>
      </c>
      <c r="J724" s="89">
        <v>0</v>
      </c>
      <c r="K724" s="96" t="s">
        <v>356</v>
      </c>
      <c r="L724" s="19" t="s">
        <v>1382</v>
      </c>
      <c r="M724" s="19" t="s">
        <v>2138</v>
      </c>
      <c r="N724" s="19" t="s">
        <v>1029</v>
      </c>
      <c r="O724" s="19"/>
    </row>
    <row r="725" spans="1:15" x14ac:dyDescent="0.25">
      <c r="A725" s="6" t="s">
        <v>2137</v>
      </c>
      <c r="B725" s="13" t="s">
        <v>2135</v>
      </c>
      <c r="C725" s="13" t="s">
        <v>2136</v>
      </c>
      <c r="D725" s="222" t="s">
        <v>39</v>
      </c>
      <c r="E725" s="6" t="s">
        <v>40</v>
      </c>
      <c r="F725" s="10" t="s">
        <v>375</v>
      </c>
      <c r="G725" s="11">
        <v>1</v>
      </c>
      <c r="H725" s="10">
        <v>80501</v>
      </c>
      <c r="I725" s="87">
        <v>27165.670000000002</v>
      </c>
      <c r="J725" s="89">
        <v>1</v>
      </c>
      <c r="K725" s="96" t="s">
        <v>2143</v>
      </c>
      <c r="L725" s="19" t="s">
        <v>27</v>
      </c>
      <c r="M725" s="19"/>
      <c r="N725" s="19"/>
      <c r="O725" s="19"/>
    </row>
    <row r="726" spans="1:15" x14ac:dyDescent="0.25">
      <c r="A726" s="6" t="s">
        <v>2137</v>
      </c>
      <c r="B726" s="13" t="s">
        <v>2135</v>
      </c>
      <c r="C726" s="13" t="s">
        <v>2136</v>
      </c>
      <c r="D726" s="222" t="s">
        <v>603</v>
      </c>
      <c r="E726" s="6" t="s">
        <v>604</v>
      </c>
      <c r="F726" s="10" t="s">
        <v>605</v>
      </c>
      <c r="G726" s="11">
        <v>1</v>
      </c>
      <c r="H726" s="10">
        <v>1020</v>
      </c>
      <c r="I726" s="87">
        <v>0</v>
      </c>
      <c r="J726" s="89">
        <v>0</v>
      </c>
      <c r="K726" s="96" t="s">
        <v>356</v>
      </c>
      <c r="L726" s="19" t="s">
        <v>1382</v>
      </c>
      <c r="M726" s="19" t="s">
        <v>2138</v>
      </c>
      <c r="N726" s="19" t="s">
        <v>1029</v>
      </c>
      <c r="O726" s="19"/>
    </row>
    <row r="727" spans="1:15" x14ac:dyDescent="0.25">
      <c r="A727" s="6" t="s">
        <v>2137</v>
      </c>
      <c r="B727" s="13" t="s">
        <v>2135</v>
      </c>
      <c r="C727" s="13" t="s">
        <v>2136</v>
      </c>
      <c r="D727" s="222" t="s">
        <v>65</v>
      </c>
      <c r="E727" s="6" t="s">
        <v>66</v>
      </c>
      <c r="F727" s="10" t="s">
        <v>67</v>
      </c>
      <c r="G727" s="11">
        <v>1</v>
      </c>
      <c r="H727" s="10">
        <v>369502</v>
      </c>
      <c r="I727" s="87">
        <v>0</v>
      </c>
      <c r="J727" s="89">
        <v>0</v>
      </c>
      <c r="K727" s="96" t="s">
        <v>356</v>
      </c>
      <c r="L727" s="19" t="s">
        <v>3762</v>
      </c>
      <c r="M727" s="19" t="s">
        <v>2138</v>
      </c>
      <c r="N727" s="19"/>
      <c r="O727" s="19" t="s">
        <v>3766</v>
      </c>
    </row>
    <row r="728" spans="1:15" x14ac:dyDescent="0.25">
      <c r="A728" s="6" t="s">
        <v>2137</v>
      </c>
      <c r="B728" s="13" t="s">
        <v>2135</v>
      </c>
      <c r="C728" s="13" t="s">
        <v>2136</v>
      </c>
      <c r="D728" s="222" t="s">
        <v>609</v>
      </c>
      <c r="E728" s="6" t="s">
        <v>410</v>
      </c>
      <c r="F728" s="10" t="s">
        <v>610</v>
      </c>
      <c r="G728" s="11">
        <v>1</v>
      </c>
      <c r="H728" s="10">
        <v>1020</v>
      </c>
      <c r="I728" s="87">
        <v>0</v>
      </c>
      <c r="J728" s="89">
        <v>0</v>
      </c>
      <c r="K728" s="96" t="s">
        <v>356</v>
      </c>
      <c r="L728" s="19" t="s">
        <v>1382</v>
      </c>
      <c r="M728" s="19" t="s">
        <v>2138</v>
      </c>
      <c r="N728" s="19" t="s">
        <v>1029</v>
      </c>
      <c r="O728" s="19"/>
    </row>
    <row r="729" spans="1:15" x14ac:dyDescent="0.25">
      <c r="A729" s="6" t="s">
        <v>2137</v>
      </c>
      <c r="B729" s="13" t="s">
        <v>2135</v>
      </c>
      <c r="C729" s="13" t="s">
        <v>2136</v>
      </c>
      <c r="D729" s="223" t="s">
        <v>2144</v>
      </c>
      <c r="E729" s="83" t="s">
        <v>2145</v>
      </c>
      <c r="F729" s="10" t="s">
        <v>1393</v>
      </c>
      <c r="G729" s="11">
        <v>1</v>
      </c>
      <c r="H729" s="10">
        <v>10000</v>
      </c>
      <c r="I729" s="87">
        <v>0</v>
      </c>
      <c r="J729" s="89">
        <v>0</v>
      </c>
      <c r="K729" s="96" t="s">
        <v>356</v>
      </c>
      <c r="L729" s="19" t="s">
        <v>2429</v>
      </c>
      <c r="M729" s="19" t="s">
        <v>2138</v>
      </c>
      <c r="N729" s="19"/>
      <c r="O729" s="19" t="s">
        <v>3768</v>
      </c>
    </row>
    <row r="730" spans="1:15" x14ac:dyDescent="0.25">
      <c r="A730" s="9" t="s">
        <v>1111</v>
      </c>
      <c r="B730" s="13" t="s">
        <v>1109</v>
      </c>
      <c r="C730" s="13" t="s">
        <v>1110</v>
      </c>
      <c r="D730" s="222" t="s">
        <v>574</v>
      </c>
      <c r="E730" s="6" t="s">
        <v>575</v>
      </c>
      <c r="F730" s="10" t="s">
        <v>1112</v>
      </c>
      <c r="G730" s="11">
        <v>2</v>
      </c>
      <c r="H730" s="10">
        <v>240000</v>
      </c>
      <c r="I730" s="87">
        <v>0</v>
      </c>
      <c r="J730" s="89">
        <v>0</v>
      </c>
      <c r="K730" s="96" t="s">
        <v>356</v>
      </c>
      <c r="L730" s="19" t="s">
        <v>33</v>
      </c>
      <c r="M730" s="19" t="s">
        <v>1113</v>
      </c>
      <c r="N730" s="19"/>
      <c r="O730" s="19"/>
    </row>
    <row r="731" spans="1:15" x14ac:dyDescent="0.25">
      <c r="A731" s="6" t="s">
        <v>1111</v>
      </c>
      <c r="B731" s="13" t="s">
        <v>1109</v>
      </c>
      <c r="C731" s="13" t="s">
        <v>1110</v>
      </c>
      <c r="D731" s="222" t="s">
        <v>578</v>
      </c>
      <c r="E731" s="6" t="s">
        <v>579</v>
      </c>
      <c r="F731" s="10" t="s">
        <v>622</v>
      </c>
      <c r="G731" s="11">
        <v>20</v>
      </c>
      <c r="H731" s="10">
        <v>1687630</v>
      </c>
      <c r="I731" s="87">
        <v>7487903.6499999994</v>
      </c>
      <c r="J731" s="89">
        <v>38</v>
      </c>
      <c r="K731" s="96" t="s">
        <v>1114</v>
      </c>
      <c r="L731" s="19" t="s">
        <v>27</v>
      </c>
      <c r="M731" s="19" t="s">
        <v>356</v>
      </c>
      <c r="N731" s="19"/>
      <c r="O731" s="19"/>
    </row>
    <row r="732" spans="1:15" x14ac:dyDescent="0.25">
      <c r="A732" s="6" t="s">
        <v>1111</v>
      </c>
      <c r="B732" s="13" t="s">
        <v>1109</v>
      </c>
      <c r="C732" s="13" t="s">
        <v>1110</v>
      </c>
      <c r="D732" s="222" t="s">
        <v>17</v>
      </c>
      <c r="E732" s="6" t="s">
        <v>18</v>
      </c>
      <c r="F732" s="10" t="s">
        <v>649</v>
      </c>
      <c r="G732" s="11">
        <v>1</v>
      </c>
      <c r="H732" s="10">
        <v>15053860</v>
      </c>
      <c r="I732" s="87">
        <v>13469437.620000008</v>
      </c>
      <c r="J732" s="89">
        <v>1</v>
      </c>
      <c r="K732" s="96" t="s">
        <v>649</v>
      </c>
      <c r="L732" s="19" t="s">
        <v>27</v>
      </c>
      <c r="M732" s="19" t="s">
        <v>356</v>
      </c>
      <c r="N732" s="19" t="s">
        <v>1115</v>
      </c>
      <c r="O732" s="19"/>
    </row>
    <row r="733" spans="1:15" x14ac:dyDescent="0.25">
      <c r="A733" s="6" t="s">
        <v>1111</v>
      </c>
      <c r="B733" s="13" t="s">
        <v>1109</v>
      </c>
      <c r="C733" s="13" t="s">
        <v>1110</v>
      </c>
      <c r="D733" s="222" t="s">
        <v>583</v>
      </c>
      <c r="E733" s="6" t="s">
        <v>584</v>
      </c>
      <c r="F733" s="10" t="s">
        <v>585</v>
      </c>
      <c r="G733" s="11">
        <v>2</v>
      </c>
      <c r="H733" s="10">
        <v>868348</v>
      </c>
      <c r="I733" s="87">
        <v>0</v>
      </c>
      <c r="J733" s="89">
        <v>0</v>
      </c>
      <c r="K733" s="96" t="s">
        <v>356</v>
      </c>
      <c r="L733" s="19" t="s">
        <v>1382</v>
      </c>
      <c r="M733" s="19"/>
      <c r="N733" s="19" t="s">
        <v>2496</v>
      </c>
      <c r="O733" s="19"/>
    </row>
    <row r="734" spans="1:15" x14ac:dyDescent="0.25">
      <c r="A734" s="77" t="s">
        <v>1111</v>
      </c>
      <c r="B734" s="118" t="s">
        <v>1109</v>
      </c>
      <c r="C734" s="118" t="s">
        <v>1110</v>
      </c>
      <c r="D734" s="222" t="s">
        <v>612</v>
      </c>
      <c r="E734" s="77" t="s">
        <v>613</v>
      </c>
      <c r="F734" s="119">
        <v>0</v>
      </c>
      <c r="G734" s="119">
        <v>0</v>
      </c>
      <c r="H734" s="119">
        <v>0</v>
      </c>
      <c r="I734" s="87">
        <v>2557963.27</v>
      </c>
      <c r="J734" s="89">
        <v>3</v>
      </c>
      <c r="K734" s="96" t="s">
        <v>1128</v>
      </c>
      <c r="L734" s="19" t="s">
        <v>2429</v>
      </c>
      <c r="M734" s="19" t="s">
        <v>356</v>
      </c>
      <c r="N734" s="19" t="s">
        <v>356</v>
      </c>
      <c r="O734" s="19"/>
    </row>
    <row r="735" spans="1:15" x14ac:dyDescent="0.25">
      <c r="A735" s="77" t="s">
        <v>1111</v>
      </c>
      <c r="B735" s="118" t="s">
        <v>1109</v>
      </c>
      <c r="C735" s="118" t="s">
        <v>1110</v>
      </c>
      <c r="D735" s="222" t="s">
        <v>615</v>
      </c>
      <c r="E735" s="77" t="s">
        <v>616</v>
      </c>
      <c r="F735" s="118" t="s">
        <v>32</v>
      </c>
      <c r="G735" s="11">
        <v>0</v>
      </c>
      <c r="H735" s="11">
        <v>0</v>
      </c>
      <c r="I735" s="87">
        <v>2456218.9900000002</v>
      </c>
      <c r="J735" s="89">
        <f>3292.48+1500</f>
        <v>4792.4799999999996</v>
      </c>
      <c r="K735" s="96" t="s">
        <v>1129</v>
      </c>
      <c r="L735" s="19" t="s">
        <v>2429</v>
      </c>
      <c r="M735" s="19" t="s">
        <v>356</v>
      </c>
      <c r="N735" s="19" t="s">
        <v>1130</v>
      </c>
      <c r="O735" s="19"/>
    </row>
    <row r="736" spans="1:15" x14ac:dyDescent="0.25">
      <c r="A736" s="6" t="s">
        <v>1111</v>
      </c>
      <c r="B736" s="13" t="s">
        <v>1109</v>
      </c>
      <c r="C736" s="13" t="s">
        <v>1110</v>
      </c>
      <c r="D736" s="222" t="s">
        <v>586</v>
      </c>
      <c r="E736" s="6" t="s">
        <v>587</v>
      </c>
      <c r="F736" s="10" t="s">
        <v>588</v>
      </c>
      <c r="G736" s="11">
        <v>4</v>
      </c>
      <c r="H736" s="10">
        <v>7150117</v>
      </c>
      <c r="I736" s="87">
        <v>2633824.4099999997</v>
      </c>
      <c r="J736" s="89">
        <v>3</v>
      </c>
      <c r="K736" s="96" t="s">
        <v>588</v>
      </c>
      <c r="L736" s="19" t="s">
        <v>27</v>
      </c>
      <c r="M736" s="19" t="s">
        <v>356</v>
      </c>
      <c r="N736" s="19" t="s">
        <v>1116</v>
      </c>
      <c r="O736" s="19"/>
    </row>
    <row r="737" spans="1:15" x14ac:dyDescent="0.25">
      <c r="A737" s="6" t="s">
        <v>1111</v>
      </c>
      <c r="B737" s="13" t="s">
        <v>1109</v>
      </c>
      <c r="C737" s="13" t="s">
        <v>1110</v>
      </c>
      <c r="D737" s="222" t="s">
        <v>591</v>
      </c>
      <c r="E737" s="6" t="s">
        <v>592</v>
      </c>
      <c r="F737" s="10" t="s">
        <v>1117</v>
      </c>
      <c r="G737" s="11">
        <v>6</v>
      </c>
      <c r="H737" s="10">
        <v>5155235</v>
      </c>
      <c r="I737" s="87">
        <v>9400521.9100000001</v>
      </c>
      <c r="J737" s="89">
        <v>10</v>
      </c>
      <c r="K737" s="96" t="s">
        <v>1117</v>
      </c>
      <c r="L737" s="19" t="s">
        <v>27</v>
      </c>
      <c r="M737" s="19" t="s">
        <v>356</v>
      </c>
      <c r="N737" s="19" t="s">
        <v>1118</v>
      </c>
      <c r="O737" s="19"/>
    </row>
    <row r="738" spans="1:15" x14ac:dyDescent="0.25">
      <c r="A738" s="6" t="s">
        <v>1111</v>
      </c>
      <c r="B738" s="13" t="s">
        <v>1109</v>
      </c>
      <c r="C738" s="13" t="s">
        <v>1110</v>
      </c>
      <c r="D738" s="222" t="s">
        <v>595</v>
      </c>
      <c r="E738" s="6" t="s">
        <v>596</v>
      </c>
      <c r="F738" s="10" t="s">
        <v>1117</v>
      </c>
      <c r="G738" s="11">
        <v>2</v>
      </c>
      <c r="H738" s="10">
        <v>3093142</v>
      </c>
      <c r="I738" s="87">
        <v>5350338.33</v>
      </c>
      <c r="J738" s="89">
        <v>4</v>
      </c>
      <c r="K738" s="96" t="s">
        <v>1117</v>
      </c>
      <c r="L738" s="19" t="s">
        <v>27</v>
      </c>
      <c r="M738" s="19" t="s">
        <v>356</v>
      </c>
      <c r="N738" s="19" t="s">
        <v>1119</v>
      </c>
      <c r="O738" s="19"/>
    </row>
    <row r="739" spans="1:15" x14ac:dyDescent="0.25">
      <c r="A739" s="6" t="s">
        <v>1111</v>
      </c>
      <c r="B739" s="13" t="s">
        <v>1109</v>
      </c>
      <c r="C739" s="13" t="s">
        <v>1110</v>
      </c>
      <c r="D739" s="222" t="s">
        <v>136</v>
      </c>
      <c r="E739" s="6" t="s">
        <v>137</v>
      </c>
      <c r="F739" s="10" t="s">
        <v>138</v>
      </c>
      <c r="G739" s="11">
        <v>1</v>
      </c>
      <c r="H739" s="10">
        <v>2062</v>
      </c>
      <c r="I739" s="87">
        <v>0</v>
      </c>
      <c r="J739" s="89">
        <v>0</v>
      </c>
      <c r="K739" s="96" t="s">
        <v>138</v>
      </c>
      <c r="L739" s="19" t="s">
        <v>2429</v>
      </c>
      <c r="M739" s="19" t="s">
        <v>1120</v>
      </c>
      <c r="N739" s="19"/>
      <c r="O739" s="19" t="s">
        <v>3768</v>
      </c>
    </row>
    <row r="740" spans="1:15" x14ac:dyDescent="0.25">
      <c r="A740" s="6" t="s">
        <v>1111</v>
      </c>
      <c r="B740" s="13" t="s">
        <v>1109</v>
      </c>
      <c r="C740" s="13" t="s">
        <v>1110</v>
      </c>
      <c r="D740" s="222" t="s">
        <v>39</v>
      </c>
      <c r="E740" s="6" t="s">
        <v>40</v>
      </c>
      <c r="F740" s="10" t="s">
        <v>1121</v>
      </c>
      <c r="G740" s="11">
        <v>2</v>
      </c>
      <c r="H740" s="10">
        <v>196930</v>
      </c>
      <c r="I740" s="87">
        <v>193907.51</v>
      </c>
      <c r="J740" s="89">
        <v>4</v>
      </c>
      <c r="K740" s="96" t="s">
        <v>1121</v>
      </c>
      <c r="L740" s="19" t="s">
        <v>27</v>
      </c>
      <c r="M740" s="19" t="s">
        <v>356</v>
      </c>
      <c r="N740" s="19"/>
      <c r="O740" s="19"/>
    </row>
    <row r="741" spans="1:15" x14ac:dyDescent="0.25">
      <c r="A741" s="6" t="s">
        <v>1111</v>
      </c>
      <c r="B741" s="13" t="s">
        <v>1109</v>
      </c>
      <c r="C741" s="13" t="s">
        <v>1110</v>
      </c>
      <c r="D741" s="222" t="s">
        <v>603</v>
      </c>
      <c r="E741" s="6" t="s">
        <v>604</v>
      </c>
      <c r="F741" s="10" t="s">
        <v>605</v>
      </c>
      <c r="G741" s="11">
        <v>8</v>
      </c>
      <c r="H741" s="10">
        <v>103105</v>
      </c>
      <c r="I741" s="87">
        <v>0</v>
      </c>
      <c r="J741" s="89">
        <v>0</v>
      </c>
      <c r="K741" s="96" t="s">
        <v>605</v>
      </c>
      <c r="L741" s="19" t="s">
        <v>33</v>
      </c>
      <c r="M741" s="19" t="s">
        <v>1122</v>
      </c>
      <c r="N741" s="19" t="s">
        <v>1123</v>
      </c>
      <c r="O741" s="19"/>
    </row>
    <row r="742" spans="1:15" x14ac:dyDescent="0.25">
      <c r="A742" s="6" t="s">
        <v>1111</v>
      </c>
      <c r="B742" s="13" t="s">
        <v>1109</v>
      </c>
      <c r="C742" s="13" t="s">
        <v>1110</v>
      </c>
      <c r="D742" s="222" t="s">
        <v>606</v>
      </c>
      <c r="E742" s="6" t="s">
        <v>607</v>
      </c>
      <c r="F742" s="10" t="s">
        <v>608</v>
      </c>
      <c r="G742" s="11">
        <v>1</v>
      </c>
      <c r="H742" s="10">
        <v>1000</v>
      </c>
      <c r="I742" s="87">
        <v>0</v>
      </c>
      <c r="J742" s="89">
        <v>0</v>
      </c>
      <c r="K742" s="96" t="s">
        <v>356</v>
      </c>
      <c r="L742" s="19" t="s">
        <v>1382</v>
      </c>
      <c r="M742" s="19"/>
      <c r="N742" s="19" t="s">
        <v>1029</v>
      </c>
      <c r="O742" s="19"/>
    </row>
    <row r="743" spans="1:15" x14ac:dyDescent="0.25">
      <c r="A743" s="6" t="s">
        <v>1111</v>
      </c>
      <c r="B743" s="13" t="s">
        <v>1109</v>
      </c>
      <c r="C743" s="13" t="s">
        <v>1110</v>
      </c>
      <c r="D743" s="222" t="s">
        <v>65</v>
      </c>
      <c r="E743" s="6" t="s">
        <v>66</v>
      </c>
      <c r="F743" s="10" t="s">
        <v>67</v>
      </c>
      <c r="G743" s="11">
        <v>2</v>
      </c>
      <c r="H743" s="10">
        <v>194445</v>
      </c>
      <c r="I743" s="87">
        <v>312389.17</v>
      </c>
      <c r="J743" s="89">
        <v>1</v>
      </c>
      <c r="K743" s="96" t="s">
        <v>67</v>
      </c>
      <c r="L743" s="19" t="s">
        <v>33</v>
      </c>
      <c r="M743" s="19" t="s">
        <v>1124</v>
      </c>
      <c r="N743" s="19" t="s">
        <v>1125</v>
      </c>
      <c r="O743" s="19"/>
    </row>
    <row r="744" spans="1:15" x14ac:dyDescent="0.25">
      <c r="A744" s="6" t="s">
        <v>1111</v>
      </c>
      <c r="B744" s="13" t="s">
        <v>1109</v>
      </c>
      <c r="C744" s="13" t="s">
        <v>1110</v>
      </c>
      <c r="D744" s="222" t="s">
        <v>609</v>
      </c>
      <c r="E744" s="6" t="s">
        <v>410</v>
      </c>
      <c r="F744" s="10" t="s">
        <v>978</v>
      </c>
      <c r="G744" s="11">
        <v>1</v>
      </c>
      <c r="H744" s="10">
        <v>1031</v>
      </c>
      <c r="I744" s="87">
        <v>0</v>
      </c>
      <c r="J744" s="89">
        <v>0</v>
      </c>
      <c r="K744" s="96" t="s">
        <v>1126</v>
      </c>
      <c r="L744" s="19" t="s">
        <v>2429</v>
      </c>
      <c r="M744" s="19" t="s">
        <v>1127</v>
      </c>
      <c r="N744" s="19"/>
      <c r="O744" s="19" t="s">
        <v>3768</v>
      </c>
    </row>
    <row r="745" spans="1:15" x14ac:dyDescent="0.25">
      <c r="A745" s="6" t="s">
        <v>1605</v>
      </c>
      <c r="B745" s="13" t="s">
        <v>1603</v>
      </c>
      <c r="C745" s="13" t="s">
        <v>1604</v>
      </c>
      <c r="D745" s="222" t="s">
        <v>574</v>
      </c>
      <c r="E745" s="6" t="s">
        <v>575</v>
      </c>
      <c r="F745" s="10" t="s">
        <v>576</v>
      </c>
      <c r="G745" s="11">
        <v>2</v>
      </c>
      <c r="H745" s="10">
        <v>400000</v>
      </c>
      <c r="I745" s="87">
        <v>0</v>
      </c>
      <c r="J745" s="89">
        <v>0</v>
      </c>
      <c r="K745" s="96" t="s">
        <v>356</v>
      </c>
      <c r="L745" s="19" t="s">
        <v>33</v>
      </c>
      <c r="M745" s="19" t="s">
        <v>1606</v>
      </c>
      <c r="N745" s="19"/>
      <c r="O745" s="19"/>
    </row>
    <row r="746" spans="1:15" x14ac:dyDescent="0.25">
      <c r="A746" s="6" t="s">
        <v>1605</v>
      </c>
      <c r="B746" s="13" t="s">
        <v>1603</v>
      </c>
      <c r="C746" s="13" t="s">
        <v>1604</v>
      </c>
      <c r="D746" s="222" t="s">
        <v>578</v>
      </c>
      <c r="E746" s="6" t="s">
        <v>579</v>
      </c>
      <c r="F746" s="10" t="s">
        <v>580</v>
      </c>
      <c r="G746" s="11">
        <v>2</v>
      </c>
      <c r="H746" s="10">
        <v>1425840</v>
      </c>
      <c r="I746" s="87">
        <v>3737843.88</v>
      </c>
      <c r="J746" s="89">
        <v>0</v>
      </c>
      <c r="K746" s="96" t="s">
        <v>356</v>
      </c>
      <c r="L746" s="19" t="s">
        <v>3762</v>
      </c>
      <c r="M746" s="19"/>
      <c r="N746" s="19"/>
      <c r="O746" s="19" t="s">
        <v>3765</v>
      </c>
    </row>
    <row r="747" spans="1:15" x14ac:dyDescent="0.25">
      <c r="A747" s="6" t="s">
        <v>1605</v>
      </c>
      <c r="B747" s="13" t="s">
        <v>1603</v>
      </c>
      <c r="C747" s="13" t="s">
        <v>1604</v>
      </c>
      <c r="D747" s="222" t="s">
        <v>17</v>
      </c>
      <c r="E747" s="6" t="s">
        <v>18</v>
      </c>
      <c r="F747" s="10" t="s">
        <v>22</v>
      </c>
      <c r="G747" s="11">
        <v>1</v>
      </c>
      <c r="H747" s="10">
        <v>15626106</v>
      </c>
      <c r="I747" s="87">
        <v>15658423.610000012</v>
      </c>
      <c r="J747" s="89">
        <v>1</v>
      </c>
      <c r="K747" s="96" t="s">
        <v>1607</v>
      </c>
      <c r="L747" s="19" t="s">
        <v>27</v>
      </c>
      <c r="M747" s="19"/>
      <c r="N747" s="19"/>
      <c r="O747" s="19"/>
    </row>
    <row r="748" spans="1:15" x14ac:dyDescent="0.25">
      <c r="A748" s="6" t="s">
        <v>1605</v>
      </c>
      <c r="B748" s="13" t="s">
        <v>1603</v>
      </c>
      <c r="C748" s="13" t="s">
        <v>1604</v>
      </c>
      <c r="D748" s="222" t="s">
        <v>583</v>
      </c>
      <c r="E748" s="6" t="s">
        <v>584</v>
      </c>
      <c r="F748" s="10" t="s">
        <v>585</v>
      </c>
      <c r="G748" s="11">
        <v>2</v>
      </c>
      <c r="H748" s="10">
        <v>788608</v>
      </c>
      <c r="I748" s="87">
        <v>0</v>
      </c>
      <c r="J748" s="89">
        <v>0</v>
      </c>
      <c r="K748" s="96" t="s">
        <v>356</v>
      </c>
      <c r="L748" s="19" t="s">
        <v>1382</v>
      </c>
      <c r="M748" s="19"/>
      <c r="N748" s="19" t="s">
        <v>2496</v>
      </c>
      <c r="O748" s="19"/>
    </row>
    <row r="749" spans="1:15" x14ac:dyDescent="0.25">
      <c r="A749" s="70" t="s">
        <v>1605</v>
      </c>
      <c r="B749" s="106" t="s">
        <v>1603</v>
      </c>
      <c r="C749" s="106" t="s">
        <v>1604</v>
      </c>
      <c r="D749" s="223" t="s">
        <v>615</v>
      </c>
      <c r="E749" s="146" t="s">
        <v>616</v>
      </c>
      <c r="F749" s="147" t="s">
        <v>32</v>
      </c>
      <c r="G749" s="11">
        <v>0</v>
      </c>
      <c r="H749" s="11">
        <v>0</v>
      </c>
      <c r="I749" s="87">
        <v>3198822.89</v>
      </c>
      <c r="J749" s="89">
        <v>6302.23</v>
      </c>
      <c r="K749" s="96" t="s">
        <v>1616</v>
      </c>
      <c r="L749" s="19" t="s">
        <v>2429</v>
      </c>
      <c r="M749" s="19" t="s">
        <v>1617</v>
      </c>
      <c r="N749" s="19" t="s">
        <v>1618</v>
      </c>
      <c r="O749" s="19"/>
    </row>
    <row r="750" spans="1:15" x14ac:dyDescent="0.25">
      <c r="A750" s="6" t="s">
        <v>1605</v>
      </c>
      <c r="B750" s="13" t="s">
        <v>1603</v>
      </c>
      <c r="C750" s="13" t="s">
        <v>1604</v>
      </c>
      <c r="D750" s="222" t="s">
        <v>586</v>
      </c>
      <c r="E750" s="6" t="s">
        <v>587</v>
      </c>
      <c r="F750" s="10" t="s">
        <v>1138</v>
      </c>
      <c r="G750" s="11">
        <v>2</v>
      </c>
      <c r="H750" s="10">
        <v>10600388</v>
      </c>
      <c r="I750" s="87">
        <v>3945892.28</v>
      </c>
      <c r="J750" s="89">
        <v>2</v>
      </c>
      <c r="K750" s="96" t="s">
        <v>1608</v>
      </c>
      <c r="L750" s="19" t="s">
        <v>27</v>
      </c>
      <c r="M750" s="19"/>
      <c r="N750" s="19" t="s">
        <v>1609</v>
      </c>
      <c r="O750" s="19"/>
    </row>
    <row r="751" spans="1:15" x14ac:dyDescent="0.25">
      <c r="A751" s="6" t="s">
        <v>1605</v>
      </c>
      <c r="B751" s="13" t="s">
        <v>1603</v>
      </c>
      <c r="C751" s="13" t="s">
        <v>1604</v>
      </c>
      <c r="D751" s="222" t="s">
        <v>591</v>
      </c>
      <c r="E751" s="6" t="s">
        <v>592</v>
      </c>
      <c r="F751" s="10" t="s">
        <v>938</v>
      </c>
      <c r="G751" s="11">
        <v>150</v>
      </c>
      <c r="H751" s="10">
        <v>4037254</v>
      </c>
      <c r="I751" s="87">
        <v>7113396.1099999994</v>
      </c>
      <c r="J751" s="89">
        <v>150</v>
      </c>
      <c r="K751" s="96" t="s">
        <v>1608</v>
      </c>
      <c r="L751" s="19" t="s">
        <v>27</v>
      </c>
      <c r="M751" s="19"/>
      <c r="N751" s="19"/>
      <c r="O751" s="19"/>
    </row>
    <row r="752" spans="1:15" x14ac:dyDescent="0.25">
      <c r="A752" s="6" t="s">
        <v>1605</v>
      </c>
      <c r="B752" s="13" t="s">
        <v>1603</v>
      </c>
      <c r="C752" s="13" t="s">
        <v>1604</v>
      </c>
      <c r="D752" s="222" t="s">
        <v>595</v>
      </c>
      <c r="E752" s="6" t="s">
        <v>596</v>
      </c>
      <c r="F752" s="10" t="s">
        <v>597</v>
      </c>
      <c r="G752" s="11">
        <v>2</v>
      </c>
      <c r="H752" s="10">
        <v>2127635</v>
      </c>
      <c r="I752" s="87">
        <v>4659027.0600000005</v>
      </c>
      <c r="J752" s="89">
        <v>2</v>
      </c>
      <c r="K752" s="96" t="s">
        <v>1608</v>
      </c>
      <c r="L752" s="19" t="s">
        <v>27</v>
      </c>
      <c r="M752" s="19"/>
      <c r="N752" s="19"/>
      <c r="O752" s="19"/>
    </row>
    <row r="753" spans="1:15" x14ac:dyDescent="0.25">
      <c r="A753" s="6" t="s">
        <v>1605</v>
      </c>
      <c r="B753" s="13" t="s">
        <v>1603</v>
      </c>
      <c r="C753" s="13" t="s">
        <v>1604</v>
      </c>
      <c r="D753" s="222" t="s">
        <v>136</v>
      </c>
      <c r="E753" s="6" t="s">
        <v>137</v>
      </c>
      <c r="F753" s="10" t="s">
        <v>138</v>
      </c>
      <c r="G753" s="11">
        <v>1</v>
      </c>
      <c r="H753" s="10">
        <v>2000</v>
      </c>
      <c r="I753" s="87">
        <v>0</v>
      </c>
      <c r="J753" s="89">
        <v>0</v>
      </c>
      <c r="K753" s="96" t="s">
        <v>356</v>
      </c>
      <c r="L753" s="19" t="s">
        <v>2429</v>
      </c>
      <c r="M753" s="19" t="s">
        <v>1610</v>
      </c>
      <c r="N753" s="19"/>
      <c r="O753" s="19" t="s">
        <v>3768</v>
      </c>
    </row>
    <row r="754" spans="1:15" x14ac:dyDescent="0.25">
      <c r="A754" s="6" t="s">
        <v>1605</v>
      </c>
      <c r="B754" s="13" t="s">
        <v>1603</v>
      </c>
      <c r="C754" s="13" t="s">
        <v>1604</v>
      </c>
      <c r="D754" s="222" t="s">
        <v>39</v>
      </c>
      <c r="E754" s="6" t="s">
        <v>40</v>
      </c>
      <c r="F754" s="10" t="s">
        <v>1611</v>
      </c>
      <c r="G754" s="11">
        <v>1</v>
      </c>
      <c r="H754" s="10">
        <v>36099</v>
      </c>
      <c r="I754" s="87">
        <v>24896.59</v>
      </c>
      <c r="J754" s="89">
        <v>1</v>
      </c>
      <c r="K754" s="96" t="s">
        <v>1612</v>
      </c>
      <c r="L754" s="19" t="s">
        <v>27</v>
      </c>
      <c r="M754" s="19"/>
      <c r="N754" s="19"/>
      <c r="O754" s="19"/>
    </row>
    <row r="755" spans="1:15" x14ac:dyDescent="0.25">
      <c r="A755" s="6" t="s">
        <v>1605</v>
      </c>
      <c r="B755" s="13" t="s">
        <v>1603</v>
      </c>
      <c r="C755" s="13" t="s">
        <v>1604</v>
      </c>
      <c r="D755" s="222" t="s">
        <v>603</v>
      </c>
      <c r="E755" s="6" t="s">
        <v>604</v>
      </c>
      <c r="F755" s="10" t="s">
        <v>605</v>
      </c>
      <c r="G755" s="11">
        <v>12</v>
      </c>
      <c r="H755" s="10">
        <v>16000</v>
      </c>
      <c r="I755" s="87">
        <v>0</v>
      </c>
      <c r="J755" s="89">
        <v>0</v>
      </c>
      <c r="K755" s="96" t="s">
        <v>356</v>
      </c>
      <c r="L755" s="19" t="s">
        <v>33</v>
      </c>
      <c r="M755" s="19" t="s">
        <v>1613</v>
      </c>
      <c r="N755" s="19"/>
      <c r="O755" s="19"/>
    </row>
    <row r="756" spans="1:15" x14ac:dyDescent="0.25">
      <c r="A756" s="6" t="s">
        <v>1605</v>
      </c>
      <c r="B756" s="13" t="s">
        <v>1603</v>
      </c>
      <c r="C756" s="13" t="s">
        <v>1604</v>
      </c>
      <c r="D756" s="222" t="s">
        <v>65</v>
      </c>
      <c r="E756" s="6" t="s">
        <v>66</v>
      </c>
      <c r="F756" s="10" t="s">
        <v>67</v>
      </c>
      <c r="G756" s="11">
        <v>12</v>
      </c>
      <c r="H756" s="10">
        <v>150000</v>
      </c>
      <c r="I756" s="87">
        <v>0</v>
      </c>
      <c r="J756" s="89">
        <v>0</v>
      </c>
      <c r="K756" s="96" t="s">
        <v>356</v>
      </c>
      <c r="L756" s="19" t="s">
        <v>33</v>
      </c>
      <c r="M756" s="19" t="s">
        <v>1613</v>
      </c>
      <c r="N756" s="19"/>
      <c r="O756" s="19"/>
    </row>
    <row r="757" spans="1:15" x14ac:dyDescent="0.25">
      <c r="A757" s="6" t="s">
        <v>1605</v>
      </c>
      <c r="B757" s="13" t="s">
        <v>1603</v>
      </c>
      <c r="C757" s="13" t="s">
        <v>1604</v>
      </c>
      <c r="D757" s="222" t="s">
        <v>609</v>
      </c>
      <c r="E757" s="6" t="s">
        <v>410</v>
      </c>
      <c r="F757" s="10" t="s">
        <v>610</v>
      </c>
      <c r="G757" s="11">
        <v>1</v>
      </c>
      <c r="H757" s="10">
        <v>1000</v>
      </c>
      <c r="I757" s="87">
        <v>0</v>
      </c>
      <c r="J757" s="89">
        <v>0</v>
      </c>
      <c r="K757" s="96" t="s">
        <v>356</v>
      </c>
      <c r="L757" s="19" t="s">
        <v>2429</v>
      </c>
      <c r="M757" s="19" t="s">
        <v>1610</v>
      </c>
      <c r="N757" s="19"/>
      <c r="O757" s="19" t="s">
        <v>3768</v>
      </c>
    </row>
    <row r="758" spans="1:15" x14ac:dyDescent="0.25">
      <c r="A758" s="6" t="s">
        <v>1605</v>
      </c>
      <c r="B758" s="13" t="s">
        <v>1603</v>
      </c>
      <c r="C758" s="13" t="s">
        <v>1604</v>
      </c>
      <c r="D758" s="223" t="s">
        <v>1614</v>
      </c>
      <c r="E758" s="83" t="s">
        <v>1615</v>
      </c>
      <c r="F758" s="10" t="s">
        <v>1393</v>
      </c>
      <c r="G758" s="11">
        <v>1</v>
      </c>
      <c r="H758" s="10">
        <v>10000</v>
      </c>
      <c r="I758" s="87">
        <v>0</v>
      </c>
      <c r="J758" s="89">
        <v>0</v>
      </c>
      <c r="K758" s="96" t="s">
        <v>356</v>
      </c>
      <c r="L758" s="19" t="s">
        <v>2429</v>
      </c>
      <c r="M758" s="19" t="s">
        <v>1606</v>
      </c>
      <c r="N758" s="19"/>
      <c r="O758" s="19" t="s">
        <v>3768</v>
      </c>
    </row>
    <row r="759" spans="1:15" x14ac:dyDescent="0.25">
      <c r="A759" s="13" t="s">
        <v>573</v>
      </c>
      <c r="B759" s="13" t="s">
        <v>611</v>
      </c>
      <c r="C759" s="13" t="s">
        <v>572</v>
      </c>
      <c r="D759" s="222" t="s">
        <v>574</v>
      </c>
      <c r="E759" s="13" t="s">
        <v>575</v>
      </c>
      <c r="F759" s="10" t="s">
        <v>576</v>
      </c>
      <c r="G759" s="11">
        <v>12</v>
      </c>
      <c r="H759" s="10">
        <v>150000</v>
      </c>
      <c r="I759" s="87">
        <v>0</v>
      </c>
      <c r="J759" s="89">
        <v>0</v>
      </c>
      <c r="K759" s="96" t="s">
        <v>356</v>
      </c>
      <c r="L759" s="19" t="s">
        <v>33</v>
      </c>
      <c r="M759" s="19" t="s">
        <v>577</v>
      </c>
      <c r="N759" s="19" t="s">
        <v>356</v>
      </c>
      <c r="O759" s="19"/>
    </row>
    <row r="760" spans="1:15" x14ac:dyDescent="0.25">
      <c r="A760" s="13" t="s">
        <v>573</v>
      </c>
      <c r="B760" s="13" t="s">
        <v>611</v>
      </c>
      <c r="C760" s="13" t="s">
        <v>572</v>
      </c>
      <c r="D760" s="222" t="s">
        <v>578</v>
      </c>
      <c r="E760" s="13" t="s">
        <v>579</v>
      </c>
      <c r="F760" s="10" t="s">
        <v>580</v>
      </c>
      <c r="G760" s="11">
        <v>12</v>
      </c>
      <c r="H760" s="10">
        <v>1349007</v>
      </c>
      <c r="I760" s="87">
        <v>3512429.62</v>
      </c>
      <c r="J760" s="89">
        <v>12</v>
      </c>
      <c r="K760" s="96" t="s">
        <v>581</v>
      </c>
      <c r="L760" s="19" t="s">
        <v>27</v>
      </c>
      <c r="M760" s="19" t="s">
        <v>356</v>
      </c>
      <c r="N760" s="19" t="s">
        <v>356</v>
      </c>
      <c r="O760" s="19"/>
    </row>
    <row r="761" spans="1:15" x14ac:dyDescent="0.25">
      <c r="A761" s="78" t="s">
        <v>573</v>
      </c>
      <c r="B761" s="13" t="s">
        <v>611</v>
      </c>
      <c r="C761" s="13" t="s">
        <v>572</v>
      </c>
      <c r="D761" s="222" t="s">
        <v>3576</v>
      </c>
      <c r="E761" s="109" t="s">
        <v>3691</v>
      </c>
      <c r="F761" s="79" t="s">
        <v>32</v>
      </c>
      <c r="G761" s="80">
        <v>0</v>
      </c>
      <c r="H761" s="10">
        <v>0</v>
      </c>
      <c r="I761" s="87">
        <v>75700</v>
      </c>
      <c r="J761" s="89">
        <v>0</v>
      </c>
      <c r="K761" s="96" t="s">
        <v>356</v>
      </c>
      <c r="L761" s="19" t="s">
        <v>2429</v>
      </c>
      <c r="M761" s="19"/>
      <c r="N761" s="19"/>
      <c r="O761" s="19"/>
    </row>
    <row r="762" spans="1:15" x14ac:dyDescent="0.25">
      <c r="A762" s="78" t="s">
        <v>573</v>
      </c>
      <c r="B762" s="13" t="s">
        <v>611</v>
      </c>
      <c r="C762" s="13" t="s">
        <v>572</v>
      </c>
      <c r="D762" s="222" t="s">
        <v>3577</v>
      </c>
      <c r="E762" s="109" t="s">
        <v>3692</v>
      </c>
      <c r="F762" s="79" t="s">
        <v>32</v>
      </c>
      <c r="G762" s="80">
        <v>0</v>
      </c>
      <c r="H762" s="10">
        <v>0</v>
      </c>
      <c r="I762" s="87">
        <v>140774.52000000002</v>
      </c>
      <c r="J762" s="89">
        <v>0</v>
      </c>
      <c r="K762" s="96" t="s">
        <v>356</v>
      </c>
      <c r="L762" s="19" t="s">
        <v>2429</v>
      </c>
      <c r="M762" s="19"/>
      <c r="N762" s="19"/>
      <c r="O762" s="19"/>
    </row>
    <row r="763" spans="1:15" x14ac:dyDescent="0.25">
      <c r="A763" s="13" t="s">
        <v>573</v>
      </c>
      <c r="B763" s="13" t="s">
        <v>611</v>
      </c>
      <c r="C763" s="13" t="s">
        <v>572</v>
      </c>
      <c r="D763" s="222" t="s">
        <v>17</v>
      </c>
      <c r="E763" s="13" t="s">
        <v>18</v>
      </c>
      <c r="F763" s="10" t="s">
        <v>19</v>
      </c>
      <c r="G763" s="11">
        <v>12</v>
      </c>
      <c r="H763" s="10">
        <v>11211921</v>
      </c>
      <c r="I763" s="87">
        <v>8785470.4400000032</v>
      </c>
      <c r="J763" s="89">
        <v>12</v>
      </c>
      <c r="K763" s="96" t="s">
        <v>582</v>
      </c>
      <c r="L763" s="19" t="s">
        <v>27</v>
      </c>
      <c r="M763" s="19" t="s">
        <v>356</v>
      </c>
      <c r="N763" s="19" t="s">
        <v>356</v>
      </c>
      <c r="O763" s="19"/>
    </row>
    <row r="764" spans="1:15" x14ac:dyDescent="0.25">
      <c r="A764" s="13" t="s">
        <v>573</v>
      </c>
      <c r="B764" s="13" t="s">
        <v>611</v>
      </c>
      <c r="C764" s="13" t="s">
        <v>572</v>
      </c>
      <c r="D764" s="222" t="s">
        <v>583</v>
      </c>
      <c r="E764" s="13" t="s">
        <v>584</v>
      </c>
      <c r="F764" s="10" t="s">
        <v>585</v>
      </c>
      <c r="G764" s="11">
        <v>12</v>
      </c>
      <c r="H764" s="10">
        <v>485050</v>
      </c>
      <c r="I764" s="87">
        <v>0</v>
      </c>
      <c r="J764" s="89">
        <v>0</v>
      </c>
      <c r="K764" s="96" t="s">
        <v>356</v>
      </c>
      <c r="L764" s="19" t="s">
        <v>1382</v>
      </c>
      <c r="M764" s="19"/>
      <c r="N764" s="19" t="s">
        <v>2496</v>
      </c>
      <c r="O764" s="19"/>
    </row>
    <row r="765" spans="1:15" x14ac:dyDescent="0.25">
      <c r="A765" s="13" t="s">
        <v>573</v>
      </c>
      <c r="B765" s="13" t="s">
        <v>611</v>
      </c>
      <c r="C765" s="13" t="s">
        <v>572</v>
      </c>
      <c r="D765" s="223" t="s">
        <v>612</v>
      </c>
      <c r="E765" s="13" t="s">
        <v>613</v>
      </c>
      <c r="F765" s="10">
        <v>0</v>
      </c>
      <c r="G765" s="11">
        <v>0</v>
      </c>
      <c r="H765" s="10">
        <v>0</v>
      </c>
      <c r="I765" s="87">
        <v>2204605.36</v>
      </c>
      <c r="J765" s="89">
        <v>12</v>
      </c>
      <c r="K765" s="96" t="s">
        <v>614</v>
      </c>
      <c r="L765" s="19" t="s">
        <v>2429</v>
      </c>
      <c r="M765" s="19"/>
      <c r="N765" s="19"/>
      <c r="O765" s="19"/>
    </row>
    <row r="766" spans="1:15" x14ac:dyDescent="0.25">
      <c r="A766" s="13" t="s">
        <v>573</v>
      </c>
      <c r="B766" s="13" t="s">
        <v>611</v>
      </c>
      <c r="C766" s="13" t="s">
        <v>572</v>
      </c>
      <c r="D766" s="223" t="s">
        <v>615</v>
      </c>
      <c r="E766" s="13" t="s">
        <v>616</v>
      </c>
      <c r="F766" s="10">
        <v>0</v>
      </c>
      <c r="G766" s="11">
        <v>0</v>
      </c>
      <c r="H766" s="10">
        <v>0</v>
      </c>
      <c r="I766" s="87">
        <v>1466180.81</v>
      </c>
      <c r="J766" s="89">
        <v>12</v>
      </c>
      <c r="K766" s="96" t="s">
        <v>617</v>
      </c>
      <c r="L766" s="19" t="s">
        <v>2429</v>
      </c>
      <c r="M766" s="19"/>
      <c r="N766" s="19"/>
      <c r="O766" s="19"/>
    </row>
    <row r="767" spans="1:15" x14ac:dyDescent="0.25">
      <c r="A767" s="13" t="s">
        <v>573</v>
      </c>
      <c r="B767" s="13" t="s">
        <v>611</v>
      </c>
      <c r="C767" s="13" t="s">
        <v>572</v>
      </c>
      <c r="D767" s="222" t="s">
        <v>586</v>
      </c>
      <c r="E767" s="13" t="s">
        <v>587</v>
      </c>
      <c r="F767" s="10" t="s">
        <v>588</v>
      </c>
      <c r="G767" s="11">
        <v>12</v>
      </c>
      <c r="H767" s="10">
        <v>4644242</v>
      </c>
      <c r="I767" s="87">
        <v>369938.74</v>
      </c>
      <c r="J767" s="89">
        <v>12</v>
      </c>
      <c r="K767" s="96" t="s">
        <v>589</v>
      </c>
      <c r="L767" s="19" t="s">
        <v>27</v>
      </c>
      <c r="M767" s="19" t="s">
        <v>356</v>
      </c>
      <c r="N767" s="19" t="s">
        <v>590</v>
      </c>
      <c r="O767" s="19"/>
    </row>
    <row r="768" spans="1:15" x14ac:dyDescent="0.25">
      <c r="A768" s="13" t="s">
        <v>573</v>
      </c>
      <c r="B768" s="13" t="s">
        <v>611</v>
      </c>
      <c r="C768" s="13" t="s">
        <v>572</v>
      </c>
      <c r="D768" s="222" t="s">
        <v>591</v>
      </c>
      <c r="E768" s="13" t="s">
        <v>592</v>
      </c>
      <c r="F768" s="10" t="s">
        <v>593</v>
      </c>
      <c r="G768" s="11">
        <v>12</v>
      </c>
      <c r="H768" s="10">
        <v>5277276</v>
      </c>
      <c r="I768" s="87">
        <v>6372049.7100000009</v>
      </c>
      <c r="J768" s="89">
        <v>12</v>
      </c>
      <c r="K768" s="96" t="s">
        <v>594</v>
      </c>
      <c r="L768" s="19" t="s">
        <v>27</v>
      </c>
      <c r="M768" s="19" t="s">
        <v>356</v>
      </c>
      <c r="N768" s="19" t="s">
        <v>356</v>
      </c>
      <c r="O768" s="19"/>
    </row>
    <row r="769" spans="1:15" x14ac:dyDescent="0.25">
      <c r="A769" s="13" t="s">
        <v>573</v>
      </c>
      <c r="B769" s="13" t="s">
        <v>611</v>
      </c>
      <c r="C769" s="13" t="s">
        <v>572</v>
      </c>
      <c r="D769" s="222" t="s">
        <v>595</v>
      </c>
      <c r="E769" s="13" t="s">
        <v>596</v>
      </c>
      <c r="F769" s="10" t="s">
        <v>597</v>
      </c>
      <c r="G769" s="11">
        <v>12</v>
      </c>
      <c r="H769" s="10">
        <v>1794735</v>
      </c>
      <c r="I769" s="87">
        <v>4545746.3099999996</v>
      </c>
      <c r="J769" s="89">
        <v>12</v>
      </c>
      <c r="K769" s="96" t="s">
        <v>598</v>
      </c>
      <c r="L769" s="19" t="s">
        <v>27</v>
      </c>
      <c r="M769" s="19" t="s">
        <v>356</v>
      </c>
      <c r="N769" s="19" t="s">
        <v>356</v>
      </c>
      <c r="O769" s="19"/>
    </row>
    <row r="770" spans="1:15" x14ac:dyDescent="0.25">
      <c r="A770" s="13" t="s">
        <v>573</v>
      </c>
      <c r="B770" s="13" t="s">
        <v>611</v>
      </c>
      <c r="C770" s="13" t="s">
        <v>572</v>
      </c>
      <c r="D770" s="222" t="s">
        <v>136</v>
      </c>
      <c r="E770" s="13" t="s">
        <v>137</v>
      </c>
      <c r="F770" s="10" t="s">
        <v>138</v>
      </c>
      <c r="G770" s="11">
        <v>12</v>
      </c>
      <c r="H770" s="10">
        <v>27075</v>
      </c>
      <c r="I770" s="87">
        <v>0</v>
      </c>
      <c r="J770" s="89">
        <v>12</v>
      </c>
      <c r="K770" s="96" t="s">
        <v>599</v>
      </c>
      <c r="L770" s="19" t="s">
        <v>27</v>
      </c>
      <c r="M770" s="19" t="s">
        <v>356</v>
      </c>
      <c r="N770" s="19" t="s">
        <v>600</v>
      </c>
      <c r="O770" s="19"/>
    </row>
    <row r="771" spans="1:15" x14ac:dyDescent="0.25">
      <c r="A771" s="13" t="s">
        <v>573</v>
      </c>
      <c r="B771" s="13" t="s">
        <v>611</v>
      </c>
      <c r="C771" s="13" t="s">
        <v>572</v>
      </c>
      <c r="D771" s="222" t="s">
        <v>39</v>
      </c>
      <c r="E771" s="13" t="s">
        <v>40</v>
      </c>
      <c r="F771" s="10" t="s">
        <v>601</v>
      </c>
      <c r="G771" s="11">
        <v>12</v>
      </c>
      <c r="H771" s="10">
        <v>17750</v>
      </c>
      <c r="I771" s="87">
        <v>11294.2</v>
      </c>
      <c r="J771" s="89">
        <v>12</v>
      </c>
      <c r="K771" s="96" t="s">
        <v>602</v>
      </c>
      <c r="L771" s="19" t="s">
        <v>27</v>
      </c>
      <c r="M771" s="19" t="s">
        <v>356</v>
      </c>
      <c r="N771" s="19" t="s">
        <v>356</v>
      </c>
      <c r="O771" s="19"/>
    </row>
    <row r="772" spans="1:15" x14ac:dyDescent="0.25">
      <c r="A772" s="13" t="s">
        <v>573</v>
      </c>
      <c r="B772" s="13" t="s">
        <v>611</v>
      </c>
      <c r="C772" s="13" t="s">
        <v>572</v>
      </c>
      <c r="D772" s="222" t="s">
        <v>603</v>
      </c>
      <c r="E772" s="13" t="s">
        <v>604</v>
      </c>
      <c r="F772" s="10" t="s">
        <v>605</v>
      </c>
      <c r="G772" s="11">
        <v>12</v>
      </c>
      <c r="H772" s="10">
        <v>2062</v>
      </c>
      <c r="I772" s="87">
        <v>0</v>
      </c>
      <c r="J772" s="89">
        <v>0</v>
      </c>
      <c r="K772" s="96" t="s">
        <v>356</v>
      </c>
      <c r="L772" s="19" t="s">
        <v>1382</v>
      </c>
      <c r="M772" s="19"/>
      <c r="N772" s="19" t="s">
        <v>1029</v>
      </c>
      <c r="O772" s="19"/>
    </row>
    <row r="773" spans="1:15" x14ac:dyDescent="0.25">
      <c r="A773" s="13" t="s">
        <v>573</v>
      </c>
      <c r="B773" s="13" t="s">
        <v>611</v>
      </c>
      <c r="C773" s="13" t="s">
        <v>572</v>
      </c>
      <c r="D773" s="222" t="s">
        <v>606</v>
      </c>
      <c r="E773" s="13" t="s">
        <v>607</v>
      </c>
      <c r="F773" s="10" t="s">
        <v>608</v>
      </c>
      <c r="G773" s="11">
        <v>1</v>
      </c>
      <c r="H773" s="10">
        <v>1000</v>
      </c>
      <c r="I773" s="87">
        <v>0</v>
      </c>
      <c r="J773" s="89">
        <v>0</v>
      </c>
      <c r="K773" s="96" t="s">
        <v>356</v>
      </c>
      <c r="L773" s="19" t="s">
        <v>1382</v>
      </c>
      <c r="M773" s="19"/>
      <c r="N773" s="19" t="s">
        <v>1029</v>
      </c>
      <c r="O773" s="19"/>
    </row>
    <row r="774" spans="1:15" x14ac:dyDescent="0.25">
      <c r="A774" s="13" t="s">
        <v>573</v>
      </c>
      <c r="B774" s="13" t="s">
        <v>611</v>
      </c>
      <c r="C774" s="13" t="s">
        <v>572</v>
      </c>
      <c r="D774" s="222" t="s">
        <v>65</v>
      </c>
      <c r="E774" s="13" t="s">
        <v>66</v>
      </c>
      <c r="F774" s="10" t="s">
        <v>67</v>
      </c>
      <c r="G774" s="11">
        <v>1</v>
      </c>
      <c r="H774" s="10">
        <v>1000</v>
      </c>
      <c r="I774" s="87">
        <v>0</v>
      </c>
      <c r="J774" s="89">
        <v>0</v>
      </c>
      <c r="K774" s="96" t="s">
        <v>356</v>
      </c>
      <c r="L774" s="19" t="s">
        <v>1382</v>
      </c>
      <c r="M774" s="19"/>
      <c r="N774" s="19" t="s">
        <v>1029</v>
      </c>
      <c r="O774" s="19"/>
    </row>
    <row r="775" spans="1:15" x14ac:dyDescent="0.25">
      <c r="A775" s="13" t="s">
        <v>573</v>
      </c>
      <c r="B775" s="13" t="s">
        <v>611</v>
      </c>
      <c r="C775" s="13" t="s">
        <v>572</v>
      </c>
      <c r="D775" s="222" t="s">
        <v>609</v>
      </c>
      <c r="E775" s="13" t="s">
        <v>410</v>
      </c>
      <c r="F775" s="10" t="s">
        <v>610</v>
      </c>
      <c r="G775" s="11">
        <v>12</v>
      </c>
      <c r="H775" s="10">
        <v>1031</v>
      </c>
      <c r="I775" s="87">
        <v>0</v>
      </c>
      <c r="J775" s="89">
        <v>0</v>
      </c>
      <c r="K775" s="96" t="s">
        <v>356</v>
      </c>
      <c r="L775" s="19" t="s">
        <v>2429</v>
      </c>
      <c r="M775" s="19" t="s">
        <v>2442</v>
      </c>
      <c r="N775" s="19" t="s">
        <v>356</v>
      </c>
      <c r="O775" s="19" t="s">
        <v>3768</v>
      </c>
    </row>
    <row r="776" spans="1:15" x14ac:dyDescent="0.25">
      <c r="A776" s="6" t="s">
        <v>2150</v>
      </c>
      <c r="B776" s="13" t="s">
        <v>2148</v>
      </c>
      <c r="C776" s="13" t="s">
        <v>2149</v>
      </c>
      <c r="D776" s="223" t="s">
        <v>574</v>
      </c>
      <c r="E776" s="83" t="s">
        <v>2151</v>
      </c>
      <c r="F776" s="10" t="s">
        <v>576</v>
      </c>
      <c r="G776" s="11">
        <v>1</v>
      </c>
      <c r="H776" s="10">
        <v>637956</v>
      </c>
      <c r="I776" s="87">
        <v>0</v>
      </c>
      <c r="J776" s="89">
        <v>0</v>
      </c>
      <c r="K776" s="96" t="s">
        <v>356</v>
      </c>
      <c r="L776" s="19" t="s">
        <v>33</v>
      </c>
      <c r="M776" s="19" t="s">
        <v>2152</v>
      </c>
      <c r="N776" s="19"/>
      <c r="O776" s="19"/>
    </row>
    <row r="777" spans="1:15" x14ac:dyDescent="0.25">
      <c r="A777" s="6" t="s">
        <v>2150</v>
      </c>
      <c r="B777" s="13" t="s">
        <v>2148</v>
      </c>
      <c r="C777" s="13" t="s">
        <v>2149</v>
      </c>
      <c r="D777" s="222" t="s">
        <v>578</v>
      </c>
      <c r="E777" s="6" t="s">
        <v>579</v>
      </c>
      <c r="F777" s="10" t="s">
        <v>580</v>
      </c>
      <c r="G777" s="11">
        <v>1</v>
      </c>
      <c r="H777" s="10">
        <v>637956</v>
      </c>
      <c r="I777" s="87">
        <v>189398.5</v>
      </c>
      <c r="J777" s="89">
        <v>1</v>
      </c>
      <c r="K777" s="96" t="s">
        <v>2153</v>
      </c>
      <c r="L777" s="19" t="s">
        <v>27</v>
      </c>
      <c r="M777" s="19" t="s">
        <v>2154</v>
      </c>
      <c r="N777" s="19"/>
      <c r="O777" s="19"/>
    </row>
    <row r="778" spans="1:15" x14ac:dyDescent="0.25">
      <c r="A778" s="6" t="s">
        <v>2150</v>
      </c>
      <c r="B778" s="13" t="s">
        <v>2148</v>
      </c>
      <c r="C778" s="13" t="s">
        <v>2149</v>
      </c>
      <c r="D778" s="222" t="s">
        <v>17</v>
      </c>
      <c r="E778" s="6" t="s">
        <v>18</v>
      </c>
      <c r="F778" s="10" t="s">
        <v>649</v>
      </c>
      <c r="G778" s="11">
        <v>1</v>
      </c>
      <c r="H778" s="10">
        <v>18580651</v>
      </c>
      <c r="I778" s="87">
        <v>17758157.590000011</v>
      </c>
      <c r="J778" s="89">
        <v>1</v>
      </c>
      <c r="K778" s="96" t="s">
        <v>2155</v>
      </c>
      <c r="L778" s="19" t="s">
        <v>27</v>
      </c>
      <c r="M778" s="19"/>
      <c r="N778" s="19"/>
      <c r="O778" s="19"/>
    </row>
    <row r="779" spans="1:15" x14ac:dyDescent="0.25">
      <c r="A779" s="77" t="s">
        <v>2150</v>
      </c>
      <c r="B779" s="13" t="s">
        <v>2148</v>
      </c>
      <c r="C779" s="13" t="s">
        <v>2149</v>
      </c>
      <c r="D779" s="222" t="s">
        <v>583</v>
      </c>
      <c r="E779" s="77" t="s">
        <v>584</v>
      </c>
      <c r="F779" s="119" t="s">
        <v>585</v>
      </c>
      <c r="G779" s="120">
        <v>1</v>
      </c>
      <c r="H779" s="119">
        <v>396000</v>
      </c>
      <c r="I779" s="87">
        <v>0</v>
      </c>
      <c r="J779" s="89">
        <v>0</v>
      </c>
      <c r="K779" s="96" t="s">
        <v>356</v>
      </c>
      <c r="L779" s="19" t="s">
        <v>1382</v>
      </c>
      <c r="M779" s="19"/>
      <c r="N779" s="19" t="s">
        <v>2496</v>
      </c>
      <c r="O779" s="19"/>
    </row>
    <row r="780" spans="1:15" x14ac:dyDescent="0.25">
      <c r="A780" s="78" t="s">
        <v>2150</v>
      </c>
      <c r="B780" s="13" t="s">
        <v>2148</v>
      </c>
      <c r="C780" s="13" t="s">
        <v>2149</v>
      </c>
      <c r="D780" s="222" t="s">
        <v>612</v>
      </c>
      <c r="E780" s="109" t="s">
        <v>3693</v>
      </c>
      <c r="F780" s="79" t="s">
        <v>32</v>
      </c>
      <c r="G780" s="80">
        <v>0</v>
      </c>
      <c r="H780" s="10">
        <v>0</v>
      </c>
      <c r="I780" s="87">
        <v>3053446.36</v>
      </c>
      <c r="J780" s="89">
        <v>0</v>
      </c>
      <c r="K780" s="96" t="s">
        <v>356</v>
      </c>
      <c r="L780" s="19" t="s">
        <v>2429</v>
      </c>
      <c r="M780" s="19"/>
      <c r="N780" s="19"/>
      <c r="O780" s="19"/>
    </row>
    <row r="781" spans="1:15" x14ac:dyDescent="0.25">
      <c r="A781" s="78" t="s">
        <v>2150</v>
      </c>
      <c r="B781" s="13" t="s">
        <v>2148</v>
      </c>
      <c r="C781" s="13" t="s">
        <v>2149</v>
      </c>
      <c r="D781" s="222" t="s">
        <v>615</v>
      </c>
      <c r="E781" s="109" t="s">
        <v>3627</v>
      </c>
      <c r="F781" s="79" t="s">
        <v>32</v>
      </c>
      <c r="G781" s="80">
        <v>0</v>
      </c>
      <c r="H781" s="10">
        <v>0</v>
      </c>
      <c r="I781" s="87">
        <v>2344390.1999999997</v>
      </c>
      <c r="J781" s="89">
        <v>0</v>
      </c>
      <c r="K781" s="96" t="s">
        <v>356</v>
      </c>
      <c r="L781" s="19" t="s">
        <v>2429</v>
      </c>
      <c r="M781" s="19"/>
      <c r="N781" s="19"/>
      <c r="O781" s="19"/>
    </row>
    <row r="782" spans="1:15" x14ac:dyDescent="0.25">
      <c r="A782" s="77" t="s">
        <v>2150</v>
      </c>
      <c r="B782" s="13" t="s">
        <v>2148</v>
      </c>
      <c r="C782" s="13" t="s">
        <v>2149</v>
      </c>
      <c r="D782" s="222" t="s">
        <v>586</v>
      </c>
      <c r="E782" s="77" t="s">
        <v>587</v>
      </c>
      <c r="F782" s="119" t="s">
        <v>588</v>
      </c>
      <c r="G782" s="120">
        <v>1</v>
      </c>
      <c r="H782" s="119">
        <v>8510106</v>
      </c>
      <c r="I782" s="87">
        <v>0</v>
      </c>
      <c r="J782" s="89">
        <v>0</v>
      </c>
      <c r="K782" s="96" t="s">
        <v>356</v>
      </c>
      <c r="L782" s="19" t="s">
        <v>33</v>
      </c>
      <c r="M782" s="19" t="s">
        <v>2156</v>
      </c>
      <c r="N782" s="19"/>
      <c r="O782" s="19"/>
    </row>
    <row r="783" spans="1:15" x14ac:dyDescent="0.25">
      <c r="A783" s="6" t="s">
        <v>2150</v>
      </c>
      <c r="B783" s="13" t="s">
        <v>2148</v>
      </c>
      <c r="C783" s="13" t="s">
        <v>2149</v>
      </c>
      <c r="D783" s="222" t="s">
        <v>591</v>
      </c>
      <c r="E783" s="6" t="s">
        <v>592</v>
      </c>
      <c r="F783" s="10" t="s">
        <v>593</v>
      </c>
      <c r="G783" s="11">
        <v>1</v>
      </c>
      <c r="H783" s="10">
        <v>2900000</v>
      </c>
      <c r="I783" s="87">
        <v>6269286.9299999997</v>
      </c>
      <c r="J783" s="89">
        <v>1</v>
      </c>
      <c r="K783" s="96" t="s">
        <v>2157</v>
      </c>
      <c r="L783" s="19" t="s">
        <v>27</v>
      </c>
      <c r="M783" s="19"/>
      <c r="N783" s="19"/>
      <c r="O783" s="19"/>
    </row>
    <row r="784" spans="1:15" x14ac:dyDescent="0.25">
      <c r="A784" s="78" t="s">
        <v>2150</v>
      </c>
      <c r="B784" s="13" t="s">
        <v>2148</v>
      </c>
      <c r="C784" s="13" t="s">
        <v>2149</v>
      </c>
      <c r="D784" s="222" t="s">
        <v>1167</v>
      </c>
      <c r="E784" s="109" t="s">
        <v>3694</v>
      </c>
      <c r="F784" s="79" t="s">
        <v>32</v>
      </c>
      <c r="G784" s="80">
        <v>0</v>
      </c>
      <c r="H784" s="10">
        <v>0</v>
      </c>
      <c r="I784" s="87">
        <v>151849.58000000002</v>
      </c>
      <c r="J784" s="89">
        <v>0</v>
      </c>
      <c r="K784" s="96" t="s">
        <v>356</v>
      </c>
      <c r="L784" s="19" t="s">
        <v>2429</v>
      </c>
      <c r="M784" s="19"/>
      <c r="N784" s="19"/>
      <c r="O784" s="19"/>
    </row>
    <row r="785" spans="1:15" x14ac:dyDescent="0.25">
      <c r="A785" s="6" t="s">
        <v>2150</v>
      </c>
      <c r="B785" s="13" t="s">
        <v>2148</v>
      </c>
      <c r="C785" s="13" t="s">
        <v>2149</v>
      </c>
      <c r="D785" s="222" t="s">
        <v>595</v>
      </c>
      <c r="E785" s="6" t="s">
        <v>596</v>
      </c>
      <c r="F785" s="10" t="s">
        <v>597</v>
      </c>
      <c r="G785" s="11">
        <v>1</v>
      </c>
      <c r="H785" s="10">
        <v>1950000</v>
      </c>
      <c r="I785" s="87">
        <v>6991205.5900000008</v>
      </c>
      <c r="J785" s="89">
        <v>1</v>
      </c>
      <c r="K785" s="96" t="s">
        <v>2158</v>
      </c>
      <c r="L785" s="19" t="s">
        <v>27</v>
      </c>
      <c r="M785" s="19"/>
      <c r="N785" s="19"/>
      <c r="O785" s="19"/>
    </row>
    <row r="786" spans="1:15" x14ac:dyDescent="0.25">
      <c r="A786" s="6" t="s">
        <v>2150</v>
      </c>
      <c r="B786" s="13" t="s">
        <v>2148</v>
      </c>
      <c r="C786" s="13" t="s">
        <v>2149</v>
      </c>
      <c r="D786" s="222" t="s">
        <v>136</v>
      </c>
      <c r="E786" s="6" t="s">
        <v>137</v>
      </c>
      <c r="F786" s="10" t="s">
        <v>138</v>
      </c>
      <c r="G786" s="11">
        <v>1</v>
      </c>
      <c r="H786" s="10">
        <v>1000</v>
      </c>
      <c r="I786" s="87">
        <v>0</v>
      </c>
      <c r="J786" s="89">
        <v>0</v>
      </c>
      <c r="K786" s="96" t="s">
        <v>356</v>
      </c>
      <c r="L786" s="19" t="s">
        <v>1382</v>
      </c>
      <c r="M786" s="19"/>
      <c r="N786" s="19" t="s">
        <v>1029</v>
      </c>
      <c r="O786" s="19"/>
    </row>
    <row r="787" spans="1:15" x14ac:dyDescent="0.25">
      <c r="A787" s="6" t="s">
        <v>2150</v>
      </c>
      <c r="B787" s="13" t="s">
        <v>2148</v>
      </c>
      <c r="C787" s="13" t="s">
        <v>2149</v>
      </c>
      <c r="D787" s="222" t="s">
        <v>39</v>
      </c>
      <c r="E787" s="6" t="s">
        <v>40</v>
      </c>
      <c r="F787" s="10" t="s">
        <v>60</v>
      </c>
      <c r="G787" s="11">
        <v>1</v>
      </c>
      <c r="H787" s="10">
        <v>62000</v>
      </c>
      <c r="I787" s="87">
        <v>109480.55999999998</v>
      </c>
      <c r="J787" s="89">
        <v>1</v>
      </c>
      <c r="K787" s="96" t="s">
        <v>2159</v>
      </c>
      <c r="L787" s="19" t="s">
        <v>27</v>
      </c>
      <c r="M787" s="19"/>
      <c r="N787" s="19"/>
      <c r="O787" s="19"/>
    </row>
    <row r="788" spans="1:15" x14ac:dyDescent="0.25">
      <c r="A788" s="6" t="s">
        <v>2150</v>
      </c>
      <c r="B788" s="13" t="s">
        <v>2148</v>
      </c>
      <c r="C788" s="13" t="s">
        <v>2149</v>
      </c>
      <c r="D788" s="222" t="s">
        <v>603</v>
      </c>
      <c r="E788" s="6" t="s">
        <v>604</v>
      </c>
      <c r="F788" s="10" t="s">
        <v>605</v>
      </c>
      <c r="G788" s="11">
        <v>1</v>
      </c>
      <c r="H788" s="10">
        <v>2000</v>
      </c>
      <c r="I788" s="87">
        <v>0</v>
      </c>
      <c r="J788" s="89">
        <v>0</v>
      </c>
      <c r="K788" s="96" t="s">
        <v>356</v>
      </c>
      <c r="L788" s="19" t="s">
        <v>1382</v>
      </c>
      <c r="M788" s="19" t="s">
        <v>2160</v>
      </c>
      <c r="N788" s="19" t="s">
        <v>1029</v>
      </c>
      <c r="O788" s="19"/>
    </row>
    <row r="789" spans="1:15" x14ac:dyDescent="0.25">
      <c r="A789" s="6" t="s">
        <v>2150</v>
      </c>
      <c r="B789" s="13" t="s">
        <v>2148</v>
      </c>
      <c r="C789" s="13" t="s">
        <v>2149</v>
      </c>
      <c r="D789" s="222" t="s">
        <v>65</v>
      </c>
      <c r="E789" s="6" t="s">
        <v>66</v>
      </c>
      <c r="F789" s="10" t="s">
        <v>67</v>
      </c>
      <c r="G789" s="11">
        <v>1</v>
      </c>
      <c r="H789" s="10">
        <v>300000</v>
      </c>
      <c r="I789" s="87">
        <v>0</v>
      </c>
      <c r="J789" s="89">
        <v>0</v>
      </c>
      <c r="K789" s="96" t="s">
        <v>356</v>
      </c>
      <c r="L789" s="19" t="s">
        <v>33</v>
      </c>
      <c r="M789" s="19" t="s">
        <v>2160</v>
      </c>
      <c r="N789" s="19"/>
      <c r="O789" s="19"/>
    </row>
    <row r="790" spans="1:15" x14ac:dyDescent="0.25">
      <c r="A790" s="6" t="s">
        <v>2150</v>
      </c>
      <c r="B790" s="13" t="s">
        <v>2148</v>
      </c>
      <c r="C790" s="13" t="s">
        <v>2149</v>
      </c>
      <c r="D790" s="222" t="s">
        <v>609</v>
      </c>
      <c r="E790" s="6" t="s">
        <v>410</v>
      </c>
      <c r="F790" s="10" t="s">
        <v>610</v>
      </c>
      <c r="G790" s="11">
        <v>1</v>
      </c>
      <c r="H790" s="10">
        <v>1000</v>
      </c>
      <c r="I790" s="87">
        <v>0</v>
      </c>
      <c r="J790" s="89">
        <v>0</v>
      </c>
      <c r="K790" s="96" t="s">
        <v>356</v>
      </c>
      <c r="L790" s="19" t="s">
        <v>1382</v>
      </c>
      <c r="M790" s="19" t="s">
        <v>2160</v>
      </c>
      <c r="N790" s="19" t="s">
        <v>1029</v>
      </c>
      <c r="O790" s="19"/>
    </row>
    <row r="791" spans="1:15" x14ac:dyDescent="0.25">
      <c r="A791" s="6" t="s">
        <v>1133</v>
      </c>
      <c r="B791" s="13" t="s">
        <v>1131</v>
      </c>
      <c r="C791" s="13" t="s">
        <v>1132</v>
      </c>
      <c r="D791" s="222" t="s">
        <v>574</v>
      </c>
      <c r="E791" s="6" t="s">
        <v>575</v>
      </c>
      <c r="F791" s="10" t="s">
        <v>576</v>
      </c>
      <c r="G791" s="11">
        <v>1</v>
      </c>
      <c r="H791" s="10">
        <v>1000</v>
      </c>
      <c r="I791" s="87">
        <v>0</v>
      </c>
      <c r="J791" s="89">
        <v>0</v>
      </c>
      <c r="K791" s="96" t="s">
        <v>356</v>
      </c>
      <c r="L791" s="19" t="s">
        <v>1382</v>
      </c>
      <c r="M791" s="19"/>
      <c r="N791" s="19" t="s">
        <v>1029</v>
      </c>
      <c r="O791" s="19"/>
    </row>
    <row r="792" spans="1:15" x14ac:dyDescent="0.25">
      <c r="A792" s="6" t="s">
        <v>1133</v>
      </c>
      <c r="B792" s="13" t="s">
        <v>1131</v>
      </c>
      <c r="C792" s="13" t="s">
        <v>1132</v>
      </c>
      <c r="D792" s="222" t="s">
        <v>578</v>
      </c>
      <c r="E792" s="6" t="s">
        <v>579</v>
      </c>
      <c r="F792" s="10" t="s">
        <v>1135</v>
      </c>
      <c r="G792" s="11">
        <v>1</v>
      </c>
      <c r="H792" s="10">
        <v>1413058</v>
      </c>
      <c r="I792" s="87">
        <v>3240684</v>
      </c>
      <c r="J792" s="89">
        <v>1</v>
      </c>
      <c r="K792" s="96" t="s">
        <v>1136</v>
      </c>
      <c r="L792" s="19" t="s">
        <v>27</v>
      </c>
      <c r="M792" s="19"/>
      <c r="N792" s="19"/>
      <c r="O792" s="19"/>
    </row>
    <row r="793" spans="1:15" x14ac:dyDescent="0.25">
      <c r="A793" s="6" t="s">
        <v>1133</v>
      </c>
      <c r="B793" s="13" t="s">
        <v>1131</v>
      </c>
      <c r="C793" s="13" t="s">
        <v>1132</v>
      </c>
      <c r="D793" s="222" t="s">
        <v>17</v>
      </c>
      <c r="E793" s="6" t="s">
        <v>18</v>
      </c>
      <c r="F793" s="10" t="s">
        <v>19</v>
      </c>
      <c r="G793" s="11">
        <v>1</v>
      </c>
      <c r="H793" s="10">
        <v>15704433</v>
      </c>
      <c r="I793" s="87">
        <v>14210283.739999998</v>
      </c>
      <c r="J793" s="89">
        <v>1</v>
      </c>
      <c r="K793" s="96" t="s">
        <v>1137</v>
      </c>
      <c r="L793" s="19" t="s">
        <v>27</v>
      </c>
      <c r="M793" s="19"/>
      <c r="N793" s="19"/>
      <c r="O793" s="19"/>
    </row>
    <row r="794" spans="1:15" x14ac:dyDescent="0.25">
      <c r="A794" s="6" t="s">
        <v>1133</v>
      </c>
      <c r="B794" s="13" t="s">
        <v>1131</v>
      </c>
      <c r="C794" s="13" t="s">
        <v>1132</v>
      </c>
      <c r="D794" s="222" t="s">
        <v>583</v>
      </c>
      <c r="E794" s="6" t="s">
        <v>584</v>
      </c>
      <c r="F794" s="10" t="s">
        <v>585</v>
      </c>
      <c r="G794" s="11">
        <v>2</v>
      </c>
      <c r="H794" s="10">
        <v>1171234</v>
      </c>
      <c r="I794" s="87">
        <v>0</v>
      </c>
      <c r="J794" s="89">
        <v>0</v>
      </c>
      <c r="K794" s="96" t="s">
        <v>356</v>
      </c>
      <c r="L794" s="19" t="s">
        <v>1382</v>
      </c>
      <c r="M794" s="19"/>
      <c r="N794" s="19" t="s">
        <v>2496</v>
      </c>
      <c r="O794" s="19"/>
    </row>
    <row r="795" spans="1:15" x14ac:dyDescent="0.25">
      <c r="A795" s="6" t="s">
        <v>1133</v>
      </c>
      <c r="B795" s="13" t="s">
        <v>1131</v>
      </c>
      <c r="C795" s="13" t="s">
        <v>1132</v>
      </c>
      <c r="D795" s="223" t="s">
        <v>612</v>
      </c>
      <c r="E795" s="6" t="s">
        <v>613</v>
      </c>
      <c r="F795" s="10">
        <v>0</v>
      </c>
      <c r="G795" s="11">
        <v>0</v>
      </c>
      <c r="H795" s="10">
        <v>0</v>
      </c>
      <c r="I795" s="87">
        <v>2964533.1000000006</v>
      </c>
      <c r="J795" s="89">
        <v>2</v>
      </c>
      <c r="K795" s="96" t="s">
        <v>1147</v>
      </c>
      <c r="L795" s="19" t="s">
        <v>2429</v>
      </c>
      <c r="M795" s="19"/>
      <c r="N795" s="19"/>
      <c r="O795" s="19"/>
    </row>
    <row r="796" spans="1:15" x14ac:dyDescent="0.25">
      <c r="A796" s="6" t="s">
        <v>1133</v>
      </c>
      <c r="B796" s="13" t="s">
        <v>1131</v>
      </c>
      <c r="C796" s="13" t="s">
        <v>1132</v>
      </c>
      <c r="D796" s="223" t="s">
        <v>615</v>
      </c>
      <c r="E796" s="6" t="s">
        <v>616</v>
      </c>
      <c r="F796" s="10">
        <v>0</v>
      </c>
      <c r="G796" s="11">
        <v>0</v>
      </c>
      <c r="H796" s="10">
        <v>0</v>
      </c>
      <c r="I796" s="87">
        <v>1860216.1099999999</v>
      </c>
      <c r="J796" s="89">
        <v>1</v>
      </c>
      <c r="K796" s="96" t="s">
        <v>1148</v>
      </c>
      <c r="L796" s="19" t="s">
        <v>2429</v>
      </c>
      <c r="M796" s="19"/>
      <c r="N796" s="19" t="s">
        <v>1149</v>
      </c>
      <c r="O796" s="19"/>
    </row>
    <row r="797" spans="1:15" x14ac:dyDescent="0.25">
      <c r="A797" s="6" t="s">
        <v>1133</v>
      </c>
      <c r="B797" s="13" t="s">
        <v>1131</v>
      </c>
      <c r="C797" s="13" t="s">
        <v>1132</v>
      </c>
      <c r="D797" s="222" t="s">
        <v>586</v>
      </c>
      <c r="E797" s="6" t="s">
        <v>587</v>
      </c>
      <c r="F797" s="10" t="s">
        <v>1138</v>
      </c>
      <c r="G797" s="11">
        <v>4</v>
      </c>
      <c r="H797" s="10">
        <v>6083955</v>
      </c>
      <c r="I797" s="87">
        <v>61181.27</v>
      </c>
      <c r="J797" s="89">
        <v>4</v>
      </c>
      <c r="K797" s="96" t="s">
        <v>1139</v>
      </c>
      <c r="L797" s="19" t="s">
        <v>27</v>
      </c>
      <c r="M797" s="19"/>
      <c r="N797" s="19"/>
      <c r="O797" s="19"/>
    </row>
    <row r="798" spans="1:15" x14ac:dyDescent="0.25">
      <c r="A798" s="6" t="s">
        <v>1133</v>
      </c>
      <c r="B798" s="13" t="s">
        <v>1131</v>
      </c>
      <c r="C798" s="13" t="s">
        <v>1132</v>
      </c>
      <c r="D798" s="222" t="s">
        <v>591</v>
      </c>
      <c r="E798" s="6" t="s">
        <v>592</v>
      </c>
      <c r="F798" s="10" t="s">
        <v>1140</v>
      </c>
      <c r="G798" s="11">
        <v>3</v>
      </c>
      <c r="H798" s="10">
        <v>2509726</v>
      </c>
      <c r="I798" s="87">
        <v>5069600.0600000015</v>
      </c>
      <c r="J798" s="89">
        <v>3</v>
      </c>
      <c r="K798" s="96" t="s">
        <v>1141</v>
      </c>
      <c r="L798" s="19" t="s">
        <v>27</v>
      </c>
      <c r="M798" s="19"/>
      <c r="N798" s="19"/>
      <c r="O798" s="19"/>
    </row>
    <row r="799" spans="1:15" x14ac:dyDescent="0.25">
      <c r="A799" s="6" t="s">
        <v>1133</v>
      </c>
      <c r="B799" s="13" t="s">
        <v>1131</v>
      </c>
      <c r="C799" s="13" t="s">
        <v>1132</v>
      </c>
      <c r="D799" s="222" t="s">
        <v>595</v>
      </c>
      <c r="E799" s="6" t="s">
        <v>596</v>
      </c>
      <c r="F799" s="10" t="s">
        <v>1142</v>
      </c>
      <c r="G799" s="11">
        <v>55</v>
      </c>
      <c r="H799" s="10">
        <v>2268169</v>
      </c>
      <c r="I799" s="87">
        <v>5336004.9299999988</v>
      </c>
      <c r="J799" s="89">
        <v>55</v>
      </c>
      <c r="K799" s="96" t="s">
        <v>1143</v>
      </c>
      <c r="L799" s="19" t="s">
        <v>27</v>
      </c>
      <c r="M799" s="19"/>
      <c r="N799" s="19"/>
      <c r="O799" s="19"/>
    </row>
    <row r="800" spans="1:15" x14ac:dyDescent="0.25">
      <c r="A800" s="6" t="s">
        <v>1133</v>
      </c>
      <c r="B800" s="13" t="s">
        <v>1131</v>
      </c>
      <c r="C800" s="13" t="s">
        <v>1132</v>
      </c>
      <c r="D800" s="222" t="s">
        <v>136</v>
      </c>
      <c r="E800" s="6" t="s">
        <v>137</v>
      </c>
      <c r="F800" s="10" t="s">
        <v>1144</v>
      </c>
      <c r="G800" s="11">
        <v>1</v>
      </c>
      <c r="H800" s="10">
        <v>12250</v>
      </c>
      <c r="I800" s="87">
        <v>0</v>
      </c>
      <c r="J800" s="89">
        <v>0</v>
      </c>
      <c r="K800" s="96" t="s">
        <v>356</v>
      </c>
      <c r="L800" s="19" t="s">
        <v>33</v>
      </c>
      <c r="M800" s="19" t="s">
        <v>1134</v>
      </c>
      <c r="N800" s="19"/>
      <c r="O800" s="19"/>
    </row>
    <row r="801" spans="1:15" x14ac:dyDescent="0.25">
      <c r="A801" s="6" t="s">
        <v>1133</v>
      </c>
      <c r="B801" s="13" t="s">
        <v>1131</v>
      </c>
      <c r="C801" s="13" t="s">
        <v>1132</v>
      </c>
      <c r="D801" s="222" t="s">
        <v>39</v>
      </c>
      <c r="E801" s="6" t="s">
        <v>40</v>
      </c>
      <c r="F801" s="10" t="s">
        <v>1145</v>
      </c>
      <c r="G801" s="11">
        <v>1</v>
      </c>
      <c r="H801" s="10">
        <v>52500</v>
      </c>
      <c r="I801" s="87">
        <v>38737.009999999995</v>
      </c>
      <c r="J801" s="89">
        <v>1</v>
      </c>
      <c r="K801" s="96" t="s">
        <v>1146</v>
      </c>
      <c r="L801" s="19" t="s">
        <v>27</v>
      </c>
      <c r="M801" s="19"/>
      <c r="N801" s="19"/>
      <c r="O801" s="19"/>
    </row>
    <row r="802" spans="1:15" x14ac:dyDescent="0.25">
      <c r="A802" s="6" t="s">
        <v>1133</v>
      </c>
      <c r="B802" s="13" t="s">
        <v>1131</v>
      </c>
      <c r="C802" s="13" t="s">
        <v>1132</v>
      </c>
      <c r="D802" s="222" t="s">
        <v>603</v>
      </c>
      <c r="E802" s="6" t="s">
        <v>604</v>
      </c>
      <c r="F802" s="10" t="s">
        <v>605</v>
      </c>
      <c r="G802" s="11">
        <v>1</v>
      </c>
      <c r="H802" s="10">
        <v>1005</v>
      </c>
      <c r="I802" s="87">
        <v>0</v>
      </c>
      <c r="J802" s="89">
        <v>0</v>
      </c>
      <c r="K802" s="96" t="s">
        <v>356</v>
      </c>
      <c r="L802" s="19" t="s">
        <v>1382</v>
      </c>
      <c r="M802" s="19"/>
      <c r="N802" s="19" t="s">
        <v>1029</v>
      </c>
      <c r="O802" s="19"/>
    </row>
    <row r="803" spans="1:15" x14ac:dyDescent="0.25">
      <c r="A803" s="6" t="s">
        <v>1133</v>
      </c>
      <c r="B803" s="13" t="s">
        <v>1131</v>
      </c>
      <c r="C803" s="13" t="s">
        <v>1132</v>
      </c>
      <c r="D803" s="222" t="s">
        <v>606</v>
      </c>
      <c r="E803" s="6" t="s">
        <v>607</v>
      </c>
      <c r="F803" s="10" t="s">
        <v>608</v>
      </c>
      <c r="G803" s="11">
        <v>1</v>
      </c>
      <c r="H803" s="10">
        <v>1000</v>
      </c>
      <c r="I803" s="87">
        <v>0</v>
      </c>
      <c r="J803" s="89">
        <v>0</v>
      </c>
      <c r="K803" s="96" t="s">
        <v>356</v>
      </c>
      <c r="L803" s="19" t="s">
        <v>1382</v>
      </c>
      <c r="M803" s="19"/>
      <c r="N803" s="19" t="s">
        <v>1029</v>
      </c>
      <c r="O803" s="19"/>
    </row>
    <row r="804" spans="1:15" x14ac:dyDescent="0.25">
      <c r="A804" s="6" t="s">
        <v>1133</v>
      </c>
      <c r="B804" s="13" t="s">
        <v>1131</v>
      </c>
      <c r="C804" s="13" t="s">
        <v>1132</v>
      </c>
      <c r="D804" s="222" t="s">
        <v>65</v>
      </c>
      <c r="E804" s="6" t="s">
        <v>66</v>
      </c>
      <c r="F804" s="10" t="s">
        <v>67</v>
      </c>
      <c r="G804" s="11">
        <v>1</v>
      </c>
      <c r="H804" s="10">
        <v>1000</v>
      </c>
      <c r="I804" s="87">
        <v>0</v>
      </c>
      <c r="J804" s="89">
        <v>0</v>
      </c>
      <c r="K804" s="96" t="s">
        <v>356</v>
      </c>
      <c r="L804" s="19" t="s">
        <v>1382</v>
      </c>
      <c r="M804" s="19"/>
      <c r="N804" s="19" t="s">
        <v>1029</v>
      </c>
      <c r="O804" s="19"/>
    </row>
    <row r="805" spans="1:15" x14ac:dyDescent="0.25">
      <c r="A805" s="6" t="s">
        <v>1133</v>
      </c>
      <c r="B805" s="13" t="s">
        <v>1131</v>
      </c>
      <c r="C805" s="13" t="s">
        <v>1132</v>
      </c>
      <c r="D805" s="222" t="s">
        <v>609</v>
      </c>
      <c r="E805" s="6" t="s">
        <v>410</v>
      </c>
      <c r="F805" s="10" t="s">
        <v>625</v>
      </c>
      <c r="G805" s="11">
        <v>1</v>
      </c>
      <c r="H805" s="10">
        <v>1000</v>
      </c>
      <c r="I805" s="87">
        <v>0</v>
      </c>
      <c r="J805" s="89">
        <v>0</v>
      </c>
      <c r="K805" s="96" t="s">
        <v>356</v>
      </c>
      <c r="L805" s="19" t="s">
        <v>1382</v>
      </c>
      <c r="M805" s="19"/>
      <c r="N805" s="19" t="s">
        <v>1029</v>
      </c>
      <c r="O805" s="19"/>
    </row>
    <row r="806" spans="1:15" x14ac:dyDescent="0.25">
      <c r="A806" s="148" t="s">
        <v>1621</v>
      </c>
      <c r="B806" s="106" t="s">
        <v>1619</v>
      </c>
      <c r="C806" s="106" t="s">
        <v>1620</v>
      </c>
      <c r="D806" s="222" t="s">
        <v>574</v>
      </c>
      <c r="E806" s="148" t="s">
        <v>575</v>
      </c>
      <c r="F806" s="149" t="s">
        <v>576</v>
      </c>
      <c r="G806" s="149">
        <v>1</v>
      </c>
      <c r="H806" s="126">
        <v>484912</v>
      </c>
      <c r="I806" s="87">
        <v>0</v>
      </c>
      <c r="J806" s="89">
        <v>0</v>
      </c>
      <c r="K806" s="96" t="s">
        <v>1622</v>
      </c>
      <c r="L806" s="19" t="s">
        <v>33</v>
      </c>
      <c r="M806" s="19" t="s">
        <v>1623</v>
      </c>
      <c r="N806" s="19"/>
      <c r="O806" s="19"/>
    </row>
    <row r="807" spans="1:15" x14ac:dyDescent="0.25">
      <c r="A807" s="148" t="s">
        <v>1621</v>
      </c>
      <c r="B807" s="106" t="s">
        <v>1619</v>
      </c>
      <c r="C807" s="106" t="s">
        <v>1620</v>
      </c>
      <c r="D807" s="222" t="s">
        <v>578</v>
      </c>
      <c r="E807" s="148" t="s">
        <v>579</v>
      </c>
      <c r="F807" s="149" t="s">
        <v>580</v>
      </c>
      <c r="G807" s="149">
        <v>5</v>
      </c>
      <c r="H807" s="126">
        <v>784116</v>
      </c>
      <c r="I807" s="87">
        <v>2358156.12</v>
      </c>
      <c r="J807" s="89">
        <v>5</v>
      </c>
      <c r="K807" s="96" t="s">
        <v>581</v>
      </c>
      <c r="L807" s="19" t="s">
        <v>27</v>
      </c>
      <c r="M807" s="19"/>
      <c r="N807" s="19"/>
      <c r="O807" s="19"/>
    </row>
    <row r="808" spans="1:15" x14ac:dyDescent="0.25">
      <c r="A808" s="148" t="s">
        <v>1621</v>
      </c>
      <c r="B808" s="106" t="s">
        <v>1619</v>
      </c>
      <c r="C808" s="106" t="s">
        <v>1620</v>
      </c>
      <c r="D808" s="222" t="s">
        <v>17</v>
      </c>
      <c r="E808" s="148" t="s">
        <v>18</v>
      </c>
      <c r="F808" s="149" t="s">
        <v>649</v>
      </c>
      <c r="G808" s="149">
        <v>4</v>
      </c>
      <c r="H808" s="126">
        <v>15973167</v>
      </c>
      <c r="I808" s="87">
        <v>14100424.659999991</v>
      </c>
      <c r="J808" s="89">
        <v>4</v>
      </c>
      <c r="K808" s="96" t="s">
        <v>1624</v>
      </c>
      <c r="L808" s="19" t="s">
        <v>27</v>
      </c>
      <c r="M808" s="19"/>
      <c r="N808" s="19" t="s">
        <v>1625</v>
      </c>
      <c r="O808" s="19"/>
    </row>
    <row r="809" spans="1:15" x14ac:dyDescent="0.25">
      <c r="A809" s="148" t="s">
        <v>1621</v>
      </c>
      <c r="B809" s="106" t="s">
        <v>1619</v>
      </c>
      <c r="C809" s="106" t="s">
        <v>1620</v>
      </c>
      <c r="D809" s="222" t="s">
        <v>583</v>
      </c>
      <c r="E809" s="6" t="s">
        <v>584</v>
      </c>
      <c r="F809" s="149" t="s">
        <v>585</v>
      </c>
      <c r="G809" s="149">
        <v>1</v>
      </c>
      <c r="H809" s="126">
        <v>394827</v>
      </c>
      <c r="I809" s="87">
        <v>0</v>
      </c>
      <c r="J809" s="89">
        <v>0</v>
      </c>
      <c r="K809" s="96" t="s">
        <v>356</v>
      </c>
      <c r="L809" s="19" t="s">
        <v>1382</v>
      </c>
      <c r="M809" s="19"/>
      <c r="N809" s="19" t="s">
        <v>2496</v>
      </c>
      <c r="O809" s="19"/>
    </row>
    <row r="810" spans="1:15" x14ac:dyDescent="0.25">
      <c r="A810" s="8" t="s">
        <v>1621</v>
      </c>
      <c r="B810" s="106" t="s">
        <v>1619</v>
      </c>
      <c r="C810" s="127" t="s">
        <v>1620</v>
      </c>
      <c r="D810" s="222" t="s">
        <v>612</v>
      </c>
      <c r="E810" s="8" t="s">
        <v>613</v>
      </c>
      <c r="F810" s="10">
        <v>0</v>
      </c>
      <c r="G810" s="10">
        <v>0</v>
      </c>
      <c r="H810" s="126">
        <v>0</v>
      </c>
      <c r="I810" s="87">
        <v>5232699.9799999986</v>
      </c>
      <c r="J810" s="89">
        <v>4599</v>
      </c>
      <c r="K810" s="96" t="s">
        <v>1632</v>
      </c>
      <c r="L810" s="19" t="s">
        <v>2429</v>
      </c>
      <c r="M810" s="19"/>
      <c r="N810" s="19" t="s">
        <v>1633</v>
      </c>
      <c r="O810" s="19"/>
    </row>
    <row r="811" spans="1:15" x14ac:dyDescent="0.25">
      <c r="A811" s="8" t="s">
        <v>1621</v>
      </c>
      <c r="B811" s="106" t="s">
        <v>1619</v>
      </c>
      <c r="C811" s="127" t="s">
        <v>1620</v>
      </c>
      <c r="D811" s="222" t="s">
        <v>615</v>
      </c>
      <c r="E811" s="8" t="s">
        <v>616</v>
      </c>
      <c r="F811" s="10">
        <v>0</v>
      </c>
      <c r="G811" s="10">
        <v>0</v>
      </c>
      <c r="H811" s="126">
        <v>0</v>
      </c>
      <c r="I811" s="87">
        <v>1311464.4399999997</v>
      </c>
      <c r="J811" s="89">
        <v>2547.9</v>
      </c>
      <c r="K811" s="96" t="s">
        <v>1634</v>
      </c>
      <c r="L811" s="19" t="s">
        <v>2429</v>
      </c>
      <c r="M811" s="19" t="s">
        <v>1635</v>
      </c>
      <c r="N811" s="19" t="s">
        <v>1636</v>
      </c>
      <c r="O811" s="19"/>
    </row>
    <row r="812" spans="1:15" x14ac:dyDescent="0.25">
      <c r="A812" s="148" t="s">
        <v>1621</v>
      </c>
      <c r="B812" s="106" t="s">
        <v>1619</v>
      </c>
      <c r="C812" s="106" t="s">
        <v>1620</v>
      </c>
      <c r="D812" s="222" t="s">
        <v>586</v>
      </c>
      <c r="E812" s="148" t="s">
        <v>587</v>
      </c>
      <c r="F812" s="149" t="s">
        <v>588</v>
      </c>
      <c r="G812" s="149">
        <v>1</v>
      </c>
      <c r="H812" s="126">
        <v>5967267</v>
      </c>
      <c r="I812" s="87">
        <v>0</v>
      </c>
      <c r="J812" s="89">
        <v>0</v>
      </c>
      <c r="K812" s="96" t="s">
        <v>589</v>
      </c>
      <c r="L812" s="19" t="s">
        <v>33</v>
      </c>
      <c r="M812" s="19" t="s">
        <v>1626</v>
      </c>
      <c r="N812" s="19"/>
      <c r="O812" s="19"/>
    </row>
    <row r="813" spans="1:15" x14ac:dyDescent="0.25">
      <c r="A813" s="148" t="s">
        <v>1621</v>
      </c>
      <c r="B813" s="106" t="s">
        <v>1619</v>
      </c>
      <c r="C813" s="106" t="s">
        <v>1620</v>
      </c>
      <c r="D813" s="222" t="s">
        <v>591</v>
      </c>
      <c r="E813" s="148" t="s">
        <v>592</v>
      </c>
      <c r="F813" s="149" t="s">
        <v>593</v>
      </c>
      <c r="G813" s="149">
        <v>18240</v>
      </c>
      <c r="H813" s="126">
        <v>2731056</v>
      </c>
      <c r="I813" s="87">
        <v>4710863.8599999994</v>
      </c>
      <c r="J813" s="89">
        <v>18240</v>
      </c>
      <c r="K813" s="96" t="s">
        <v>594</v>
      </c>
      <c r="L813" s="19" t="s">
        <v>27</v>
      </c>
      <c r="M813" s="19"/>
      <c r="N813" s="19"/>
      <c r="O813" s="19"/>
    </row>
    <row r="814" spans="1:15" x14ac:dyDescent="0.25">
      <c r="A814" s="148" t="s">
        <v>1621</v>
      </c>
      <c r="B814" s="106" t="s">
        <v>1619</v>
      </c>
      <c r="C814" s="106" t="s">
        <v>1620</v>
      </c>
      <c r="D814" s="222" t="s">
        <v>595</v>
      </c>
      <c r="E814" s="148" t="s">
        <v>596</v>
      </c>
      <c r="F814" s="149" t="s">
        <v>597</v>
      </c>
      <c r="G814" s="149">
        <v>4080</v>
      </c>
      <c r="H814" s="126">
        <v>2445642</v>
      </c>
      <c r="I814" s="87">
        <v>5070625.53</v>
      </c>
      <c r="J814" s="89">
        <v>4080</v>
      </c>
      <c r="K814" s="96" t="s">
        <v>598</v>
      </c>
      <c r="L814" s="19" t="s">
        <v>27</v>
      </c>
      <c r="M814" s="19"/>
      <c r="N814" s="19"/>
      <c r="O814" s="19"/>
    </row>
    <row r="815" spans="1:15" x14ac:dyDescent="0.25">
      <c r="A815" s="148" t="s">
        <v>1621</v>
      </c>
      <c r="B815" s="106" t="s">
        <v>1619</v>
      </c>
      <c r="C815" s="106" t="s">
        <v>1620</v>
      </c>
      <c r="D815" s="222" t="s">
        <v>136</v>
      </c>
      <c r="E815" s="148" t="s">
        <v>137</v>
      </c>
      <c r="F815" s="149" t="s">
        <v>1144</v>
      </c>
      <c r="G815" s="149">
        <v>1</v>
      </c>
      <c r="H815" s="126">
        <v>41354</v>
      </c>
      <c r="I815" s="87">
        <v>0</v>
      </c>
      <c r="J815" s="89">
        <v>0</v>
      </c>
      <c r="K815" s="96" t="s">
        <v>1627</v>
      </c>
      <c r="L815" s="19" t="s">
        <v>33</v>
      </c>
      <c r="M815" s="19" t="s">
        <v>1628</v>
      </c>
      <c r="N815" s="19"/>
      <c r="O815" s="19"/>
    </row>
    <row r="816" spans="1:15" x14ac:dyDescent="0.25">
      <c r="A816" s="148" t="s">
        <v>1621</v>
      </c>
      <c r="B816" s="106" t="s">
        <v>1619</v>
      </c>
      <c r="C816" s="106" t="s">
        <v>1620</v>
      </c>
      <c r="D816" s="222" t="s">
        <v>39</v>
      </c>
      <c r="E816" s="148" t="s">
        <v>40</v>
      </c>
      <c r="F816" s="149" t="s">
        <v>631</v>
      </c>
      <c r="G816" s="149">
        <v>3</v>
      </c>
      <c r="H816" s="126">
        <v>107522</v>
      </c>
      <c r="I816" s="87">
        <v>46690.87</v>
      </c>
      <c r="J816" s="89">
        <v>2</v>
      </c>
      <c r="K816" s="96" t="s">
        <v>602</v>
      </c>
      <c r="L816" s="19" t="s">
        <v>27</v>
      </c>
      <c r="M816" s="19"/>
      <c r="N816" s="19"/>
      <c r="O816" s="19"/>
    </row>
    <row r="817" spans="1:15" x14ac:dyDescent="0.25">
      <c r="A817" s="148" t="s">
        <v>1621</v>
      </c>
      <c r="B817" s="106" t="s">
        <v>1619</v>
      </c>
      <c r="C817" s="106" t="s">
        <v>1620</v>
      </c>
      <c r="D817" s="222" t="s">
        <v>603</v>
      </c>
      <c r="E817" s="148" t="s">
        <v>604</v>
      </c>
      <c r="F817" s="149" t="s">
        <v>605</v>
      </c>
      <c r="G817" s="149">
        <v>4</v>
      </c>
      <c r="H817" s="126">
        <v>1033</v>
      </c>
      <c r="I817" s="87">
        <v>0</v>
      </c>
      <c r="J817" s="89">
        <v>0</v>
      </c>
      <c r="K817" s="96" t="s">
        <v>356</v>
      </c>
      <c r="L817" s="19" t="s">
        <v>1382</v>
      </c>
      <c r="M817" s="19" t="s">
        <v>1629</v>
      </c>
      <c r="N817" s="19" t="s">
        <v>1029</v>
      </c>
      <c r="O817" s="19"/>
    </row>
    <row r="818" spans="1:15" x14ac:dyDescent="0.25">
      <c r="A818" s="148" t="s">
        <v>1621</v>
      </c>
      <c r="B818" s="106" t="s">
        <v>1619</v>
      </c>
      <c r="C818" s="106" t="s">
        <v>1620</v>
      </c>
      <c r="D818" s="222" t="s">
        <v>65</v>
      </c>
      <c r="E818" s="148" t="s">
        <v>66</v>
      </c>
      <c r="F818" s="149" t="s">
        <v>67</v>
      </c>
      <c r="G818" s="149">
        <v>1</v>
      </c>
      <c r="H818" s="126">
        <v>175393</v>
      </c>
      <c r="I818" s="87">
        <v>0</v>
      </c>
      <c r="J818" s="89">
        <v>0</v>
      </c>
      <c r="K818" s="96" t="s">
        <v>1630</v>
      </c>
      <c r="L818" s="19" t="s">
        <v>33</v>
      </c>
      <c r="M818" s="19" t="s">
        <v>1623</v>
      </c>
      <c r="N818" s="19"/>
      <c r="O818" s="19"/>
    </row>
    <row r="819" spans="1:15" x14ac:dyDescent="0.25">
      <c r="A819" s="148" t="s">
        <v>1621</v>
      </c>
      <c r="B819" s="106" t="s">
        <v>1619</v>
      </c>
      <c r="C819" s="106" t="s">
        <v>1620</v>
      </c>
      <c r="D819" s="222" t="s">
        <v>609</v>
      </c>
      <c r="E819" s="148" t="s">
        <v>410</v>
      </c>
      <c r="F819" s="149" t="s">
        <v>661</v>
      </c>
      <c r="G819" s="149">
        <v>1</v>
      </c>
      <c r="H819" s="126">
        <v>1033</v>
      </c>
      <c r="I819" s="87">
        <v>0</v>
      </c>
      <c r="J819" s="89">
        <v>0</v>
      </c>
      <c r="K819" s="96" t="s">
        <v>356</v>
      </c>
      <c r="L819" s="19" t="s">
        <v>1382</v>
      </c>
      <c r="M819" s="19" t="s">
        <v>1631</v>
      </c>
      <c r="N819" s="19" t="s">
        <v>1029</v>
      </c>
      <c r="O819" s="19"/>
    </row>
    <row r="820" spans="1:15" x14ac:dyDescent="0.25">
      <c r="A820" s="13" t="s">
        <v>620</v>
      </c>
      <c r="B820" s="13" t="s">
        <v>618</v>
      </c>
      <c r="C820" s="13" t="s">
        <v>619</v>
      </c>
      <c r="D820" s="222" t="s">
        <v>574</v>
      </c>
      <c r="E820" s="13" t="s">
        <v>575</v>
      </c>
      <c r="F820" s="10" t="s">
        <v>576</v>
      </c>
      <c r="G820" s="11">
        <v>1</v>
      </c>
      <c r="H820" s="10">
        <v>1000</v>
      </c>
      <c r="I820" s="87">
        <v>0</v>
      </c>
      <c r="J820" s="89">
        <v>0</v>
      </c>
      <c r="K820" s="96" t="s">
        <v>356</v>
      </c>
      <c r="L820" s="19" t="s">
        <v>1382</v>
      </c>
      <c r="M820" s="19"/>
      <c r="N820" s="19" t="s">
        <v>1029</v>
      </c>
      <c r="O820" s="19"/>
    </row>
    <row r="821" spans="1:15" x14ac:dyDescent="0.25">
      <c r="A821" s="13" t="s">
        <v>620</v>
      </c>
      <c r="B821" s="13" t="s">
        <v>618</v>
      </c>
      <c r="C821" s="13" t="s">
        <v>619</v>
      </c>
      <c r="D821" s="222" t="s">
        <v>578</v>
      </c>
      <c r="E821" s="13" t="s">
        <v>579</v>
      </c>
      <c r="F821" s="10" t="s">
        <v>622</v>
      </c>
      <c r="G821" s="11">
        <v>1</v>
      </c>
      <c r="H821" s="10">
        <v>1480327</v>
      </c>
      <c r="I821" s="87">
        <v>1785251.66</v>
      </c>
      <c r="J821" s="89">
        <v>0</v>
      </c>
      <c r="K821" s="96" t="s">
        <v>356</v>
      </c>
      <c r="L821" s="19" t="s">
        <v>3762</v>
      </c>
      <c r="M821" s="19"/>
      <c r="N821" s="19"/>
      <c r="O821" s="19" t="s">
        <v>3765</v>
      </c>
    </row>
    <row r="822" spans="1:15" x14ac:dyDescent="0.25">
      <c r="A822" s="13" t="s">
        <v>620</v>
      </c>
      <c r="B822" s="13" t="s">
        <v>618</v>
      </c>
      <c r="C822" s="13" t="s">
        <v>619</v>
      </c>
      <c r="D822" s="222" t="s">
        <v>17</v>
      </c>
      <c r="E822" s="13" t="s">
        <v>18</v>
      </c>
      <c r="F822" s="10" t="s">
        <v>19</v>
      </c>
      <c r="G822" s="11">
        <v>1</v>
      </c>
      <c r="H822" s="10">
        <v>16992917</v>
      </c>
      <c r="I822" s="87">
        <v>15455934.16</v>
      </c>
      <c r="J822" s="89">
        <v>0</v>
      </c>
      <c r="K822" s="96" t="s">
        <v>356</v>
      </c>
      <c r="L822" s="19" t="s">
        <v>3762</v>
      </c>
      <c r="M822" s="19"/>
      <c r="N822" s="19"/>
      <c r="O822" s="19" t="s">
        <v>3765</v>
      </c>
    </row>
    <row r="823" spans="1:15" x14ac:dyDescent="0.25">
      <c r="A823" s="13" t="s">
        <v>620</v>
      </c>
      <c r="B823" s="13" t="s">
        <v>618</v>
      </c>
      <c r="C823" s="13" t="s">
        <v>619</v>
      </c>
      <c r="D823" s="222" t="s">
        <v>583</v>
      </c>
      <c r="E823" s="13" t="s">
        <v>584</v>
      </c>
      <c r="F823" s="10" t="s">
        <v>585</v>
      </c>
      <c r="G823" s="11">
        <v>1</v>
      </c>
      <c r="H823" s="10">
        <v>403386</v>
      </c>
      <c r="I823" s="87">
        <v>0</v>
      </c>
      <c r="J823" s="89">
        <v>0</v>
      </c>
      <c r="K823" s="96" t="s">
        <v>356</v>
      </c>
      <c r="L823" s="19" t="s">
        <v>1382</v>
      </c>
      <c r="M823" s="19"/>
      <c r="N823" s="19" t="s">
        <v>2496</v>
      </c>
      <c r="O823" s="19"/>
    </row>
    <row r="824" spans="1:15" x14ac:dyDescent="0.25">
      <c r="A824" s="13" t="s">
        <v>620</v>
      </c>
      <c r="B824" s="13" t="s">
        <v>618</v>
      </c>
      <c r="C824" s="13" t="s">
        <v>619</v>
      </c>
      <c r="D824" s="222" t="s">
        <v>612</v>
      </c>
      <c r="E824" s="13" t="s">
        <v>613</v>
      </c>
      <c r="F824" s="10">
        <v>0</v>
      </c>
      <c r="G824" s="11">
        <v>1</v>
      </c>
      <c r="H824" s="10">
        <v>0</v>
      </c>
      <c r="I824" s="87">
        <v>5368847.8600000003</v>
      </c>
      <c r="J824" s="89">
        <v>0</v>
      </c>
      <c r="K824" s="96" t="s">
        <v>356</v>
      </c>
      <c r="L824" s="19" t="s">
        <v>3762</v>
      </c>
      <c r="M824" s="19"/>
      <c r="N824" s="19"/>
      <c r="O824" s="19" t="s">
        <v>3765</v>
      </c>
    </row>
    <row r="825" spans="1:15" x14ac:dyDescent="0.25">
      <c r="A825" s="13" t="s">
        <v>620</v>
      </c>
      <c r="B825" s="13" t="s">
        <v>618</v>
      </c>
      <c r="C825" s="13" t="s">
        <v>619</v>
      </c>
      <c r="D825" s="222" t="s">
        <v>615</v>
      </c>
      <c r="E825" s="13" t="s">
        <v>616</v>
      </c>
      <c r="F825" s="10">
        <v>0</v>
      </c>
      <c r="G825" s="11">
        <v>0</v>
      </c>
      <c r="H825" s="10">
        <v>0</v>
      </c>
      <c r="I825" s="87">
        <v>3021265.77</v>
      </c>
      <c r="J825" s="89">
        <v>0</v>
      </c>
      <c r="K825" s="96" t="s">
        <v>356</v>
      </c>
      <c r="L825" s="19" t="s">
        <v>2429</v>
      </c>
      <c r="M825" s="19"/>
      <c r="N825" s="19"/>
      <c r="O825" s="19"/>
    </row>
    <row r="826" spans="1:15" x14ac:dyDescent="0.25">
      <c r="A826" s="13" t="s">
        <v>620</v>
      </c>
      <c r="B826" s="13" t="s">
        <v>618</v>
      </c>
      <c r="C826" s="13" t="s">
        <v>619</v>
      </c>
      <c r="D826" s="222" t="s">
        <v>586</v>
      </c>
      <c r="E826" s="13" t="s">
        <v>587</v>
      </c>
      <c r="F826" s="10" t="s">
        <v>623</v>
      </c>
      <c r="G826" s="11">
        <v>1</v>
      </c>
      <c r="H826" s="10">
        <v>7248364</v>
      </c>
      <c r="I826" s="87">
        <v>0</v>
      </c>
      <c r="J826" s="89">
        <v>0</v>
      </c>
      <c r="K826" s="96" t="s">
        <v>356</v>
      </c>
      <c r="L826" s="19" t="s">
        <v>3762</v>
      </c>
      <c r="M826" s="19"/>
      <c r="N826" s="19"/>
      <c r="O826" s="19" t="s">
        <v>3766</v>
      </c>
    </row>
    <row r="827" spans="1:15" x14ac:dyDescent="0.25">
      <c r="A827" s="13" t="s">
        <v>620</v>
      </c>
      <c r="B827" s="13" t="s">
        <v>618</v>
      </c>
      <c r="C827" s="13" t="s">
        <v>619</v>
      </c>
      <c r="D827" s="222" t="s">
        <v>591</v>
      </c>
      <c r="E827" s="13" t="s">
        <v>592</v>
      </c>
      <c r="F827" s="10" t="s">
        <v>593</v>
      </c>
      <c r="G827" s="11">
        <v>1</v>
      </c>
      <c r="H827" s="10">
        <v>2305524</v>
      </c>
      <c r="I827" s="87">
        <v>3144851.5300000003</v>
      </c>
      <c r="J827" s="89">
        <v>0</v>
      </c>
      <c r="K827" s="96" t="s">
        <v>356</v>
      </c>
      <c r="L827" s="19" t="s">
        <v>3762</v>
      </c>
      <c r="M827" s="19"/>
      <c r="N827" s="19"/>
      <c r="O827" s="19" t="s">
        <v>3765</v>
      </c>
    </row>
    <row r="828" spans="1:15" x14ac:dyDescent="0.25">
      <c r="A828" s="13" t="s">
        <v>620</v>
      </c>
      <c r="B828" s="13" t="s">
        <v>618</v>
      </c>
      <c r="C828" s="13" t="s">
        <v>619</v>
      </c>
      <c r="D828" s="222" t="s">
        <v>595</v>
      </c>
      <c r="E828" s="13" t="s">
        <v>596</v>
      </c>
      <c r="F828" s="10" t="s">
        <v>597</v>
      </c>
      <c r="G828" s="11">
        <v>1</v>
      </c>
      <c r="H828" s="10">
        <v>4831116</v>
      </c>
      <c r="I828" s="87">
        <v>8454957.5799999982</v>
      </c>
      <c r="J828" s="89">
        <v>0</v>
      </c>
      <c r="K828" s="96" t="s">
        <v>356</v>
      </c>
      <c r="L828" s="19" t="s">
        <v>3762</v>
      </c>
      <c r="M828" s="19"/>
      <c r="N828" s="19"/>
      <c r="O828" s="19" t="s">
        <v>3765</v>
      </c>
    </row>
    <row r="829" spans="1:15" x14ac:dyDescent="0.25">
      <c r="A829" s="13" t="s">
        <v>620</v>
      </c>
      <c r="B829" s="13" t="s">
        <v>618</v>
      </c>
      <c r="C829" s="13" t="s">
        <v>619</v>
      </c>
      <c r="D829" s="222" t="s">
        <v>136</v>
      </c>
      <c r="E829" s="13" t="s">
        <v>137</v>
      </c>
      <c r="F829" s="10" t="s">
        <v>138</v>
      </c>
      <c r="G829" s="11">
        <v>1</v>
      </c>
      <c r="H829" s="10">
        <v>3094</v>
      </c>
      <c r="I829" s="87">
        <v>0</v>
      </c>
      <c r="J829" s="89">
        <v>0</v>
      </c>
      <c r="K829" s="96" t="s">
        <v>356</v>
      </c>
      <c r="L829" s="19" t="s">
        <v>1382</v>
      </c>
      <c r="M829" s="19"/>
      <c r="N829" s="19" t="s">
        <v>1029</v>
      </c>
      <c r="O829" s="19"/>
    </row>
    <row r="830" spans="1:15" x14ac:dyDescent="0.25">
      <c r="A830" s="13" t="s">
        <v>620</v>
      </c>
      <c r="B830" s="13" t="s">
        <v>618</v>
      </c>
      <c r="C830" s="13" t="s">
        <v>619</v>
      </c>
      <c r="D830" s="222" t="s">
        <v>39</v>
      </c>
      <c r="E830" s="13" t="s">
        <v>40</v>
      </c>
      <c r="F830" s="10" t="s">
        <v>624</v>
      </c>
      <c r="G830" s="11">
        <v>1</v>
      </c>
      <c r="H830" s="10">
        <v>88685</v>
      </c>
      <c r="I830" s="87">
        <v>55706.68</v>
      </c>
      <c r="J830" s="89">
        <v>0</v>
      </c>
      <c r="K830" s="96" t="s">
        <v>356</v>
      </c>
      <c r="L830" s="19" t="s">
        <v>3762</v>
      </c>
      <c r="M830" s="19"/>
      <c r="N830" s="19"/>
      <c r="O830" s="19" t="s">
        <v>3765</v>
      </c>
    </row>
    <row r="831" spans="1:15" x14ac:dyDescent="0.25">
      <c r="A831" s="13" t="s">
        <v>620</v>
      </c>
      <c r="B831" s="13" t="s">
        <v>618</v>
      </c>
      <c r="C831" s="13" t="s">
        <v>619</v>
      </c>
      <c r="D831" s="222" t="s">
        <v>603</v>
      </c>
      <c r="E831" s="13" t="s">
        <v>604</v>
      </c>
      <c r="F831" s="10" t="s">
        <v>605</v>
      </c>
      <c r="G831" s="11">
        <v>1</v>
      </c>
      <c r="H831" s="10">
        <v>30423</v>
      </c>
      <c r="I831" s="87">
        <v>189469.49000000002</v>
      </c>
      <c r="J831" s="89">
        <v>0</v>
      </c>
      <c r="K831" s="96" t="s">
        <v>356</v>
      </c>
      <c r="L831" s="19" t="s">
        <v>3762</v>
      </c>
      <c r="M831" s="19"/>
      <c r="N831" s="19"/>
      <c r="O831" s="19" t="s">
        <v>3765</v>
      </c>
    </row>
    <row r="832" spans="1:15" x14ac:dyDescent="0.25">
      <c r="A832" s="13" t="s">
        <v>620</v>
      </c>
      <c r="B832" s="13" t="s">
        <v>618</v>
      </c>
      <c r="C832" s="13" t="s">
        <v>619</v>
      </c>
      <c r="D832" s="222" t="s">
        <v>65</v>
      </c>
      <c r="E832" s="13" t="s">
        <v>66</v>
      </c>
      <c r="F832" s="10" t="s">
        <v>67</v>
      </c>
      <c r="G832" s="11">
        <v>1</v>
      </c>
      <c r="H832" s="10">
        <v>1000</v>
      </c>
      <c r="I832" s="87">
        <v>0</v>
      </c>
      <c r="J832" s="89">
        <v>0</v>
      </c>
      <c r="K832" s="96" t="s">
        <v>356</v>
      </c>
      <c r="L832" s="19" t="s">
        <v>1382</v>
      </c>
      <c r="M832" s="19"/>
      <c r="N832" s="19" t="s">
        <v>1029</v>
      </c>
      <c r="O832" s="19"/>
    </row>
    <row r="833" spans="1:15" x14ac:dyDescent="0.25">
      <c r="A833" s="13" t="s">
        <v>620</v>
      </c>
      <c r="B833" s="13" t="s">
        <v>618</v>
      </c>
      <c r="C833" s="13" t="s">
        <v>619</v>
      </c>
      <c r="D833" s="222" t="s">
        <v>609</v>
      </c>
      <c r="E833" s="13" t="s">
        <v>410</v>
      </c>
      <c r="F833" s="10" t="s">
        <v>625</v>
      </c>
      <c r="G833" s="11">
        <v>1</v>
      </c>
      <c r="H833" s="10">
        <v>1000</v>
      </c>
      <c r="I833" s="87">
        <v>100000</v>
      </c>
      <c r="J833" s="89">
        <v>0</v>
      </c>
      <c r="K833" s="96" t="s">
        <v>356</v>
      </c>
      <c r="L833" s="19" t="s">
        <v>33</v>
      </c>
      <c r="M833" s="19"/>
      <c r="N833" s="19"/>
      <c r="O833" s="19" t="s">
        <v>3765</v>
      </c>
    </row>
    <row r="834" spans="1:15" x14ac:dyDescent="0.25">
      <c r="A834" s="6" t="s">
        <v>2163</v>
      </c>
      <c r="B834" s="13" t="s">
        <v>2161</v>
      </c>
      <c r="C834" s="13" t="s">
        <v>2162</v>
      </c>
      <c r="D834" s="222" t="s">
        <v>574</v>
      </c>
      <c r="E834" s="6" t="s">
        <v>575</v>
      </c>
      <c r="F834" s="10" t="s">
        <v>576</v>
      </c>
      <c r="G834" s="11">
        <v>1</v>
      </c>
      <c r="H834" s="10">
        <v>1000</v>
      </c>
      <c r="I834" s="87">
        <v>0</v>
      </c>
      <c r="J834" s="89">
        <v>0</v>
      </c>
      <c r="K834" s="96" t="s">
        <v>356</v>
      </c>
      <c r="L834" s="19" t="s">
        <v>2429</v>
      </c>
      <c r="M834" s="19" t="s">
        <v>2164</v>
      </c>
      <c r="N834" s="19"/>
      <c r="O834" s="19" t="s">
        <v>3768</v>
      </c>
    </row>
    <row r="835" spans="1:15" x14ac:dyDescent="0.25">
      <c r="A835" s="6" t="s">
        <v>2163</v>
      </c>
      <c r="B835" s="13" t="s">
        <v>2161</v>
      </c>
      <c r="C835" s="13" t="s">
        <v>2162</v>
      </c>
      <c r="D835" s="222" t="s">
        <v>578</v>
      </c>
      <c r="E835" s="6" t="s">
        <v>579</v>
      </c>
      <c r="F835" s="10" t="s">
        <v>580</v>
      </c>
      <c r="G835" s="11">
        <v>1</v>
      </c>
      <c r="H835" s="10">
        <v>1889607</v>
      </c>
      <c r="I835" s="87">
        <v>2600543.4400000004</v>
      </c>
      <c r="J835" s="89">
        <v>1</v>
      </c>
      <c r="K835" s="96" t="s">
        <v>635</v>
      </c>
      <c r="L835" s="19" t="s">
        <v>27</v>
      </c>
      <c r="M835" s="19"/>
      <c r="N835" s="19"/>
      <c r="O835" s="19"/>
    </row>
    <row r="836" spans="1:15" x14ac:dyDescent="0.25">
      <c r="A836" s="6" t="s">
        <v>2163</v>
      </c>
      <c r="B836" s="13" t="s">
        <v>2161</v>
      </c>
      <c r="C836" s="13" t="s">
        <v>2162</v>
      </c>
      <c r="D836" s="222" t="s">
        <v>17</v>
      </c>
      <c r="E836" s="6" t="s">
        <v>18</v>
      </c>
      <c r="F836" s="10" t="s">
        <v>88</v>
      </c>
      <c r="G836" s="11">
        <v>1</v>
      </c>
      <c r="H836" s="10">
        <v>30326537</v>
      </c>
      <c r="I836" s="87">
        <v>23420725.889999986</v>
      </c>
      <c r="J836" s="89">
        <v>1</v>
      </c>
      <c r="K836" s="96" t="s">
        <v>636</v>
      </c>
      <c r="L836" s="19" t="s">
        <v>27</v>
      </c>
      <c r="M836" s="19"/>
      <c r="N836" s="19"/>
      <c r="O836" s="19"/>
    </row>
    <row r="837" spans="1:15" x14ac:dyDescent="0.25">
      <c r="A837" s="6" t="s">
        <v>2163</v>
      </c>
      <c r="B837" s="13" t="s">
        <v>2161</v>
      </c>
      <c r="C837" s="13" t="s">
        <v>2162</v>
      </c>
      <c r="D837" s="222" t="s">
        <v>583</v>
      </c>
      <c r="E837" s="6" t="s">
        <v>584</v>
      </c>
      <c r="F837" s="10" t="s">
        <v>88</v>
      </c>
      <c r="G837" s="11">
        <v>2</v>
      </c>
      <c r="H837" s="10">
        <v>1004368</v>
      </c>
      <c r="I837" s="87">
        <v>0</v>
      </c>
      <c r="J837" s="89">
        <v>0</v>
      </c>
      <c r="K837" s="96" t="s">
        <v>356</v>
      </c>
      <c r="L837" s="19" t="s">
        <v>33</v>
      </c>
      <c r="M837" s="19" t="s">
        <v>2165</v>
      </c>
      <c r="N837" s="19"/>
      <c r="O837" s="19"/>
    </row>
    <row r="838" spans="1:15" x14ac:dyDescent="0.25">
      <c r="A838" s="78" t="s">
        <v>2163</v>
      </c>
      <c r="B838" s="13" t="s">
        <v>2161</v>
      </c>
      <c r="C838" s="13" t="s">
        <v>2162</v>
      </c>
      <c r="D838" s="222" t="s">
        <v>612</v>
      </c>
      <c r="E838" s="109" t="s">
        <v>3693</v>
      </c>
      <c r="F838" s="79" t="s">
        <v>32</v>
      </c>
      <c r="G838" s="80">
        <v>0</v>
      </c>
      <c r="H838" s="10">
        <v>0</v>
      </c>
      <c r="I838" s="87">
        <v>22982488.089999996</v>
      </c>
      <c r="J838" s="89">
        <v>0</v>
      </c>
      <c r="K838" s="96" t="s">
        <v>356</v>
      </c>
      <c r="L838" s="19" t="s">
        <v>2429</v>
      </c>
      <c r="M838" s="19"/>
      <c r="N838" s="19"/>
      <c r="O838" s="19"/>
    </row>
    <row r="839" spans="1:15" x14ac:dyDescent="0.25">
      <c r="A839" s="78" t="s">
        <v>2163</v>
      </c>
      <c r="B839" s="13" t="s">
        <v>2161</v>
      </c>
      <c r="C839" s="13" t="s">
        <v>2162</v>
      </c>
      <c r="D839" s="222" t="s">
        <v>615</v>
      </c>
      <c r="E839" s="109" t="s">
        <v>3627</v>
      </c>
      <c r="F839" s="79" t="s">
        <v>32</v>
      </c>
      <c r="G839" s="80">
        <v>0</v>
      </c>
      <c r="H839" s="10">
        <v>0</v>
      </c>
      <c r="I839" s="87">
        <v>3865012.75</v>
      </c>
      <c r="J839" s="89">
        <v>0</v>
      </c>
      <c r="K839" s="96" t="s">
        <v>356</v>
      </c>
      <c r="L839" s="19" t="s">
        <v>2429</v>
      </c>
      <c r="M839" s="19"/>
      <c r="N839" s="19"/>
      <c r="O839" s="19"/>
    </row>
    <row r="840" spans="1:15" x14ac:dyDescent="0.25">
      <c r="A840" s="6" t="s">
        <v>2163</v>
      </c>
      <c r="B840" s="13" t="s">
        <v>2161</v>
      </c>
      <c r="C840" s="13" t="s">
        <v>2162</v>
      </c>
      <c r="D840" s="222" t="s">
        <v>586</v>
      </c>
      <c r="E840" s="6" t="s">
        <v>587</v>
      </c>
      <c r="F840" s="10" t="s">
        <v>588</v>
      </c>
      <c r="G840" s="11">
        <v>1</v>
      </c>
      <c r="H840" s="10">
        <v>25991624</v>
      </c>
      <c r="I840" s="87">
        <v>13732144.330000002</v>
      </c>
      <c r="J840" s="89">
        <v>1</v>
      </c>
      <c r="K840" s="96" t="s">
        <v>641</v>
      </c>
      <c r="L840" s="19" t="s">
        <v>27</v>
      </c>
      <c r="M840" s="19"/>
      <c r="N840" s="19"/>
      <c r="O840" s="19"/>
    </row>
    <row r="841" spans="1:15" x14ac:dyDescent="0.25">
      <c r="A841" s="6" t="s">
        <v>2163</v>
      </c>
      <c r="B841" s="13" t="s">
        <v>2161</v>
      </c>
      <c r="C841" s="13" t="s">
        <v>2162</v>
      </c>
      <c r="D841" s="222" t="s">
        <v>591</v>
      </c>
      <c r="E841" s="6" t="s">
        <v>592</v>
      </c>
      <c r="F841" s="10" t="s">
        <v>593</v>
      </c>
      <c r="G841" s="11">
        <v>1</v>
      </c>
      <c r="H841" s="10">
        <v>5143106</v>
      </c>
      <c r="I841" s="87">
        <v>11163964.400000002</v>
      </c>
      <c r="J841" s="89">
        <v>1</v>
      </c>
      <c r="K841" s="96" t="s">
        <v>2166</v>
      </c>
      <c r="L841" s="19" t="s">
        <v>27</v>
      </c>
      <c r="M841" s="19"/>
      <c r="N841" s="19"/>
      <c r="O841" s="19"/>
    </row>
    <row r="842" spans="1:15" x14ac:dyDescent="0.25">
      <c r="A842" s="78" t="s">
        <v>2163</v>
      </c>
      <c r="B842" s="13" t="s">
        <v>2161</v>
      </c>
      <c r="C842" s="13" t="s">
        <v>2162</v>
      </c>
      <c r="D842" s="222" t="s">
        <v>3575</v>
      </c>
      <c r="E842" s="109" t="s">
        <v>3695</v>
      </c>
      <c r="F842" s="79" t="s">
        <v>32</v>
      </c>
      <c r="G842" s="80">
        <v>0</v>
      </c>
      <c r="H842" s="10">
        <v>0</v>
      </c>
      <c r="I842" s="87">
        <v>1665041.57</v>
      </c>
      <c r="J842" s="89">
        <v>0</v>
      </c>
      <c r="K842" s="96" t="s">
        <v>356</v>
      </c>
      <c r="L842" s="19" t="s">
        <v>2429</v>
      </c>
      <c r="M842" s="19"/>
      <c r="N842" s="19"/>
      <c r="O842" s="19"/>
    </row>
    <row r="843" spans="1:15" x14ac:dyDescent="0.25">
      <c r="A843" s="6" t="s">
        <v>2163</v>
      </c>
      <c r="B843" s="13" t="s">
        <v>2161</v>
      </c>
      <c r="C843" s="13" t="s">
        <v>2162</v>
      </c>
      <c r="D843" s="222" t="s">
        <v>595</v>
      </c>
      <c r="E843" s="6" t="s">
        <v>596</v>
      </c>
      <c r="F843" s="10" t="s">
        <v>597</v>
      </c>
      <c r="G843" s="11">
        <v>1</v>
      </c>
      <c r="H843" s="10">
        <v>5464115</v>
      </c>
      <c r="I843" s="87">
        <v>24851910.98</v>
      </c>
      <c r="J843" s="89">
        <v>1</v>
      </c>
      <c r="K843" s="96" t="s">
        <v>639</v>
      </c>
      <c r="L843" s="19" t="s">
        <v>27</v>
      </c>
      <c r="M843" s="19"/>
      <c r="N843" s="19"/>
      <c r="O843" s="19"/>
    </row>
    <row r="844" spans="1:15" x14ac:dyDescent="0.25">
      <c r="A844" s="6" t="s">
        <v>2163</v>
      </c>
      <c r="B844" s="13" t="s">
        <v>2161</v>
      </c>
      <c r="C844" s="13" t="s">
        <v>2162</v>
      </c>
      <c r="D844" s="222" t="s">
        <v>136</v>
      </c>
      <c r="E844" s="6" t="s">
        <v>137</v>
      </c>
      <c r="F844" s="10" t="s">
        <v>138</v>
      </c>
      <c r="G844" s="11">
        <v>1</v>
      </c>
      <c r="H844" s="10">
        <v>1000</v>
      </c>
      <c r="I844" s="87">
        <v>0</v>
      </c>
      <c r="J844" s="89">
        <v>0</v>
      </c>
      <c r="K844" s="96" t="s">
        <v>356</v>
      </c>
      <c r="L844" s="19" t="s">
        <v>1382</v>
      </c>
      <c r="M844" s="19"/>
      <c r="N844" s="19" t="s">
        <v>1029</v>
      </c>
      <c r="O844" s="19"/>
    </row>
    <row r="845" spans="1:15" x14ac:dyDescent="0.25">
      <c r="A845" s="6" t="s">
        <v>2163</v>
      </c>
      <c r="B845" s="13" t="s">
        <v>2161</v>
      </c>
      <c r="C845" s="13" t="s">
        <v>2162</v>
      </c>
      <c r="D845" s="222" t="s">
        <v>39</v>
      </c>
      <c r="E845" s="6" t="s">
        <v>40</v>
      </c>
      <c r="F845" s="10" t="s">
        <v>631</v>
      </c>
      <c r="G845" s="11">
        <v>120</v>
      </c>
      <c r="H845" s="10">
        <v>270546</v>
      </c>
      <c r="I845" s="87">
        <v>370814.14999999997</v>
      </c>
      <c r="J845" s="89">
        <v>120</v>
      </c>
      <c r="K845" s="96" t="s">
        <v>640</v>
      </c>
      <c r="L845" s="19" t="s">
        <v>27</v>
      </c>
      <c r="M845" s="19"/>
      <c r="N845" s="19"/>
      <c r="O845" s="19"/>
    </row>
    <row r="846" spans="1:15" x14ac:dyDescent="0.25">
      <c r="A846" s="6" t="s">
        <v>2163</v>
      </c>
      <c r="B846" s="13" t="s">
        <v>2161</v>
      </c>
      <c r="C846" s="13" t="s">
        <v>2162</v>
      </c>
      <c r="D846" s="222" t="s">
        <v>603</v>
      </c>
      <c r="E846" s="6" t="s">
        <v>604</v>
      </c>
      <c r="F846" s="10" t="s">
        <v>605</v>
      </c>
      <c r="G846" s="11">
        <v>1</v>
      </c>
      <c r="H846" s="10">
        <v>1000</v>
      </c>
      <c r="I846" s="87">
        <v>636557.5</v>
      </c>
      <c r="J846" s="89">
        <v>1</v>
      </c>
      <c r="K846" s="96" t="s">
        <v>2167</v>
      </c>
      <c r="L846" s="19" t="s">
        <v>27</v>
      </c>
      <c r="M846" s="19"/>
      <c r="N846" s="19"/>
      <c r="O846" s="19"/>
    </row>
    <row r="847" spans="1:15" x14ac:dyDescent="0.25">
      <c r="A847" s="6" t="s">
        <v>2163</v>
      </c>
      <c r="B847" s="13" t="s">
        <v>2161</v>
      </c>
      <c r="C847" s="13" t="s">
        <v>2162</v>
      </c>
      <c r="D847" s="222" t="s">
        <v>606</v>
      </c>
      <c r="E847" s="6" t="s">
        <v>607</v>
      </c>
      <c r="F847" s="10" t="s">
        <v>608</v>
      </c>
      <c r="G847" s="11">
        <v>1</v>
      </c>
      <c r="H847" s="10">
        <v>1000</v>
      </c>
      <c r="I847" s="87">
        <v>0</v>
      </c>
      <c r="J847" s="89">
        <v>0</v>
      </c>
      <c r="K847" s="96" t="s">
        <v>356</v>
      </c>
      <c r="L847" s="19" t="s">
        <v>1382</v>
      </c>
      <c r="M847" s="19" t="s">
        <v>2168</v>
      </c>
      <c r="N847" s="19" t="s">
        <v>1029</v>
      </c>
      <c r="O847" s="19"/>
    </row>
    <row r="848" spans="1:15" x14ac:dyDescent="0.25">
      <c r="A848" s="6" t="s">
        <v>2163</v>
      </c>
      <c r="B848" s="13" t="s">
        <v>2161</v>
      </c>
      <c r="C848" s="13" t="s">
        <v>2162</v>
      </c>
      <c r="D848" s="222" t="s">
        <v>65</v>
      </c>
      <c r="E848" s="6" t="s">
        <v>66</v>
      </c>
      <c r="F848" s="10" t="s">
        <v>67</v>
      </c>
      <c r="G848" s="11">
        <v>1</v>
      </c>
      <c r="H848" s="10">
        <v>200000</v>
      </c>
      <c r="I848" s="87">
        <v>0</v>
      </c>
      <c r="J848" s="89">
        <v>0</v>
      </c>
      <c r="K848" s="96" t="s">
        <v>356</v>
      </c>
      <c r="L848" s="19" t="s">
        <v>33</v>
      </c>
      <c r="M848" s="19" t="s">
        <v>2168</v>
      </c>
      <c r="N848" s="19"/>
      <c r="O848" s="19"/>
    </row>
    <row r="849" spans="1:15" x14ac:dyDescent="0.25">
      <c r="A849" s="6" t="s">
        <v>2163</v>
      </c>
      <c r="B849" s="13" t="s">
        <v>2161</v>
      </c>
      <c r="C849" s="13" t="s">
        <v>2162</v>
      </c>
      <c r="D849" s="222" t="s">
        <v>609</v>
      </c>
      <c r="E849" s="6" t="s">
        <v>410</v>
      </c>
      <c r="F849" s="10" t="s">
        <v>1712</v>
      </c>
      <c r="G849" s="11">
        <v>1</v>
      </c>
      <c r="H849" s="10">
        <v>1000</v>
      </c>
      <c r="I849" s="87">
        <v>0</v>
      </c>
      <c r="J849" s="89">
        <v>0</v>
      </c>
      <c r="K849" s="96" t="s">
        <v>356</v>
      </c>
      <c r="L849" s="19" t="s">
        <v>1382</v>
      </c>
      <c r="M849" s="19" t="s">
        <v>2168</v>
      </c>
      <c r="N849" s="19" t="s">
        <v>1029</v>
      </c>
      <c r="O849" s="19"/>
    </row>
    <row r="850" spans="1:15" x14ac:dyDescent="0.25">
      <c r="A850" s="6" t="s">
        <v>1152</v>
      </c>
      <c r="B850" s="13" t="s">
        <v>1150</v>
      </c>
      <c r="C850" s="13" t="s">
        <v>1151</v>
      </c>
      <c r="D850" s="222" t="s">
        <v>574</v>
      </c>
      <c r="E850" s="6" t="s">
        <v>575</v>
      </c>
      <c r="F850" s="10" t="s">
        <v>1153</v>
      </c>
      <c r="G850" s="11">
        <v>1</v>
      </c>
      <c r="H850" s="10">
        <v>200000</v>
      </c>
      <c r="I850" s="87">
        <v>0</v>
      </c>
      <c r="J850" s="89">
        <v>0</v>
      </c>
      <c r="K850" s="96" t="s">
        <v>356</v>
      </c>
      <c r="L850" s="19" t="s">
        <v>33</v>
      </c>
      <c r="M850" s="19" t="s">
        <v>1154</v>
      </c>
      <c r="N850" s="19"/>
      <c r="O850" s="19"/>
    </row>
    <row r="851" spans="1:15" x14ac:dyDescent="0.25">
      <c r="A851" s="6" t="s">
        <v>1152</v>
      </c>
      <c r="B851" s="13" t="s">
        <v>1150</v>
      </c>
      <c r="C851" s="13" t="s">
        <v>1151</v>
      </c>
      <c r="D851" s="222" t="s">
        <v>578</v>
      </c>
      <c r="E851" s="6" t="s">
        <v>579</v>
      </c>
      <c r="F851" s="10" t="s">
        <v>580</v>
      </c>
      <c r="G851" s="11">
        <v>1</v>
      </c>
      <c r="H851" s="10">
        <v>1726590</v>
      </c>
      <c r="I851" s="87">
        <v>1852431.8499999999</v>
      </c>
      <c r="J851" s="89">
        <v>1</v>
      </c>
      <c r="K851" s="96" t="s">
        <v>1155</v>
      </c>
      <c r="L851" s="19" t="s">
        <v>27</v>
      </c>
      <c r="M851" s="19"/>
      <c r="N851" s="19"/>
      <c r="O851" s="19"/>
    </row>
    <row r="852" spans="1:15" x14ac:dyDescent="0.25">
      <c r="A852" s="6" t="s">
        <v>1152</v>
      </c>
      <c r="B852" s="13" t="s">
        <v>1150</v>
      </c>
      <c r="C852" s="13" t="s">
        <v>1151</v>
      </c>
      <c r="D852" s="222" t="s">
        <v>17</v>
      </c>
      <c r="E852" s="6" t="s">
        <v>18</v>
      </c>
      <c r="F852" s="10" t="s">
        <v>649</v>
      </c>
      <c r="G852" s="11">
        <v>1</v>
      </c>
      <c r="H852" s="10">
        <v>17433062</v>
      </c>
      <c r="I852" s="87">
        <v>12681255.840000002</v>
      </c>
      <c r="J852" s="89">
        <v>1</v>
      </c>
      <c r="K852" s="96" t="s">
        <v>1156</v>
      </c>
      <c r="L852" s="19" t="s">
        <v>27</v>
      </c>
      <c r="M852" s="19"/>
      <c r="N852" s="19"/>
      <c r="O852" s="19"/>
    </row>
    <row r="853" spans="1:15" x14ac:dyDescent="0.25">
      <c r="A853" s="6" t="s">
        <v>1152</v>
      </c>
      <c r="B853" s="13" t="s">
        <v>1150</v>
      </c>
      <c r="C853" s="13" t="s">
        <v>1151</v>
      </c>
      <c r="D853" s="222" t="s">
        <v>583</v>
      </c>
      <c r="E853" s="6" t="s">
        <v>584</v>
      </c>
      <c r="F853" s="10" t="s">
        <v>585</v>
      </c>
      <c r="G853" s="11">
        <v>1</v>
      </c>
      <c r="H853" s="10">
        <v>1543271</v>
      </c>
      <c r="I853" s="87">
        <v>0</v>
      </c>
      <c r="J853" s="89">
        <v>0</v>
      </c>
      <c r="K853" s="96" t="s">
        <v>356</v>
      </c>
      <c r="L853" s="19" t="s">
        <v>1382</v>
      </c>
      <c r="M853" s="19"/>
      <c r="N853" s="19" t="s">
        <v>2496</v>
      </c>
      <c r="O853" s="19"/>
    </row>
    <row r="854" spans="1:15" x14ac:dyDescent="0.25">
      <c r="A854" s="6" t="s">
        <v>1152</v>
      </c>
      <c r="B854" s="13" t="s">
        <v>1150</v>
      </c>
      <c r="C854" s="13" t="s">
        <v>1151</v>
      </c>
      <c r="D854" s="222" t="s">
        <v>612</v>
      </c>
      <c r="E854" s="6" t="s">
        <v>613</v>
      </c>
      <c r="F854" s="10" t="s">
        <v>1163</v>
      </c>
      <c r="G854" s="11">
        <v>1</v>
      </c>
      <c r="H854" s="10">
        <v>0</v>
      </c>
      <c r="I854" s="87">
        <v>1767438.81</v>
      </c>
      <c r="J854" s="89">
        <v>1</v>
      </c>
      <c r="K854" s="96" t="s">
        <v>1164</v>
      </c>
      <c r="L854" s="19" t="s">
        <v>27</v>
      </c>
      <c r="M854" s="19"/>
      <c r="N854" s="19"/>
      <c r="O854" s="19"/>
    </row>
    <row r="855" spans="1:15" x14ac:dyDescent="0.25">
      <c r="A855" s="6" t="s">
        <v>1152</v>
      </c>
      <c r="B855" s="13" t="s">
        <v>1150</v>
      </c>
      <c r="C855" s="13" t="s">
        <v>1151</v>
      </c>
      <c r="D855" s="222" t="s">
        <v>615</v>
      </c>
      <c r="E855" s="6" t="s">
        <v>616</v>
      </c>
      <c r="F855" s="10" t="s">
        <v>1165</v>
      </c>
      <c r="G855" s="11">
        <v>1</v>
      </c>
      <c r="H855" s="10">
        <v>0</v>
      </c>
      <c r="I855" s="87">
        <v>4566373.8999999994</v>
      </c>
      <c r="J855" s="89">
        <v>1</v>
      </c>
      <c r="K855" s="96" t="s">
        <v>1166</v>
      </c>
      <c r="L855" s="19" t="s">
        <v>27</v>
      </c>
      <c r="M855" s="19"/>
      <c r="N855" s="19"/>
      <c r="O855" s="19"/>
    </row>
    <row r="856" spans="1:15" x14ac:dyDescent="0.25">
      <c r="A856" s="6" t="s">
        <v>1152</v>
      </c>
      <c r="B856" s="13" t="s">
        <v>1150</v>
      </c>
      <c r="C856" s="13" t="s">
        <v>1151</v>
      </c>
      <c r="D856" s="222" t="s">
        <v>586</v>
      </c>
      <c r="E856" s="6" t="s">
        <v>587</v>
      </c>
      <c r="F856" s="10" t="s">
        <v>1157</v>
      </c>
      <c r="G856" s="11">
        <v>1</v>
      </c>
      <c r="H856" s="10">
        <v>13891214</v>
      </c>
      <c r="I856" s="87">
        <v>2350720.2400000002</v>
      </c>
      <c r="J856" s="89">
        <v>1</v>
      </c>
      <c r="K856" s="96" t="s">
        <v>1158</v>
      </c>
      <c r="L856" s="19" t="s">
        <v>27</v>
      </c>
      <c r="M856" s="19"/>
      <c r="N856" s="19"/>
      <c r="O856" s="19"/>
    </row>
    <row r="857" spans="1:15" x14ac:dyDescent="0.25">
      <c r="A857" s="6" t="s">
        <v>1152</v>
      </c>
      <c r="B857" s="13" t="s">
        <v>1150</v>
      </c>
      <c r="C857" s="13" t="s">
        <v>1151</v>
      </c>
      <c r="D857" s="222" t="s">
        <v>591</v>
      </c>
      <c r="E857" s="6" t="s">
        <v>592</v>
      </c>
      <c r="F857" s="10" t="s">
        <v>1159</v>
      </c>
      <c r="G857" s="11">
        <v>1</v>
      </c>
      <c r="H857" s="10">
        <v>5833649</v>
      </c>
      <c r="I857" s="87">
        <v>10256885.559999999</v>
      </c>
      <c r="J857" s="89">
        <v>1</v>
      </c>
      <c r="K857" s="96" t="s">
        <v>1160</v>
      </c>
      <c r="L857" s="19" t="s">
        <v>27</v>
      </c>
      <c r="M857" s="19"/>
      <c r="N857" s="19"/>
      <c r="O857" s="19"/>
    </row>
    <row r="858" spans="1:15" x14ac:dyDescent="0.25">
      <c r="A858" s="6" t="s">
        <v>1152</v>
      </c>
      <c r="B858" s="13" t="s">
        <v>1150</v>
      </c>
      <c r="C858" s="13" t="s">
        <v>1151</v>
      </c>
      <c r="D858" s="222" t="s">
        <v>1167</v>
      </c>
      <c r="E858" s="6" t="s">
        <v>1168</v>
      </c>
      <c r="F858" s="10" t="s">
        <v>1169</v>
      </c>
      <c r="G858" s="11">
        <v>1</v>
      </c>
      <c r="H858" s="10">
        <v>0</v>
      </c>
      <c r="I858" s="87">
        <v>154161.89000000001</v>
      </c>
      <c r="J858" s="89">
        <v>1</v>
      </c>
      <c r="K858" s="96" t="s">
        <v>1170</v>
      </c>
      <c r="L858" s="19" t="s">
        <v>27</v>
      </c>
      <c r="M858" s="19"/>
      <c r="N858" s="19"/>
      <c r="O858" s="19"/>
    </row>
    <row r="859" spans="1:15" x14ac:dyDescent="0.25">
      <c r="A859" s="6" t="s">
        <v>1152</v>
      </c>
      <c r="B859" s="13" t="s">
        <v>1150</v>
      </c>
      <c r="C859" s="13" t="s">
        <v>1151</v>
      </c>
      <c r="D859" s="222" t="s">
        <v>595</v>
      </c>
      <c r="E859" s="6" t="s">
        <v>596</v>
      </c>
      <c r="F859" s="10" t="s">
        <v>597</v>
      </c>
      <c r="G859" s="11">
        <v>1</v>
      </c>
      <c r="H859" s="10">
        <v>1886880</v>
      </c>
      <c r="I859" s="87">
        <v>10006865.939999999</v>
      </c>
      <c r="J859" s="89">
        <v>1</v>
      </c>
      <c r="K859" s="96" t="s">
        <v>1161</v>
      </c>
      <c r="L859" s="19" t="s">
        <v>27</v>
      </c>
      <c r="M859" s="19"/>
      <c r="N859" s="19"/>
      <c r="O859" s="19"/>
    </row>
    <row r="860" spans="1:15" x14ac:dyDescent="0.25">
      <c r="A860" s="6" t="s">
        <v>1152</v>
      </c>
      <c r="B860" s="13" t="s">
        <v>1150</v>
      </c>
      <c r="C860" s="13" t="s">
        <v>1151</v>
      </c>
      <c r="D860" s="222" t="s">
        <v>136</v>
      </c>
      <c r="E860" s="6" t="s">
        <v>137</v>
      </c>
      <c r="F860" s="10" t="s">
        <v>138</v>
      </c>
      <c r="G860" s="11">
        <v>1</v>
      </c>
      <c r="H860" s="10">
        <v>3000</v>
      </c>
      <c r="I860" s="87">
        <v>0</v>
      </c>
      <c r="J860" s="89">
        <v>0</v>
      </c>
      <c r="K860" s="96" t="s">
        <v>356</v>
      </c>
      <c r="L860" s="19" t="s">
        <v>1382</v>
      </c>
      <c r="M860" s="19"/>
      <c r="N860" s="19" t="s">
        <v>1029</v>
      </c>
      <c r="O860" s="19"/>
    </row>
    <row r="861" spans="1:15" x14ac:dyDescent="0.25">
      <c r="A861" s="6" t="s">
        <v>1152</v>
      </c>
      <c r="B861" s="13" t="s">
        <v>1150</v>
      </c>
      <c r="C861" s="13" t="s">
        <v>1151</v>
      </c>
      <c r="D861" s="222" t="s">
        <v>39</v>
      </c>
      <c r="E861" s="6" t="s">
        <v>40</v>
      </c>
      <c r="F861" s="10" t="s">
        <v>669</v>
      </c>
      <c r="G861" s="11">
        <v>1</v>
      </c>
      <c r="H861" s="10">
        <v>30000</v>
      </c>
      <c r="I861" s="87">
        <v>65172.650000000009</v>
      </c>
      <c r="J861" s="89">
        <v>1</v>
      </c>
      <c r="K861" s="96" t="s">
        <v>1162</v>
      </c>
      <c r="L861" s="19" t="s">
        <v>27</v>
      </c>
      <c r="M861" s="19"/>
      <c r="N861" s="19"/>
      <c r="O861" s="19"/>
    </row>
    <row r="862" spans="1:15" x14ac:dyDescent="0.25">
      <c r="A862" s="6" t="s">
        <v>1152</v>
      </c>
      <c r="B862" s="13" t="s">
        <v>1150</v>
      </c>
      <c r="C862" s="13" t="s">
        <v>1151</v>
      </c>
      <c r="D862" s="222" t="s">
        <v>603</v>
      </c>
      <c r="E862" s="6" t="s">
        <v>604</v>
      </c>
      <c r="F862" s="10" t="s">
        <v>605</v>
      </c>
      <c r="G862" s="11">
        <v>1</v>
      </c>
      <c r="H862" s="10">
        <v>1000</v>
      </c>
      <c r="I862" s="87">
        <v>0</v>
      </c>
      <c r="J862" s="89">
        <v>0</v>
      </c>
      <c r="K862" s="96" t="s">
        <v>356</v>
      </c>
      <c r="L862" s="19" t="s">
        <v>1382</v>
      </c>
      <c r="M862" s="19"/>
      <c r="N862" s="19" t="s">
        <v>1029</v>
      </c>
      <c r="O862" s="19"/>
    </row>
    <row r="863" spans="1:15" x14ac:dyDescent="0.25">
      <c r="A863" s="6" t="s">
        <v>1152</v>
      </c>
      <c r="B863" s="13" t="s">
        <v>1150</v>
      </c>
      <c r="C863" s="13" t="s">
        <v>1151</v>
      </c>
      <c r="D863" s="222" t="s">
        <v>606</v>
      </c>
      <c r="E863" s="6" t="s">
        <v>607</v>
      </c>
      <c r="F863" s="10" t="s">
        <v>608</v>
      </c>
      <c r="G863" s="11">
        <v>1</v>
      </c>
      <c r="H863" s="10">
        <v>1000</v>
      </c>
      <c r="I863" s="87">
        <v>0</v>
      </c>
      <c r="J863" s="89">
        <v>0</v>
      </c>
      <c r="K863" s="96" t="s">
        <v>356</v>
      </c>
      <c r="L863" s="19" t="s">
        <v>1382</v>
      </c>
      <c r="M863" s="19"/>
      <c r="N863" s="19" t="s">
        <v>1029</v>
      </c>
      <c r="O863" s="19"/>
    </row>
    <row r="864" spans="1:15" x14ac:dyDescent="0.25">
      <c r="A864" s="6" t="s">
        <v>1152</v>
      </c>
      <c r="B864" s="13" t="s">
        <v>1150</v>
      </c>
      <c r="C864" s="13" t="s">
        <v>1151</v>
      </c>
      <c r="D864" s="222" t="s">
        <v>65</v>
      </c>
      <c r="E864" s="6" t="s">
        <v>66</v>
      </c>
      <c r="F864" s="10" t="s">
        <v>67</v>
      </c>
      <c r="G864" s="11">
        <v>1</v>
      </c>
      <c r="H864" s="10">
        <v>150000</v>
      </c>
      <c r="I864" s="87">
        <v>0</v>
      </c>
      <c r="J864" s="89">
        <v>0</v>
      </c>
      <c r="K864" s="96" t="s">
        <v>356</v>
      </c>
      <c r="L864" s="19" t="s">
        <v>33</v>
      </c>
      <c r="M864" s="19" t="s">
        <v>1154</v>
      </c>
      <c r="N864" s="19"/>
      <c r="O864" s="19"/>
    </row>
    <row r="865" spans="1:15" x14ac:dyDescent="0.25">
      <c r="A865" s="6" t="s">
        <v>1152</v>
      </c>
      <c r="B865" s="13" t="s">
        <v>1150</v>
      </c>
      <c r="C865" s="13" t="s">
        <v>1151</v>
      </c>
      <c r="D865" s="222" t="s">
        <v>609</v>
      </c>
      <c r="E865" s="6" t="s">
        <v>410</v>
      </c>
      <c r="F865" s="10" t="s">
        <v>610</v>
      </c>
      <c r="G865" s="11">
        <v>1</v>
      </c>
      <c r="H865" s="10">
        <v>1000</v>
      </c>
      <c r="I865" s="87">
        <v>0</v>
      </c>
      <c r="J865" s="89">
        <v>0</v>
      </c>
      <c r="K865" s="96" t="s">
        <v>356</v>
      </c>
      <c r="L865" s="19" t="s">
        <v>1382</v>
      </c>
      <c r="M865" s="19"/>
      <c r="N865" s="19" t="s">
        <v>1029</v>
      </c>
      <c r="O865" s="19"/>
    </row>
    <row r="866" spans="1:15" x14ac:dyDescent="0.25">
      <c r="A866" s="6" t="s">
        <v>3327</v>
      </c>
      <c r="B866" s="109" t="s">
        <v>3475</v>
      </c>
      <c r="C866" s="13" t="s">
        <v>3476</v>
      </c>
      <c r="D866" s="222" t="s">
        <v>574</v>
      </c>
      <c r="E866" s="6" t="s">
        <v>575</v>
      </c>
      <c r="F866" s="76" t="s">
        <v>1112</v>
      </c>
      <c r="G866" s="84">
        <v>37</v>
      </c>
      <c r="H866" s="10">
        <v>290000</v>
      </c>
      <c r="I866" s="87">
        <v>0</v>
      </c>
      <c r="J866" s="89">
        <v>0</v>
      </c>
      <c r="K866" s="96" t="s">
        <v>356</v>
      </c>
      <c r="L866" s="19" t="s">
        <v>3762</v>
      </c>
      <c r="M866" s="19"/>
      <c r="N866" s="19"/>
      <c r="O866" s="19" t="s">
        <v>3766</v>
      </c>
    </row>
    <row r="867" spans="1:15" x14ac:dyDescent="0.25">
      <c r="A867" s="6" t="s">
        <v>3327</v>
      </c>
      <c r="B867" s="109" t="s">
        <v>3475</v>
      </c>
      <c r="C867" s="13" t="s">
        <v>3476</v>
      </c>
      <c r="D867" s="222" t="s">
        <v>578</v>
      </c>
      <c r="E867" s="6" t="s">
        <v>579</v>
      </c>
      <c r="F867" s="76" t="s">
        <v>580</v>
      </c>
      <c r="G867" s="84">
        <v>37</v>
      </c>
      <c r="H867" s="10">
        <v>1109753</v>
      </c>
      <c r="I867" s="87">
        <v>2641521.8200000003</v>
      </c>
      <c r="J867" s="89">
        <v>0</v>
      </c>
      <c r="K867" s="96" t="s">
        <v>356</v>
      </c>
      <c r="L867" s="19" t="s">
        <v>33</v>
      </c>
      <c r="M867" s="19"/>
      <c r="N867" s="19"/>
      <c r="O867" s="19" t="s">
        <v>3765</v>
      </c>
    </row>
    <row r="868" spans="1:15" x14ac:dyDescent="0.25">
      <c r="A868" s="78" t="s">
        <v>3327</v>
      </c>
      <c r="B868" s="109" t="s">
        <v>3475</v>
      </c>
      <c r="C868" s="13" t="s">
        <v>3476</v>
      </c>
      <c r="D868" s="222" t="s">
        <v>3578</v>
      </c>
      <c r="E868" s="109" t="s">
        <v>3696</v>
      </c>
      <c r="F868" s="79" t="s">
        <v>32</v>
      </c>
      <c r="G868" s="80">
        <v>0</v>
      </c>
      <c r="H868" s="10">
        <v>0</v>
      </c>
      <c r="I868" s="87">
        <v>189869.65</v>
      </c>
      <c r="J868" s="89">
        <v>0</v>
      </c>
      <c r="K868" s="96" t="s">
        <v>356</v>
      </c>
      <c r="L868" s="19" t="s">
        <v>2429</v>
      </c>
      <c r="M868" s="19"/>
      <c r="N868" s="19"/>
      <c r="O868" s="19"/>
    </row>
    <row r="869" spans="1:15" x14ac:dyDescent="0.25">
      <c r="A869" s="78" t="s">
        <v>3327</v>
      </c>
      <c r="B869" s="109" t="s">
        <v>3475</v>
      </c>
      <c r="C869" s="13" t="s">
        <v>3476</v>
      </c>
      <c r="D869" s="222" t="s">
        <v>3579</v>
      </c>
      <c r="E869" s="109" t="s">
        <v>3697</v>
      </c>
      <c r="F869" s="79" t="s">
        <v>32</v>
      </c>
      <c r="G869" s="80">
        <v>0</v>
      </c>
      <c r="H869" s="10">
        <v>0</v>
      </c>
      <c r="I869" s="87">
        <v>98703.29</v>
      </c>
      <c r="J869" s="89">
        <v>0</v>
      </c>
      <c r="K869" s="96" t="s">
        <v>356</v>
      </c>
      <c r="L869" s="19" t="s">
        <v>2429</v>
      </c>
      <c r="M869" s="19"/>
      <c r="N869" s="19"/>
      <c r="O869" s="19"/>
    </row>
    <row r="870" spans="1:15" x14ac:dyDescent="0.25">
      <c r="A870" s="6" t="s">
        <v>3327</v>
      </c>
      <c r="B870" s="109" t="s">
        <v>3475</v>
      </c>
      <c r="C870" s="13" t="s">
        <v>3476</v>
      </c>
      <c r="D870" s="222" t="s">
        <v>17</v>
      </c>
      <c r="E870" s="6" t="s">
        <v>18</v>
      </c>
      <c r="F870" s="76" t="s">
        <v>19</v>
      </c>
      <c r="G870" s="84">
        <v>1</v>
      </c>
      <c r="H870" s="10">
        <v>20444067</v>
      </c>
      <c r="I870" s="87">
        <v>16729891.549999999</v>
      </c>
      <c r="J870" s="89">
        <v>0</v>
      </c>
      <c r="K870" s="96" t="s">
        <v>356</v>
      </c>
      <c r="L870" s="19" t="s">
        <v>33</v>
      </c>
      <c r="M870" s="19"/>
      <c r="N870" s="19"/>
      <c r="O870" s="19" t="s">
        <v>3765</v>
      </c>
    </row>
    <row r="871" spans="1:15" x14ac:dyDescent="0.25">
      <c r="A871" s="6" t="s">
        <v>3327</v>
      </c>
      <c r="B871" s="109" t="s">
        <v>3475</v>
      </c>
      <c r="C871" s="13" t="s">
        <v>3476</v>
      </c>
      <c r="D871" s="222" t="s">
        <v>583</v>
      </c>
      <c r="E871" s="6" t="s">
        <v>584</v>
      </c>
      <c r="F871" s="76" t="s">
        <v>585</v>
      </c>
      <c r="G871" s="84">
        <v>1</v>
      </c>
      <c r="H871" s="10">
        <v>440858</v>
      </c>
      <c r="I871" s="87">
        <v>0</v>
      </c>
      <c r="J871" s="89">
        <v>0</v>
      </c>
      <c r="K871" s="96" t="s">
        <v>356</v>
      </c>
      <c r="L871" s="19" t="s">
        <v>3762</v>
      </c>
      <c r="M871" s="19"/>
      <c r="N871" s="19"/>
      <c r="O871" s="19" t="s">
        <v>3766</v>
      </c>
    </row>
    <row r="872" spans="1:15" x14ac:dyDescent="0.25">
      <c r="A872" s="6" t="s">
        <v>3327</v>
      </c>
      <c r="B872" s="109" t="s">
        <v>3475</v>
      </c>
      <c r="C872" s="13" t="s">
        <v>3476</v>
      </c>
      <c r="D872" s="222" t="s">
        <v>612</v>
      </c>
      <c r="E872" s="6" t="s">
        <v>613</v>
      </c>
      <c r="F872" s="76">
        <v>0</v>
      </c>
      <c r="G872" s="76">
        <v>0</v>
      </c>
      <c r="H872" s="10">
        <v>0</v>
      </c>
      <c r="I872" s="87">
        <v>6111599.8200000003</v>
      </c>
      <c r="J872" s="89">
        <v>0</v>
      </c>
      <c r="K872" s="96" t="s">
        <v>356</v>
      </c>
      <c r="L872" s="19" t="s">
        <v>2429</v>
      </c>
      <c r="M872" s="19"/>
      <c r="N872" s="19"/>
      <c r="O872" s="19"/>
    </row>
    <row r="873" spans="1:15" x14ac:dyDescent="0.25">
      <c r="A873" s="6" t="s">
        <v>3327</v>
      </c>
      <c r="B873" s="109" t="s">
        <v>3475</v>
      </c>
      <c r="C873" s="13" t="s">
        <v>3476</v>
      </c>
      <c r="D873" s="222" t="s">
        <v>615</v>
      </c>
      <c r="E873" s="6" t="s">
        <v>616</v>
      </c>
      <c r="F873" s="76">
        <v>0</v>
      </c>
      <c r="G873" s="76">
        <v>0</v>
      </c>
      <c r="H873" s="10">
        <v>0</v>
      </c>
      <c r="I873" s="87">
        <v>3447800.16</v>
      </c>
      <c r="J873" s="89">
        <v>0</v>
      </c>
      <c r="K873" s="96" t="s">
        <v>356</v>
      </c>
      <c r="L873" s="19" t="s">
        <v>2429</v>
      </c>
      <c r="M873" s="19"/>
      <c r="N873" s="19"/>
      <c r="O873" s="19"/>
    </row>
    <row r="874" spans="1:15" x14ac:dyDescent="0.25">
      <c r="A874" s="6" t="s">
        <v>3327</v>
      </c>
      <c r="B874" s="109" t="s">
        <v>3475</v>
      </c>
      <c r="C874" s="13" t="s">
        <v>3476</v>
      </c>
      <c r="D874" s="222" t="s">
        <v>586</v>
      </c>
      <c r="E874" s="6" t="s">
        <v>587</v>
      </c>
      <c r="F874" s="76" t="s">
        <v>588</v>
      </c>
      <c r="G874" s="84">
        <v>1</v>
      </c>
      <c r="H874" s="10">
        <v>8092055</v>
      </c>
      <c r="I874" s="87">
        <v>0</v>
      </c>
      <c r="J874" s="89">
        <v>0</v>
      </c>
      <c r="K874" s="96" t="s">
        <v>356</v>
      </c>
      <c r="L874" s="19" t="s">
        <v>3762</v>
      </c>
      <c r="M874" s="19"/>
      <c r="N874" s="19"/>
      <c r="O874" s="19" t="s">
        <v>3766</v>
      </c>
    </row>
    <row r="875" spans="1:15" x14ac:dyDescent="0.25">
      <c r="A875" s="6" t="s">
        <v>3327</v>
      </c>
      <c r="B875" s="109" t="s">
        <v>3475</v>
      </c>
      <c r="C875" s="13" t="s">
        <v>3476</v>
      </c>
      <c r="D875" s="222" t="s">
        <v>591</v>
      </c>
      <c r="E875" s="6" t="s">
        <v>592</v>
      </c>
      <c r="F875" s="76" t="s">
        <v>593</v>
      </c>
      <c r="G875" s="84">
        <v>31</v>
      </c>
      <c r="H875" s="10">
        <v>4040324</v>
      </c>
      <c r="I875" s="87">
        <v>5086435.8500000006</v>
      </c>
      <c r="J875" s="89">
        <v>0</v>
      </c>
      <c r="K875" s="96" t="s">
        <v>356</v>
      </c>
      <c r="L875" s="19" t="s">
        <v>33</v>
      </c>
      <c r="M875" s="19"/>
      <c r="N875" s="19"/>
      <c r="O875" s="19" t="s">
        <v>3765</v>
      </c>
    </row>
    <row r="876" spans="1:15" x14ac:dyDescent="0.25">
      <c r="A876" s="6" t="s">
        <v>3327</v>
      </c>
      <c r="B876" s="109" t="s">
        <v>3475</v>
      </c>
      <c r="C876" s="13" t="s">
        <v>3476</v>
      </c>
      <c r="D876" s="222" t="s">
        <v>595</v>
      </c>
      <c r="E876" s="6" t="s">
        <v>596</v>
      </c>
      <c r="F876" s="76" t="s">
        <v>797</v>
      </c>
      <c r="G876" s="84">
        <v>31</v>
      </c>
      <c r="H876" s="10">
        <v>4212301</v>
      </c>
      <c r="I876" s="87">
        <v>10034916.83</v>
      </c>
      <c r="J876" s="89">
        <v>0</v>
      </c>
      <c r="K876" s="96" t="s">
        <v>356</v>
      </c>
      <c r="L876" s="19" t="s">
        <v>33</v>
      </c>
      <c r="M876" s="19"/>
      <c r="N876" s="19"/>
      <c r="O876" s="19" t="s">
        <v>3765</v>
      </c>
    </row>
    <row r="877" spans="1:15" x14ac:dyDescent="0.25">
      <c r="A877" s="6" t="s">
        <v>3327</v>
      </c>
      <c r="B877" s="109" t="s">
        <v>3475</v>
      </c>
      <c r="C877" s="13" t="s">
        <v>3476</v>
      </c>
      <c r="D877" s="222" t="s">
        <v>136</v>
      </c>
      <c r="E877" s="6" t="s">
        <v>137</v>
      </c>
      <c r="F877" s="76" t="s">
        <v>138</v>
      </c>
      <c r="G877" s="84">
        <v>1</v>
      </c>
      <c r="H877" s="10">
        <v>1000</v>
      </c>
      <c r="I877" s="87">
        <v>0</v>
      </c>
      <c r="J877" s="89">
        <v>0</v>
      </c>
      <c r="K877" s="96" t="s">
        <v>356</v>
      </c>
      <c r="L877" s="19" t="s">
        <v>2429</v>
      </c>
      <c r="M877" s="19"/>
      <c r="N877" s="19"/>
      <c r="O877" s="19" t="s">
        <v>3768</v>
      </c>
    </row>
    <row r="878" spans="1:15" x14ac:dyDescent="0.25">
      <c r="A878" s="6" t="s">
        <v>3327</v>
      </c>
      <c r="B878" s="109" t="s">
        <v>3475</v>
      </c>
      <c r="C878" s="13" t="s">
        <v>3476</v>
      </c>
      <c r="D878" s="222" t="s">
        <v>39</v>
      </c>
      <c r="E878" s="6" t="s">
        <v>40</v>
      </c>
      <c r="F878" s="76" t="s">
        <v>631</v>
      </c>
      <c r="G878" s="84">
        <v>1</v>
      </c>
      <c r="H878" s="10">
        <v>431326</v>
      </c>
      <c r="I878" s="87">
        <v>631972.51</v>
      </c>
      <c r="J878" s="89">
        <v>0</v>
      </c>
      <c r="K878" s="96" t="s">
        <v>356</v>
      </c>
      <c r="L878" s="19" t="s">
        <v>33</v>
      </c>
      <c r="M878" s="19"/>
      <c r="N878" s="19"/>
      <c r="O878" s="19" t="s">
        <v>3765</v>
      </c>
    </row>
    <row r="879" spans="1:15" x14ac:dyDescent="0.25">
      <c r="A879" s="6" t="s">
        <v>3327</v>
      </c>
      <c r="B879" s="109" t="s">
        <v>3475</v>
      </c>
      <c r="C879" s="13" t="s">
        <v>3476</v>
      </c>
      <c r="D879" s="222" t="s">
        <v>603</v>
      </c>
      <c r="E879" s="6" t="s">
        <v>604</v>
      </c>
      <c r="F879" s="76" t="s">
        <v>605</v>
      </c>
      <c r="G879" s="84">
        <v>2</v>
      </c>
      <c r="H879" s="10">
        <v>3276</v>
      </c>
      <c r="I879" s="87">
        <v>0</v>
      </c>
      <c r="J879" s="89">
        <v>0</v>
      </c>
      <c r="K879" s="96" t="s">
        <v>356</v>
      </c>
      <c r="L879" s="19" t="s">
        <v>2429</v>
      </c>
      <c r="M879" s="19"/>
      <c r="N879" s="19"/>
      <c r="O879" s="19" t="s">
        <v>3768</v>
      </c>
    </row>
    <row r="880" spans="1:15" x14ac:dyDescent="0.25">
      <c r="A880" s="6" t="s">
        <v>3327</v>
      </c>
      <c r="B880" s="109" t="s">
        <v>3475</v>
      </c>
      <c r="C880" s="13" t="s">
        <v>3476</v>
      </c>
      <c r="D880" s="222" t="s">
        <v>606</v>
      </c>
      <c r="E880" s="6" t="s">
        <v>607</v>
      </c>
      <c r="F880" s="76" t="s">
        <v>608</v>
      </c>
      <c r="G880" s="84">
        <v>1</v>
      </c>
      <c r="H880" s="10">
        <v>1000</v>
      </c>
      <c r="I880" s="87">
        <v>0</v>
      </c>
      <c r="J880" s="89">
        <v>0</v>
      </c>
      <c r="K880" s="96" t="s">
        <v>356</v>
      </c>
      <c r="L880" s="19" t="s">
        <v>2429</v>
      </c>
      <c r="M880" s="19"/>
      <c r="N880" s="19"/>
      <c r="O880" s="19" t="s">
        <v>3768</v>
      </c>
    </row>
    <row r="881" spans="1:15" x14ac:dyDescent="0.25">
      <c r="A881" s="6" t="s">
        <v>3327</v>
      </c>
      <c r="B881" s="109" t="s">
        <v>3475</v>
      </c>
      <c r="C881" s="13" t="s">
        <v>3476</v>
      </c>
      <c r="D881" s="222" t="s">
        <v>65</v>
      </c>
      <c r="E881" s="6" t="s">
        <v>66</v>
      </c>
      <c r="F881" s="76" t="s">
        <v>67</v>
      </c>
      <c r="G881" s="84">
        <v>1</v>
      </c>
      <c r="H881" s="10">
        <v>5000</v>
      </c>
      <c r="I881" s="87">
        <v>0</v>
      </c>
      <c r="J881" s="89">
        <v>0</v>
      </c>
      <c r="K881" s="96" t="s">
        <v>356</v>
      </c>
      <c r="L881" s="19" t="s">
        <v>2429</v>
      </c>
      <c r="M881" s="19"/>
      <c r="N881" s="19"/>
      <c r="O881" s="19" t="s">
        <v>3768</v>
      </c>
    </row>
    <row r="882" spans="1:15" x14ac:dyDescent="0.25">
      <c r="A882" s="6" t="s">
        <v>3327</v>
      </c>
      <c r="B882" s="109" t="s">
        <v>3475</v>
      </c>
      <c r="C882" s="13" t="s">
        <v>3476</v>
      </c>
      <c r="D882" s="222" t="s">
        <v>609</v>
      </c>
      <c r="E882" s="6" t="s">
        <v>410</v>
      </c>
      <c r="F882" s="76" t="s">
        <v>978</v>
      </c>
      <c r="G882" s="84">
        <v>1</v>
      </c>
      <c r="H882" s="10">
        <v>1000</v>
      </c>
      <c r="I882" s="87">
        <v>0</v>
      </c>
      <c r="J882" s="89">
        <v>0</v>
      </c>
      <c r="K882" s="96" t="s">
        <v>356</v>
      </c>
      <c r="L882" s="19" t="s">
        <v>2429</v>
      </c>
      <c r="M882" s="19"/>
      <c r="N882" s="19"/>
      <c r="O882" s="19" t="s">
        <v>3768</v>
      </c>
    </row>
    <row r="883" spans="1:15" x14ac:dyDescent="0.25">
      <c r="A883" s="13" t="s">
        <v>628</v>
      </c>
      <c r="B883" s="13" t="s">
        <v>626</v>
      </c>
      <c r="C883" s="13" t="s">
        <v>627</v>
      </c>
      <c r="D883" s="222" t="s">
        <v>574</v>
      </c>
      <c r="E883" s="13" t="s">
        <v>575</v>
      </c>
      <c r="F883" s="10" t="s">
        <v>576</v>
      </c>
      <c r="G883" s="11">
        <v>1</v>
      </c>
      <c r="H883" s="10">
        <v>1000</v>
      </c>
      <c r="I883" s="87">
        <v>0</v>
      </c>
      <c r="J883" s="89">
        <v>0</v>
      </c>
      <c r="K883" s="96" t="s">
        <v>356</v>
      </c>
      <c r="L883" s="19" t="s">
        <v>1382</v>
      </c>
      <c r="M883" s="19" t="s">
        <v>2443</v>
      </c>
      <c r="N883" s="19" t="s">
        <v>1029</v>
      </c>
      <c r="O883" s="19"/>
    </row>
    <row r="884" spans="1:15" x14ac:dyDescent="0.25">
      <c r="A884" s="13" t="s">
        <v>628</v>
      </c>
      <c r="B884" s="13" t="s">
        <v>626</v>
      </c>
      <c r="C884" s="13" t="s">
        <v>627</v>
      </c>
      <c r="D884" s="222" t="s">
        <v>578</v>
      </c>
      <c r="E884" s="13" t="s">
        <v>579</v>
      </c>
      <c r="F884" s="10" t="s">
        <v>580</v>
      </c>
      <c r="G884" s="11">
        <v>1</v>
      </c>
      <c r="H884" s="10">
        <v>1669059</v>
      </c>
      <c r="I884" s="87">
        <v>2532650.6500000004</v>
      </c>
      <c r="J884" s="89">
        <v>12</v>
      </c>
      <c r="K884" s="96" t="s">
        <v>635</v>
      </c>
      <c r="L884" s="19" t="s">
        <v>27</v>
      </c>
      <c r="M884" s="19"/>
      <c r="N884" s="19" t="s">
        <v>629</v>
      </c>
      <c r="O884" s="19"/>
    </row>
    <row r="885" spans="1:15" x14ac:dyDescent="0.25">
      <c r="A885" s="78" t="s">
        <v>628</v>
      </c>
      <c r="B885" s="13" t="s">
        <v>626</v>
      </c>
      <c r="C885" s="13" t="s">
        <v>627</v>
      </c>
      <c r="D885" s="222" t="s">
        <v>3580</v>
      </c>
      <c r="E885" s="109" t="s">
        <v>3698</v>
      </c>
      <c r="F885" s="79" t="s">
        <v>32</v>
      </c>
      <c r="G885" s="80">
        <v>0</v>
      </c>
      <c r="H885" s="10">
        <v>0</v>
      </c>
      <c r="I885" s="87">
        <v>94652.9</v>
      </c>
      <c r="J885" s="89">
        <v>0</v>
      </c>
      <c r="K885" s="96" t="s">
        <v>356</v>
      </c>
      <c r="L885" s="19" t="s">
        <v>2429</v>
      </c>
      <c r="M885" s="19"/>
      <c r="N885" s="19"/>
      <c r="O885" s="19"/>
    </row>
    <row r="886" spans="1:15" x14ac:dyDescent="0.25">
      <c r="A886" s="13" t="s">
        <v>628</v>
      </c>
      <c r="B886" s="13" t="s">
        <v>626</v>
      </c>
      <c r="C886" s="13" t="s">
        <v>627</v>
      </c>
      <c r="D886" s="222" t="s">
        <v>17</v>
      </c>
      <c r="E886" s="13" t="s">
        <v>18</v>
      </c>
      <c r="F886" s="10" t="s">
        <v>19</v>
      </c>
      <c r="G886" s="11">
        <v>1</v>
      </c>
      <c r="H886" s="10">
        <v>17997588</v>
      </c>
      <c r="I886" s="87">
        <v>14918764.209999995</v>
      </c>
      <c r="J886" s="89">
        <v>1</v>
      </c>
      <c r="K886" s="96" t="s">
        <v>636</v>
      </c>
      <c r="L886" s="19" t="s">
        <v>27</v>
      </c>
      <c r="M886" s="19"/>
      <c r="N886" s="19"/>
      <c r="O886" s="19"/>
    </row>
    <row r="887" spans="1:15" x14ac:dyDescent="0.25">
      <c r="A887" s="13" t="s">
        <v>628</v>
      </c>
      <c r="B887" s="13" t="s">
        <v>626</v>
      </c>
      <c r="C887" s="13" t="s">
        <v>627</v>
      </c>
      <c r="D887" s="222" t="s">
        <v>583</v>
      </c>
      <c r="E887" s="13" t="s">
        <v>584</v>
      </c>
      <c r="F887" s="10" t="s">
        <v>585</v>
      </c>
      <c r="G887" s="11">
        <v>1</v>
      </c>
      <c r="H887" s="10">
        <v>448800</v>
      </c>
      <c r="I887" s="87">
        <v>0</v>
      </c>
      <c r="J887" s="89">
        <v>0</v>
      </c>
      <c r="K887" s="96" t="s">
        <v>356</v>
      </c>
      <c r="L887" s="19" t="s">
        <v>1382</v>
      </c>
      <c r="M887" s="19"/>
      <c r="N887" s="19" t="s">
        <v>2496</v>
      </c>
      <c r="O887" s="19"/>
    </row>
    <row r="888" spans="1:15" x14ac:dyDescent="0.25">
      <c r="A888" s="13" t="s">
        <v>628</v>
      </c>
      <c r="B888" s="13" t="s">
        <v>626</v>
      </c>
      <c r="C888" s="13" t="s">
        <v>627</v>
      </c>
      <c r="D888" s="222" t="s">
        <v>612</v>
      </c>
      <c r="E888" s="13" t="s">
        <v>613</v>
      </c>
      <c r="F888" s="10">
        <v>0</v>
      </c>
      <c r="G888" s="10">
        <v>0</v>
      </c>
      <c r="H888" s="10">
        <v>0</v>
      </c>
      <c r="I888" s="87">
        <v>6076125.9199999999</v>
      </c>
      <c r="J888" s="89">
        <v>1</v>
      </c>
      <c r="K888" s="96" t="s">
        <v>641</v>
      </c>
      <c r="L888" s="19" t="s">
        <v>2429</v>
      </c>
      <c r="M888" s="19"/>
      <c r="N888" s="19" t="s">
        <v>642</v>
      </c>
      <c r="O888" s="19"/>
    </row>
    <row r="889" spans="1:15" x14ac:dyDescent="0.25">
      <c r="A889" s="13" t="s">
        <v>628</v>
      </c>
      <c r="B889" s="13" t="s">
        <v>626</v>
      </c>
      <c r="C889" s="13" t="s">
        <v>627</v>
      </c>
      <c r="D889" s="222" t="s">
        <v>615</v>
      </c>
      <c r="E889" s="13" t="s">
        <v>616</v>
      </c>
      <c r="F889" s="10">
        <v>0</v>
      </c>
      <c r="G889" s="10">
        <v>0</v>
      </c>
      <c r="H889" s="10">
        <v>0</v>
      </c>
      <c r="I889" s="87">
        <v>3021996.0700000003</v>
      </c>
      <c r="J889" s="89">
        <v>1</v>
      </c>
      <c r="K889" s="96" t="s">
        <v>641</v>
      </c>
      <c r="L889" s="19" t="s">
        <v>2429</v>
      </c>
      <c r="M889" s="19"/>
      <c r="N889" s="19" t="s">
        <v>642</v>
      </c>
      <c r="O889" s="19"/>
    </row>
    <row r="890" spans="1:15" x14ac:dyDescent="0.25">
      <c r="A890" s="13" t="s">
        <v>628</v>
      </c>
      <c r="B890" s="13" t="s">
        <v>626</v>
      </c>
      <c r="C890" s="13" t="s">
        <v>627</v>
      </c>
      <c r="D890" s="222" t="s">
        <v>586</v>
      </c>
      <c r="E890" s="13" t="s">
        <v>587</v>
      </c>
      <c r="F890" s="10" t="s">
        <v>588</v>
      </c>
      <c r="G890" s="11">
        <v>1</v>
      </c>
      <c r="H890" s="10">
        <v>9550007</v>
      </c>
      <c r="I890" s="87">
        <v>660245.88</v>
      </c>
      <c r="J890" s="89">
        <v>1</v>
      </c>
      <c r="K890" s="96" t="s">
        <v>637</v>
      </c>
      <c r="L890" s="19" t="s">
        <v>27</v>
      </c>
      <c r="M890" s="19"/>
      <c r="N890" s="19"/>
      <c r="O890" s="19"/>
    </row>
    <row r="891" spans="1:15" x14ac:dyDescent="0.25">
      <c r="A891" s="13" t="s">
        <v>628</v>
      </c>
      <c r="B891" s="13" t="s">
        <v>626</v>
      </c>
      <c r="C891" s="13" t="s">
        <v>627</v>
      </c>
      <c r="D891" s="222" t="s">
        <v>591</v>
      </c>
      <c r="E891" s="13" t="s">
        <v>592</v>
      </c>
      <c r="F891" s="10" t="s">
        <v>593</v>
      </c>
      <c r="G891" s="11">
        <v>1</v>
      </c>
      <c r="H891" s="10">
        <v>1746800</v>
      </c>
      <c r="I891" s="87">
        <v>5334166.66</v>
      </c>
      <c r="J891" s="89">
        <v>1</v>
      </c>
      <c r="K891" s="96" t="s">
        <v>638</v>
      </c>
      <c r="L891" s="19" t="s">
        <v>27</v>
      </c>
      <c r="M891" s="19"/>
      <c r="N891" s="19"/>
      <c r="O891" s="19"/>
    </row>
    <row r="892" spans="1:15" x14ac:dyDescent="0.25">
      <c r="A892" s="13" t="s">
        <v>628</v>
      </c>
      <c r="B892" s="13" t="s">
        <v>626</v>
      </c>
      <c r="C892" s="13" t="s">
        <v>627</v>
      </c>
      <c r="D892" s="222" t="s">
        <v>595</v>
      </c>
      <c r="E892" s="13" t="s">
        <v>596</v>
      </c>
      <c r="F892" s="10" t="s">
        <v>597</v>
      </c>
      <c r="G892" s="11">
        <v>1</v>
      </c>
      <c r="H892" s="10">
        <v>4587504</v>
      </c>
      <c r="I892" s="87">
        <v>12645891.900000002</v>
      </c>
      <c r="J892" s="89">
        <v>1</v>
      </c>
      <c r="K892" s="96" t="s">
        <v>639</v>
      </c>
      <c r="L892" s="19" t="s">
        <v>27</v>
      </c>
      <c r="M892" s="19"/>
      <c r="N892" s="19"/>
      <c r="O892" s="19"/>
    </row>
    <row r="893" spans="1:15" x14ac:dyDescent="0.25">
      <c r="A893" s="13" t="s">
        <v>628</v>
      </c>
      <c r="B893" s="13" t="s">
        <v>626</v>
      </c>
      <c r="C893" s="13" t="s">
        <v>627</v>
      </c>
      <c r="D893" s="222" t="s">
        <v>136</v>
      </c>
      <c r="E893" s="13" t="s">
        <v>137</v>
      </c>
      <c r="F893" s="10" t="s">
        <v>138</v>
      </c>
      <c r="G893" s="11">
        <v>1</v>
      </c>
      <c r="H893" s="10">
        <v>1100</v>
      </c>
      <c r="I893" s="87">
        <v>0</v>
      </c>
      <c r="J893" s="89">
        <v>0</v>
      </c>
      <c r="K893" s="96" t="s">
        <v>356</v>
      </c>
      <c r="L893" s="19" t="s">
        <v>1382</v>
      </c>
      <c r="M893" s="19" t="s">
        <v>630</v>
      </c>
      <c r="N893" s="19" t="s">
        <v>1029</v>
      </c>
      <c r="O893" s="19"/>
    </row>
    <row r="894" spans="1:15" x14ac:dyDescent="0.25">
      <c r="A894" s="13" t="s">
        <v>628</v>
      </c>
      <c r="B894" s="13" t="s">
        <v>626</v>
      </c>
      <c r="C894" s="13" t="s">
        <v>627</v>
      </c>
      <c r="D894" s="222" t="s">
        <v>39</v>
      </c>
      <c r="E894" s="13" t="s">
        <v>40</v>
      </c>
      <c r="F894" s="10" t="s">
        <v>631</v>
      </c>
      <c r="G894" s="11">
        <v>1</v>
      </c>
      <c r="H894" s="10">
        <v>67320</v>
      </c>
      <c r="I894" s="87">
        <v>128194.43</v>
      </c>
      <c r="J894" s="89">
        <v>1</v>
      </c>
      <c r="K894" s="96" t="s">
        <v>640</v>
      </c>
      <c r="L894" s="19" t="s">
        <v>27</v>
      </c>
      <c r="M894" s="19"/>
      <c r="N894" s="19"/>
      <c r="O894" s="19"/>
    </row>
    <row r="895" spans="1:15" x14ac:dyDescent="0.25">
      <c r="A895" s="13" t="s">
        <v>628</v>
      </c>
      <c r="B895" s="13" t="s">
        <v>626</v>
      </c>
      <c r="C895" s="13" t="s">
        <v>627</v>
      </c>
      <c r="D895" s="222" t="s">
        <v>603</v>
      </c>
      <c r="E895" s="13" t="s">
        <v>604</v>
      </c>
      <c r="F895" s="10" t="s">
        <v>605</v>
      </c>
      <c r="G895" s="11">
        <v>1</v>
      </c>
      <c r="H895" s="10">
        <v>1100</v>
      </c>
      <c r="I895" s="87">
        <v>0</v>
      </c>
      <c r="J895" s="89">
        <v>0</v>
      </c>
      <c r="K895" s="96" t="s">
        <v>356</v>
      </c>
      <c r="L895" s="19" t="s">
        <v>1382</v>
      </c>
      <c r="M895" s="19" t="s">
        <v>632</v>
      </c>
      <c r="N895" s="19" t="s">
        <v>1029</v>
      </c>
      <c r="O895" s="19"/>
    </row>
    <row r="896" spans="1:15" x14ac:dyDescent="0.25">
      <c r="A896" s="13" t="s">
        <v>628</v>
      </c>
      <c r="B896" s="13" t="s">
        <v>626</v>
      </c>
      <c r="C896" s="13" t="s">
        <v>627</v>
      </c>
      <c r="D896" s="222" t="s">
        <v>606</v>
      </c>
      <c r="E896" s="13" t="s">
        <v>607</v>
      </c>
      <c r="F896" s="10" t="s">
        <v>608</v>
      </c>
      <c r="G896" s="11">
        <v>1</v>
      </c>
      <c r="H896" s="10">
        <v>1000</v>
      </c>
      <c r="I896" s="87">
        <v>0</v>
      </c>
      <c r="J896" s="89">
        <v>0</v>
      </c>
      <c r="K896" s="96" t="s">
        <v>356</v>
      </c>
      <c r="L896" s="19" t="s">
        <v>1382</v>
      </c>
      <c r="M896" s="19"/>
      <c r="N896" s="19" t="s">
        <v>1029</v>
      </c>
      <c r="O896" s="19"/>
    </row>
    <row r="897" spans="1:15" x14ac:dyDescent="0.25">
      <c r="A897" s="13" t="s">
        <v>628</v>
      </c>
      <c r="B897" s="13" t="s">
        <v>626</v>
      </c>
      <c r="C897" s="13" t="s">
        <v>627</v>
      </c>
      <c r="D897" s="222" t="s">
        <v>65</v>
      </c>
      <c r="E897" s="13" t="s">
        <v>66</v>
      </c>
      <c r="F897" s="10" t="s">
        <v>67</v>
      </c>
      <c r="G897" s="11">
        <v>1</v>
      </c>
      <c r="H897" s="10">
        <v>1000</v>
      </c>
      <c r="I897" s="87">
        <v>0</v>
      </c>
      <c r="J897" s="89">
        <v>0</v>
      </c>
      <c r="K897" s="96" t="s">
        <v>356</v>
      </c>
      <c r="L897" s="19" t="s">
        <v>1382</v>
      </c>
      <c r="M897" s="19"/>
      <c r="N897" s="19" t="s">
        <v>1029</v>
      </c>
      <c r="O897" s="19"/>
    </row>
    <row r="898" spans="1:15" x14ac:dyDescent="0.25">
      <c r="A898" s="13" t="s">
        <v>628</v>
      </c>
      <c r="B898" s="13" t="s">
        <v>626</v>
      </c>
      <c r="C898" s="13" t="s">
        <v>627</v>
      </c>
      <c r="D898" s="222" t="s">
        <v>609</v>
      </c>
      <c r="E898" s="13" t="s">
        <v>410</v>
      </c>
      <c r="F898" s="10" t="s">
        <v>633</v>
      </c>
      <c r="G898" s="11">
        <v>1</v>
      </c>
      <c r="H898" s="10">
        <v>1100</v>
      </c>
      <c r="I898" s="87">
        <v>0</v>
      </c>
      <c r="J898" s="89">
        <v>0</v>
      </c>
      <c r="K898" s="96" t="s">
        <v>356</v>
      </c>
      <c r="L898" s="19" t="s">
        <v>1382</v>
      </c>
      <c r="M898" s="19" t="s">
        <v>634</v>
      </c>
      <c r="N898" s="19" t="s">
        <v>1029</v>
      </c>
      <c r="O898" s="19"/>
    </row>
    <row r="899" spans="1:15" x14ac:dyDescent="0.25">
      <c r="A899" s="70" t="s">
        <v>2171</v>
      </c>
      <c r="B899" s="106" t="s">
        <v>2169</v>
      </c>
      <c r="C899" s="106" t="s">
        <v>2170</v>
      </c>
      <c r="D899" s="222" t="s">
        <v>574</v>
      </c>
      <c r="E899" s="70" t="s">
        <v>575</v>
      </c>
      <c r="F899" s="72" t="s">
        <v>576</v>
      </c>
      <c r="G899" s="74">
        <v>1</v>
      </c>
      <c r="H899" s="72">
        <v>150000</v>
      </c>
      <c r="I899" s="87">
        <v>0</v>
      </c>
      <c r="J899" s="89">
        <v>0</v>
      </c>
      <c r="K899" s="96" t="s">
        <v>356</v>
      </c>
      <c r="L899" s="19" t="s">
        <v>33</v>
      </c>
      <c r="M899" s="19" t="s">
        <v>2172</v>
      </c>
      <c r="N899" s="19"/>
      <c r="O899" s="19"/>
    </row>
    <row r="900" spans="1:15" x14ac:dyDescent="0.25">
      <c r="A900" s="6" t="s">
        <v>2171</v>
      </c>
      <c r="B900" s="13" t="s">
        <v>2169</v>
      </c>
      <c r="C900" s="13" t="s">
        <v>2170</v>
      </c>
      <c r="D900" s="222" t="s">
        <v>578</v>
      </c>
      <c r="E900" s="6" t="s">
        <v>579</v>
      </c>
      <c r="F900" s="10" t="s">
        <v>580</v>
      </c>
      <c r="G900" s="11">
        <v>1</v>
      </c>
      <c r="H900" s="10">
        <v>1949249</v>
      </c>
      <c r="I900" s="87">
        <v>4189176.88</v>
      </c>
      <c r="J900" s="89">
        <v>37</v>
      </c>
      <c r="K900" s="96" t="s">
        <v>2173</v>
      </c>
      <c r="L900" s="19" t="s">
        <v>27</v>
      </c>
      <c r="M900" s="19"/>
      <c r="N900" s="19"/>
      <c r="O900" s="19"/>
    </row>
    <row r="901" spans="1:15" x14ac:dyDescent="0.25">
      <c r="A901" s="6" t="s">
        <v>2171</v>
      </c>
      <c r="B901" s="13" t="s">
        <v>2169</v>
      </c>
      <c r="C901" s="13" t="s">
        <v>2170</v>
      </c>
      <c r="D901" s="222" t="s">
        <v>17</v>
      </c>
      <c r="E901" s="6" t="s">
        <v>18</v>
      </c>
      <c r="F901" s="10" t="s">
        <v>19</v>
      </c>
      <c r="G901" s="11">
        <v>1</v>
      </c>
      <c r="H901" s="10">
        <v>23000000</v>
      </c>
      <c r="I901" s="87">
        <v>15280622.109999998</v>
      </c>
      <c r="J901" s="89">
        <v>43</v>
      </c>
      <c r="K901" s="96" t="s">
        <v>2174</v>
      </c>
      <c r="L901" s="19" t="s">
        <v>33</v>
      </c>
      <c r="M901" s="19" t="s">
        <v>3284</v>
      </c>
      <c r="N901" s="19"/>
      <c r="O901" s="19"/>
    </row>
    <row r="902" spans="1:15" x14ac:dyDescent="0.25">
      <c r="A902" s="6" t="s">
        <v>2171</v>
      </c>
      <c r="B902" s="13" t="s">
        <v>2169</v>
      </c>
      <c r="C902" s="13" t="s">
        <v>2170</v>
      </c>
      <c r="D902" s="222" t="s">
        <v>583</v>
      </c>
      <c r="E902" s="6" t="s">
        <v>584</v>
      </c>
      <c r="F902" s="10" t="s">
        <v>585</v>
      </c>
      <c r="G902" s="11">
        <v>1</v>
      </c>
      <c r="H902" s="10">
        <v>1661273</v>
      </c>
      <c r="I902" s="87">
        <v>0</v>
      </c>
      <c r="J902" s="89">
        <v>0</v>
      </c>
      <c r="K902" s="96" t="s">
        <v>356</v>
      </c>
      <c r="L902" s="19" t="s">
        <v>1382</v>
      </c>
      <c r="M902" s="19"/>
      <c r="N902" s="19" t="s">
        <v>2496</v>
      </c>
      <c r="O902" s="19"/>
    </row>
    <row r="903" spans="1:15" x14ac:dyDescent="0.25">
      <c r="A903" s="6" t="s">
        <v>2171</v>
      </c>
      <c r="B903" s="13" t="s">
        <v>2169</v>
      </c>
      <c r="C903" s="13" t="s">
        <v>2170</v>
      </c>
      <c r="D903" s="222" t="s">
        <v>612</v>
      </c>
      <c r="E903" s="6" t="s">
        <v>613</v>
      </c>
      <c r="F903" s="10">
        <v>0</v>
      </c>
      <c r="G903" s="10">
        <v>0</v>
      </c>
      <c r="H903" s="10">
        <v>0</v>
      </c>
      <c r="I903" s="87">
        <v>3153186.5300000003</v>
      </c>
      <c r="J903" s="89">
        <v>1</v>
      </c>
      <c r="K903" s="96" t="s">
        <v>2183</v>
      </c>
      <c r="L903" s="19" t="s">
        <v>2429</v>
      </c>
      <c r="M903" s="19"/>
      <c r="N903" s="19"/>
      <c r="O903" s="19"/>
    </row>
    <row r="904" spans="1:15" x14ac:dyDescent="0.25">
      <c r="A904" s="6" t="s">
        <v>2171</v>
      </c>
      <c r="B904" s="13" t="s">
        <v>2169</v>
      </c>
      <c r="C904" s="13" t="s">
        <v>2170</v>
      </c>
      <c r="D904" s="222" t="s">
        <v>615</v>
      </c>
      <c r="E904" s="6" t="s">
        <v>616</v>
      </c>
      <c r="F904" s="10">
        <v>0</v>
      </c>
      <c r="G904" s="10">
        <v>0</v>
      </c>
      <c r="H904" s="10">
        <v>0</v>
      </c>
      <c r="I904" s="87">
        <v>3457208.9</v>
      </c>
      <c r="J904" s="89">
        <v>1</v>
      </c>
      <c r="K904" s="96" t="s">
        <v>2184</v>
      </c>
      <c r="L904" s="19" t="s">
        <v>2429</v>
      </c>
      <c r="M904" s="19"/>
      <c r="N904" s="19" t="s">
        <v>2185</v>
      </c>
      <c r="O904" s="19"/>
    </row>
    <row r="905" spans="1:15" x14ac:dyDescent="0.25">
      <c r="A905" s="6" t="s">
        <v>2171</v>
      </c>
      <c r="B905" s="13" t="s">
        <v>2169</v>
      </c>
      <c r="C905" s="13" t="s">
        <v>2170</v>
      </c>
      <c r="D905" s="222" t="s">
        <v>586</v>
      </c>
      <c r="E905" s="6" t="s">
        <v>587</v>
      </c>
      <c r="F905" s="10" t="s">
        <v>588</v>
      </c>
      <c r="G905" s="11">
        <v>1</v>
      </c>
      <c r="H905" s="10">
        <v>9560831</v>
      </c>
      <c r="I905" s="87">
        <v>789397.25</v>
      </c>
      <c r="J905" s="89">
        <v>2</v>
      </c>
      <c r="K905" s="96" t="s">
        <v>2175</v>
      </c>
      <c r="L905" s="19" t="s">
        <v>33</v>
      </c>
      <c r="M905" s="19" t="s">
        <v>3285</v>
      </c>
      <c r="N905" s="19"/>
      <c r="O905" s="19"/>
    </row>
    <row r="906" spans="1:15" x14ac:dyDescent="0.25">
      <c r="A906" s="6" t="s">
        <v>2171</v>
      </c>
      <c r="B906" s="13" t="s">
        <v>2169</v>
      </c>
      <c r="C906" s="13" t="s">
        <v>2170</v>
      </c>
      <c r="D906" s="222" t="s">
        <v>591</v>
      </c>
      <c r="E906" s="6" t="s">
        <v>592</v>
      </c>
      <c r="F906" s="10" t="s">
        <v>593</v>
      </c>
      <c r="G906" s="11">
        <v>1</v>
      </c>
      <c r="H906" s="10">
        <v>2793744</v>
      </c>
      <c r="I906" s="87">
        <v>4652565.21</v>
      </c>
      <c r="J906" s="89">
        <v>3</v>
      </c>
      <c r="K906" s="96" t="s">
        <v>2176</v>
      </c>
      <c r="L906" s="19" t="s">
        <v>27</v>
      </c>
      <c r="M906" s="19"/>
      <c r="N906" s="19"/>
      <c r="O906" s="19"/>
    </row>
    <row r="907" spans="1:15" x14ac:dyDescent="0.25">
      <c r="A907" s="6" t="s">
        <v>2171</v>
      </c>
      <c r="B907" s="13" t="s">
        <v>2169</v>
      </c>
      <c r="C907" s="13" t="s">
        <v>2170</v>
      </c>
      <c r="D907" s="222" t="s">
        <v>595</v>
      </c>
      <c r="E907" s="6" t="s">
        <v>596</v>
      </c>
      <c r="F907" s="10" t="s">
        <v>597</v>
      </c>
      <c r="G907" s="11">
        <v>1</v>
      </c>
      <c r="H907" s="10">
        <v>4354152</v>
      </c>
      <c r="I907" s="87">
        <v>8409296.6199999992</v>
      </c>
      <c r="J907" s="89">
        <v>2</v>
      </c>
      <c r="K907" s="96" t="s">
        <v>2177</v>
      </c>
      <c r="L907" s="19" t="s">
        <v>27</v>
      </c>
      <c r="M907" s="19"/>
      <c r="N907" s="19"/>
      <c r="O907" s="19"/>
    </row>
    <row r="908" spans="1:15" x14ac:dyDescent="0.25">
      <c r="A908" s="6" t="s">
        <v>2171</v>
      </c>
      <c r="B908" s="13" t="s">
        <v>2169</v>
      </c>
      <c r="C908" s="13" t="s">
        <v>2170</v>
      </c>
      <c r="D908" s="222" t="s">
        <v>136</v>
      </c>
      <c r="E908" s="6" t="s">
        <v>137</v>
      </c>
      <c r="F908" s="10" t="s">
        <v>138</v>
      </c>
      <c r="G908" s="11">
        <v>1</v>
      </c>
      <c r="H908" s="10">
        <v>13000</v>
      </c>
      <c r="I908" s="87">
        <v>0</v>
      </c>
      <c r="J908" s="89">
        <v>0</v>
      </c>
      <c r="K908" s="96" t="s">
        <v>356</v>
      </c>
      <c r="L908" s="19" t="s">
        <v>33</v>
      </c>
      <c r="M908" s="19" t="s">
        <v>2178</v>
      </c>
      <c r="N908" s="19"/>
      <c r="O908" s="19"/>
    </row>
    <row r="909" spans="1:15" x14ac:dyDescent="0.25">
      <c r="A909" s="6" t="s">
        <v>2171</v>
      </c>
      <c r="B909" s="13" t="s">
        <v>2169</v>
      </c>
      <c r="C909" s="13" t="s">
        <v>2170</v>
      </c>
      <c r="D909" s="222" t="s">
        <v>39</v>
      </c>
      <c r="E909" s="6" t="s">
        <v>40</v>
      </c>
      <c r="F909" s="10" t="s">
        <v>601</v>
      </c>
      <c r="G909" s="11">
        <v>1</v>
      </c>
      <c r="H909" s="10">
        <v>418700</v>
      </c>
      <c r="I909" s="87">
        <v>352174.24999999994</v>
      </c>
      <c r="J909" s="89">
        <v>3</v>
      </c>
      <c r="K909" s="96" t="s">
        <v>2179</v>
      </c>
      <c r="L909" s="19" t="s">
        <v>33</v>
      </c>
      <c r="M909" s="19" t="s">
        <v>3286</v>
      </c>
      <c r="N909" s="19"/>
      <c r="O909" s="19"/>
    </row>
    <row r="910" spans="1:15" x14ac:dyDescent="0.25">
      <c r="A910" s="6" t="s">
        <v>2171</v>
      </c>
      <c r="B910" s="13" t="s">
        <v>2169</v>
      </c>
      <c r="C910" s="13" t="s">
        <v>2170</v>
      </c>
      <c r="D910" s="222" t="s">
        <v>603</v>
      </c>
      <c r="E910" s="6" t="s">
        <v>604</v>
      </c>
      <c r="F910" s="10" t="s">
        <v>605</v>
      </c>
      <c r="G910" s="11">
        <v>1</v>
      </c>
      <c r="H910" s="10">
        <v>41008</v>
      </c>
      <c r="I910" s="87">
        <v>203933.6</v>
      </c>
      <c r="J910" s="89">
        <v>2</v>
      </c>
      <c r="K910" s="96" t="s">
        <v>2180</v>
      </c>
      <c r="L910" s="19" t="s">
        <v>27</v>
      </c>
      <c r="M910" s="19"/>
      <c r="N910" s="19"/>
      <c r="O910" s="19"/>
    </row>
    <row r="911" spans="1:15" x14ac:dyDescent="0.25">
      <c r="A911" s="6" t="s">
        <v>2171</v>
      </c>
      <c r="B911" s="13" t="s">
        <v>2169</v>
      </c>
      <c r="C911" s="13" t="s">
        <v>2170</v>
      </c>
      <c r="D911" s="222" t="s">
        <v>606</v>
      </c>
      <c r="E911" s="6" t="s">
        <v>607</v>
      </c>
      <c r="F911" s="10" t="s">
        <v>608</v>
      </c>
      <c r="G911" s="11">
        <v>1</v>
      </c>
      <c r="H911" s="10">
        <v>1000</v>
      </c>
      <c r="I911" s="87">
        <v>0</v>
      </c>
      <c r="J911" s="89">
        <v>0</v>
      </c>
      <c r="K911" s="96" t="s">
        <v>356</v>
      </c>
      <c r="L911" s="19" t="s">
        <v>1382</v>
      </c>
      <c r="M911" s="19"/>
      <c r="N911" s="19" t="s">
        <v>1029</v>
      </c>
      <c r="O911" s="19"/>
    </row>
    <row r="912" spans="1:15" x14ac:dyDescent="0.25">
      <c r="A912" s="6" t="s">
        <v>2171</v>
      </c>
      <c r="B912" s="13" t="s">
        <v>2169</v>
      </c>
      <c r="C912" s="13" t="s">
        <v>2170</v>
      </c>
      <c r="D912" s="222" t="s">
        <v>65</v>
      </c>
      <c r="E912" s="6" t="s">
        <v>66</v>
      </c>
      <c r="F912" s="10" t="s">
        <v>67</v>
      </c>
      <c r="G912" s="11">
        <v>1</v>
      </c>
      <c r="H912" s="10">
        <v>150000</v>
      </c>
      <c r="I912" s="87">
        <v>0</v>
      </c>
      <c r="J912" s="89">
        <v>0</v>
      </c>
      <c r="K912" s="96" t="s">
        <v>356</v>
      </c>
      <c r="L912" s="19" t="s">
        <v>33</v>
      </c>
      <c r="M912" s="19" t="s">
        <v>2178</v>
      </c>
      <c r="N912" s="19"/>
      <c r="O912" s="19"/>
    </row>
    <row r="913" spans="1:15" x14ac:dyDescent="0.25">
      <c r="A913" s="6" t="s">
        <v>2171</v>
      </c>
      <c r="B913" s="13" t="s">
        <v>2169</v>
      </c>
      <c r="C913" s="13" t="s">
        <v>2170</v>
      </c>
      <c r="D913" s="222" t="s">
        <v>609</v>
      </c>
      <c r="E913" s="6" t="s">
        <v>410</v>
      </c>
      <c r="F913" s="10" t="s">
        <v>610</v>
      </c>
      <c r="G913" s="11">
        <v>1</v>
      </c>
      <c r="H913" s="10">
        <v>1000</v>
      </c>
      <c r="I913" s="87">
        <v>0</v>
      </c>
      <c r="J913" s="89">
        <v>0</v>
      </c>
      <c r="K913" s="96" t="s">
        <v>356</v>
      </c>
      <c r="L913" s="19" t="s">
        <v>1382</v>
      </c>
      <c r="M913" s="19"/>
      <c r="N913" s="19" t="s">
        <v>1029</v>
      </c>
      <c r="O913" s="19"/>
    </row>
    <row r="914" spans="1:15" x14ac:dyDescent="0.25">
      <c r="A914" s="6" t="s">
        <v>2171</v>
      </c>
      <c r="B914" s="13" t="s">
        <v>2169</v>
      </c>
      <c r="C914" s="13" t="s">
        <v>2170</v>
      </c>
      <c r="D914" s="223" t="s">
        <v>2181</v>
      </c>
      <c r="E914" s="83" t="s">
        <v>2182</v>
      </c>
      <c r="F914" s="10" t="s">
        <v>622</v>
      </c>
      <c r="G914" s="11">
        <v>1</v>
      </c>
      <c r="H914" s="10">
        <v>10000</v>
      </c>
      <c r="I914" s="87">
        <v>0</v>
      </c>
      <c r="J914" s="89">
        <v>0</v>
      </c>
      <c r="K914" s="96" t="s">
        <v>356</v>
      </c>
      <c r="L914" s="19" t="s">
        <v>2429</v>
      </c>
      <c r="M914" s="19" t="s">
        <v>2178</v>
      </c>
      <c r="N914" s="19"/>
      <c r="O914" s="19" t="s">
        <v>3768</v>
      </c>
    </row>
    <row r="915" spans="1:15" x14ac:dyDescent="0.25">
      <c r="A915" s="150" t="s">
        <v>1173</v>
      </c>
      <c r="B915" s="150" t="s">
        <v>1171</v>
      </c>
      <c r="C915" s="150" t="s">
        <v>1172</v>
      </c>
      <c r="D915" s="220" t="s">
        <v>574</v>
      </c>
      <c r="E915" s="150" t="s">
        <v>575</v>
      </c>
      <c r="F915" s="151" t="s">
        <v>576</v>
      </c>
      <c r="G915" s="152">
        <v>1</v>
      </c>
      <c r="H915" s="153">
        <v>225000</v>
      </c>
      <c r="I915" s="87">
        <v>0</v>
      </c>
      <c r="J915" s="89">
        <v>0</v>
      </c>
      <c r="K915" s="96" t="s">
        <v>356</v>
      </c>
      <c r="L915" s="19" t="s">
        <v>33</v>
      </c>
      <c r="M915" s="19" t="s">
        <v>1174</v>
      </c>
      <c r="N915" s="19"/>
      <c r="O915" s="19"/>
    </row>
    <row r="916" spans="1:15" x14ac:dyDescent="0.25">
      <c r="A916" s="150" t="s">
        <v>1173</v>
      </c>
      <c r="B916" s="150" t="s">
        <v>1171</v>
      </c>
      <c r="C916" s="150" t="s">
        <v>1172</v>
      </c>
      <c r="D916" s="220" t="s">
        <v>578</v>
      </c>
      <c r="E916" s="150" t="s">
        <v>579</v>
      </c>
      <c r="F916" s="151" t="s">
        <v>580</v>
      </c>
      <c r="G916" s="152">
        <v>1</v>
      </c>
      <c r="H916" s="153">
        <v>879831</v>
      </c>
      <c r="I916" s="87">
        <v>3194880.4899999998</v>
      </c>
      <c r="J916" s="89">
        <v>20</v>
      </c>
      <c r="K916" s="96" t="s">
        <v>1175</v>
      </c>
      <c r="L916" s="19" t="s">
        <v>27</v>
      </c>
      <c r="M916" s="19"/>
      <c r="N916" s="19"/>
      <c r="O916" s="19"/>
    </row>
    <row r="917" spans="1:15" x14ac:dyDescent="0.25">
      <c r="A917" s="78" t="s">
        <v>1173</v>
      </c>
      <c r="B917" s="150" t="s">
        <v>1171</v>
      </c>
      <c r="C917" s="150" t="s">
        <v>1172</v>
      </c>
      <c r="D917" s="222" t="s">
        <v>3581</v>
      </c>
      <c r="E917" s="109" t="s">
        <v>3699</v>
      </c>
      <c r="F917" s="79" t="s">
        <v>32</v>
      </c>
      <c r="G917" s="80">
        <v>0</v>
      </c>
      <c r="H917" s="10">
        <v>0</v>
      </c>
      <c r="I917" s="87">
        <v>73121.540000000008</v>
      </c>
      <c r="J917" s="89">
        <v>0</v>
      </c>
      <c r="K917" s="96" t="s">
        <v>356</v>
      </c>
      <c r="L917" s="19" t="s">
        <v>2429</v>
      </c>
      <c r="M917" s="19"/>
      <c r="N917" s="19"/>
      <c r="O917" s="19"/>
    </row>
    <row r="918" spans="1:15" x14ac:dyDescent="0.25">
      <c r="A918" s="78" t="s">
        <v>1173</v>
      </c>
      <c r="B918" s="150" t="s">
        <v>1171</v>
      </c>
      <c r="C918" s="150" t="s">
        <v>1172</v>
      </c>
      <c r="D918" s="222" t="s">
        <v>3582</v>
      </c>
      <c r="E918" s="109" t="s">
        <v>3700</v>
      </c>
      <c r="F918" s="79" t="s">
        <v>32</v>
      </c>
      <c r="G918" s="80">
        <v>0</v>
      </c>
      <c r="H918" s="10">
        <v>0</v>
      </c>
      <c r="I918" s="87">
        <v>30000</v>
      </c>
      <c r="J918" s="89">
        <v>0</v>
      </c>
      <c r="K918" s="96" t="s">
        <v>356</v>
      </c>
      <c r="L918" s="19" t="s">
        <v>2429</v>
      </c>
      <c r="M918" s="19"/>
      <c r="N918" s="19"/>
      <c r="O918" s="19"/>
    </row>
    <row r="919" spans="1:15" x14ac:dyDescent="0.25">
      <c r="A919" s="150" t="s">
        <v>1173</v>
      </c>
      <c r="B919" s="150" t="s">
        <v>1171</v>
      </c>
      <c r="C919" s="150" t="s">
        <v>1172</v>
      </c>
      <c r="D919" s="220" t="s">
        <v>17</v>
      </c>
      <c r="E919" s="150" t="s">
        <v>18</v>
      </c>
      <c r="F919" s="151" t="s">
        <v>649</v>
      </c>
      <c r="G919" s="152">
        <v>1</v>
      </c>
      <c r="H919" s="153">
        <v>16429262</v>
      </c>
      <c r="I919" s="87">
        <v>14645189.019999992</v>
      </c>
      <c r="J919" s="89">
        <v>1</v>
      </c>
      <c r="K919" s="96" t="s">
        <v>1176</v>
      </c>
      <c r="L919" s="19" t="s">
        <v>27</v>
      </c>
      <c r="M919" s="19"/>
      <c r="N919" s="19"/>
      <c r="O919" s="19"/>
    </row>
    <row r="920" spans="1:15" x14ac:dyDescent="0.25">
      <c r="A920" s="150" t="s">
        <v>1173</v>
      </c>
      <c r="B920" s="150" t="s">
        <v>1171</v>
      </c>
      <c r="C920" s="150" t="s">
        <v>1172</v>
      </c>
      <c r="D920" s="220" t="s">
        <v>583</v>
      </c>
      <c r="E920" s="150" t="s">
        <v>584</v>
      </c>
      <c r="F920" s="151" t="s">
        <v>585</v>
      </c>
      <c r="G920" s="152">
        <v>1</v>
      </c>
      <c r="H920" s="153">
        <v>461920</v>
      </c>
      <c r="I920" s="87">
        <v>0</v>
      </c>
      <c r="J920" s="89">
        <v>0</v>
      </c>
      <c r="K920" s="96" t="s">
        <v>356</v>
      </c>
      <c r="L920" s="19" t="s">
        <v>1382</v>
      </c>
      <c r="M920" s="19"/>
      <c r="N920" s="19" t="s">
        <v>2496</v>
      </c>
      <c r="O920" s="19"/>
    </row>
    <row r="921" spans="1:15" x14ac:dyDescent="0.25">
      <c r="A921" s="70" t="s">
        <v>1173</v>
      </c>
      <c r="B921" s="106" t="s">
        <v>1171</v>
      </c>
      <c r="C921" s="106" t="s">
        <v>1172</v>
      </c>
      <c r="D921" s="222" t="s">
        <v>612</v>
      </c>
      <c r="E921" s="70" t="s">
        <v>613</v>
      </c>
      <c r="F921" s="154">
        <v>0</v>
      </c>
      <c r="G921" s="155">
        <v>0</v>
      </c>
      <c r="H921" s="72">
        <v>0</v>
      </c>
      <c r="I921" s="87">
        <v>4092899.2800000003</v>
      </c>
      <c r="J921" s="89">
        <v>11402.5</v>
      </c>
      <c r="K921" s="96" t="s">
        <v>1184</v>
      </c>
      <c r="L921" s="19" t="s">
        <v>2429</v>
      </c>
      <c r="M921" s="19"/>
      <c r="N921" s="19" t="s">
        <v>1186</v>
      </c>
      <c r="O921" s="19"/>
    </row>
    <row r="922" spans="1:15" x14ac:dyDescent="0.25">
      <c r="A922" s="70" t="s">
        <v>1173</v>
      </c>
      <c r="B922" s="106" t="s">
        <v>1171</v>
      </c>
      <c r="C922" s="106" t="s">
        <v>1172</v>
      </c>
      <c r="D922" s="222" t="s">
        <v>615</v>
      </c>
      <c r="E922" s="70" t="s">
        <v>616</v>
      </c>
      <c r="F922" s="154">
        <v>0</v>
      </c>
      <c r="G922" s="155">
        <v>0</v>
      </c>
      <c r="H922" s="72">
        <v>0</v>
      </c>
      <c r="I922" s="87">
        <v>3025047.4300000006</v>
      </c>
      <c r="J922" s="89">
        <v>5489.08</v>
      </c>
      <c r="K922" s="96" t="s">
        <v>2441</v>
      </c>
      <c r="L922" s="19" t="s">
        <v>2429</v>
      </c>
      <c r="M922" s="19"/>
      <c r="N922" s="19" t="s">
        <v>1185</v>
      </c>
      <c r="O922" s="19"/>
    </row>
    <row r="923" spans="1:15" x14ac:dyDescent="0.25">
      <c r="A923" s="70" t="s">
        <v>1173</v>
      </c>
      <c r="B923" s="106" t="s">
        <v>1171</v>
      </c>
      <c r="C923" s="106" t="s">
        <v>1172</v>
      </c>
      <c r="D923" s="222" t="s">
        <v>586</v>
      </c>
      <c r="E923" s="6" t="s">
        <v>587</v>
      </c>
      <c r="F923" s="154" t="s">
        <v>588</v>
      </c>
      <c r="G923" s="155">
        <v>1</v>
      </c>
      <c r="H923" s="72">
        <v>8001003</v>
      </c>
      <c r="I923" s="87">
        <v>3178570.67</v>
      </c>
      <c r="J923" s="89">
        <v>0</v>
      </c>
      <c r="K923" s="96" t="s">
        <v>356</v>
      </c>
      <c r="L923" s="19" t="s">
        <v>33</v>
      </c>
      <c r="M923" s="19"/>
      <c r="N923" s="19"/>
      <c r="O923" s="19" t="s">
        <v>3765</v>
      </c>
    </row>
    <row r="924" spans="1:15" x14ac:dyDescent="0.25">
      <c r="A924" s="150" t="s">
        <v>1173</v>
      </c>
      <c r="B924" s="150" t="s">
        <v>1171</v>
      </c>
      <c r="C924" s="150" t="s">
        <v>1172</v>
      </c>
      <c r="D924" s="220" t="s">
        <v>591</v>
      </c>
      <c r="E924" s="150" t="s">
        <v>592</v>
      </c>
      <c r="F924" s="151" t="s">
        <v>1177</v>
      </c>
      <c r="G924" s="152">
        <v>1</v>
      </c>
      <c r="H924" s="153">
        <v>4459350</v>
      </c>
      <c r="I924" s="87">
        <v>7678787.5700000012</v>
      </c>
      <c r="J924" s="89">
        <v>1</v>
      </c>
      <c r="K924" s="96" t="s">
        <v>1178</v>
      </c>
      <c r="L924" s="19" t="s">
        <v>27</v>
      </c>
      <c r="M924" s="19"/>
      <c r="N924" s="19"/>
      <c r="O924" s="19"/>
    </row>
    <row r="925" spans="1:15" x14ac:dyDescent="0.25">
      <c r="A925" s="150" t="s">
        <v>1173</v>
      </c>
      <c r="B925" s="150" t="s">
        <v>1171</v>
      </c>
      <c r="C925" s="150" t="s">
        <v>1172</v>
      </c>
      <c r="D925" s="220" t="s">
        <v>595</v>
      </c>
      <c r="E925" s="150" t="s">
        <v>596</v>
      </c>
      <c r="F925" s="151" t="s">
        <v>597</v>
      </c>
      <c r="G925" s="152">
        <v>1</v>
      </c>
      <c r="H925" s="153">
        <v>4476259</v>
      </c>
      <c r="I925" s="87">
        <v>8447389.7199999988</v>
      </c>
      <c r="J925" s="89">
        <v>1</v>
      </c>
      <c r="K925" s="96" t="s">
        <v>1179</v>
      </c>
      <c r="L925" s="19" t="s">
        <v>27</v>
      </c>
      <c r="M925" s="19"/>
      <c r="N925" s="19"/>
      <c r="O925" s="19"/>
    </row>
    <row r="926" spans="1:15" x14ac:dyDescent="0.25">
      <c r="A926" s="150" t="s">
        <v>1173</v>
      </c>
      <c r="B926" s="150" t="s">
        <v>1171</v>
      </c>
      <c r="C926" s="150" t="s">
        <v>1172</v>
      </c>
      <c r="D926" s="220" t="s">
        <v>136</v>
      </c>
      <c r="E926" s="150" t="s">
        <v>137</v>
      </c>
      <c r="F926" s="151" t="s">
        <v>138</v>
      </c>
      <c r="G926" s="152">
        <v>1</v>
      </c>
      <c r="H926" s="153">
        <v>1000</v>
      </c>
      <c r="I926" s="87">
        <v>0</v>
      </c>
      <c r="J926" s="89">
        <v>0</v>
      </c>
      <c r="K926" s="96" t="s">
        <v>356</v>
      </c>
      <c r="L926" s="19" t="s">
        <v>1382</v>
      </c>
      <c r="M926" s="19" t="s">
        <v>1180</v>
      </c>
      <c r="N926" s="19" t="s">
        <v>1029</v>
      </c>
      <c r="O926" s="19"/>
    </row>
    <row r="927" spans="1:15" x14ac:dyDescent="0.25">
      <c r="A927" s="150" t="s">
        <v>1173</v>
      </c>
      <c r="B927" s="150" t="s">
        <v>1171</v>
      </c>
      <c r="C927" s="150" t="s">
        <v>1172</v>
      </c>
      <c r="D927" s="220" t="s">
        <v>39</v>
      </c>
      <c r="E927" s="150" t="s">
        <v>40</v>
      </c>
      <c r="F927" s="151" t="s">
        <v>1181</v>
      </c>
      <c r="G927" s="152">
        <v>1</v>
      </c>
      <c r="H927" s="153">
        <v>346573</v>
      </c>
      <c r="I927" s="87">
        <v>210876.00999999998</v>
      </c>
      <c r="J927" s="89">
        <v>1</v>
      </c>
      <c r="K927" s="96" t="s">
        <v>1182</v>
      </c>
      <c r="L927" s="19" t="s">
        <v>27</v>
      </c>
      <c r="M927" s="19"/>
      <c r="N927" s="19"/>
      <c r="O927" s="19"/>
    </row>
    <row r="928" spans="1:15" x14ac:dyDescent="0.25">
      <c r="A928" s="150" t="s">
        <v>1173</v>
      </c>
      <c r="B928" s="150" t="s">
        <v>1171</v>
      </c>
      <c r="C928" s="150" t="s">
        <v>1172</v>
      </c>
      <c r="D928" s="220" t="s">
        <v>603</v>
      </c>
      <c r="E928" s="150" t="s">
        <v>604</v>
      </c>
      <c r="F928" s="151" t="s">
        <v>605</v>
      </c>
      <c r="G928" s="152">
        <v>1</v>
      </c>
      <c r="H928" s="153">
        <v>1000</v>
      </c>
      <c r="I928" s="87">
        <v>0</v>
      </c>
      <c r="J928" s="89">
        <v>0</v>
      </c>
      <c r="K928" s="96" t="s">
        <v>356</v>
      </c>
      <c r="L928" s="19" t="s">
        <v>1382</v>
      </c>
      <c r="M928" s="19" t="s">
        <v>1180</v>
      </c>
      <c r="N928" s="19" t="s">
        <v>1029</v>
      </c>
      <c r="O928" s="19"/>
    </row>
    <row r="929" spans="1:15" x14ac:dyDescent="0.25">
      <c r="A929" s="150" t="s">
        <v>1173</v>
      </c>
      <c r="B929" s="150" t="s">
        <v>1171</v>
      </c>
      <c r="C929" s="150" t="s">
        <v>1172</v>
      </c>
      <c r="D929" s="220" t="s">
        <v>65</v>
      </c>
      <c r="E929" s="150" t="s">
        <v>66</v>
      </c>
      <c r="F929" s="151" t="s">
        <v>67</v>
      </c>
      <c r="G929" s="152">
        <v>1</v>
      </c>
      <c r="H929" s="153">
        <v>50000</v>
      </c>
      <c r="I929" s="87">
        <v>3316673.18</v>
      </c>
      <c r="J929" s="89">
        <v>1</v>
      </c>
      <c r="K929" s="96" t="s">
        <v>1183</v>
      </c>
      <c r="L929" s="19" t="s">
        <v>27</v>
      </c>
      <c r="M929" s="19"/>
      <c r="N929" s="19"/>
      <c r="O929" s="19"/>
    </row>
    <row r="930" spans="1:15" x14ac:dyDescent="0.25">
      <c r="A930" s="150" t="s">
        <v>1173</v>
      </c>
      <c r="B930" s="150" t="s">
        <v>1171</v>
      </c>
      <c r="C930" s="150" t="s">
        <v>1172</v>
      </c>
      <c r="D930" s="220" t="s">
        <v>609</v>
      </c>
      <c r="E930" s="150" t="s">
        <v>410</v>
      </c>
      <c r="F930" s="151" t="s">
        <v>661</v>
      </c>
      <c r="G930" s="152">
        <v>1</v>
      </c>
      <c r="H930" s="153">
        <v>1000</v>
      </c>
      <c r="I930" s="87">
        <v>0</v>
      </c>
      <c r="J930" s="89">
        <v>0</v>
      </c>
      <c r="K930" s="96" t="s">
        <v>356</v>
      </c>
      <c r="L930" s="19" t="s">
        <v>1382</v>
      </c>
      <c r="M930" s="19" t="s">
        <v>1180</v>
      </c>
      <c r="N930" s="19" t="s">
        <v>1029</v>
      </c>
      <c r="O930" s="19"/>
    </row>
    <row r="931" spans="1:15" x14ac:dyDescent="0.25">
      <c r="A931" s="6" t="s">
        <v>1639</v>
      </c>
      <c r="B931" s="13" t="s">
        <v>1637</v>
      </c>
      <c r="C931" s="13" t="s">
        <v>1638</v>
      </c>
      <c r="D931" s="222" t="s">
        <v>574</v>
      </c>
      <c r="E931" s="6" t="s">
        <v>575</v>
      </c>
      <c r="F931" s="10" t="s">
        <v>1153</v>
      </c>
      <c r="G931" s="11">
        <v>6000</v>
      </c>
      <c r="H931" s="10">
        <v>216744</v>
      </c>
      <c r="I931" s="87">
        <v>299991.03000000003</v>
      </c>
      <c r="J931" s="89">
        <v>0</v>
      </c>
      <c r="K931" s="96" t="s">
        <v>356</v>
      </c>
      <c r="L931" s="19" t="s">
        <v>27</v>
      </c>
      <c r="M931" s="19"/>
      <c r="N931" s="19"/>
      <c r="O931" s="19"/>
    </row>
    <row r="932" spans="1:15" x14ac:dyDescent="0.25">
      <c r="A932" s="6" t="s">
        <v>1639</v>
      </c>
      <c r="B932" s="13" t="s">
        <v>1637</v>
      </c>
      <c r="C932" s="13" t="s">
        <v>1638</v>
      </c>
      <c r="D932" s="222" t="s">
        <v>578</v>
      </c>
      <c r="E932" s="6" t="s">
        <v>579</v>
      </c>
      <c r="F932" s="10" t="s">
        <v>580</v>
      </c>
      <c r="G932" s="11">
        <v>10</v>
      </c>
      <c r="H932" s="10">
        <v>866974</v>
      </c>
      <c r="I932" s="87">
        <v>1973768.7800000003</v>
      </c>
      <c r="J932" s="89">
        <v>0</v>
      </c>
      <c r="K932" s="96" t="s">
        <v>356</v>
      </c>
      <c r="L932" s="19" t="s">
        <v>27</v>
      </c>
      <c r="M932" s="19"/>
      <c r="N932" s="19"/>
      <c r="O932" s="19"/>
    </row>
    <row r="933" spans="1:15" x14ac:dyDescent="0.25">
      <c r="A933" s="6" t="s">
        <v>1639</v>
      </c>
      <c r="B933" s="13" t="s">
        <v>1637</v>
      </c>
      <c r="C933" s="13" t="s">
        <v>1638</v>
      </c>
      <c r="D933" s="222" t="s">
        <v>17</v>
      </c>
      <c r="E933" s="6" t="s">
        <v>18</v>
      </c>
      <c r="F933" s="10" t="s">
        <v>1640</v>
      </c>
      <c r="G933" s="11">
        <v>1</v>
      </c>
      <c r="H933" s="10">
        <v>14299283</v>
      </c>
      <c r="I933" s="87">
        <v>12251515.010000004</v>
      </c>
      <c r="J933" s="89">
        <v>1</v>
      </c>
      <c r="K933" s="96" t="s">
        <v>1641</v>
      </c>
      <c r="L933" s="19" t="s">
        <v>27</v>
      </c>
      <c r="M933" s="19"/>
      <c r="N933" s="19"/>
      <c r="O933" s="19"/>
    </row>
    <row r="934" spans="1:15" x14ac:dyDescent="0.25">
      <c r="A934" s="70" t="s">
        <v>1639</v>
      </c>
      <c r="B934" s="13" t="s">
        <v>1637</v>
      </c>
      <c r="C934" s="106" t="s">
        <v>1638</v>
      </c>
      <c r="D934" s="222" t="s">
        <v>583</v>
      </c>
      <c r="E934" s="70" t="s">
        <v>584</v>
      </c>
      <c r="F934" s="72" t="s">
        <v>585</v>
      </c>
      <c r="G934" s="74">
        <v>1</v>
      </c>
      <c r="H934" s="72">
        <v>567072</v>
      </c>
      <c r="I934" s="87">
        <v>0</v>
      </c>
      <c r="J934" s="89">
        <v>0</v>
      </c>
      <c r="K934" s="96" t="s">
        <v>356</v>
      </c>
      <c r="L934" s="19" t="s">
        <v>1382</v>
      </c>
      <c r="M934" s="19"/>
      <c r="N934" s="19" t="s">
        <v>2496</v>
      </c>
      <c r="O934" s="19"/>
    </row>
    <row r="935" spans="1:15" x14ac:dyDescent="0.25">
      <c r="A935" s="6" t="s">
        <v>1639</v>
      </c>
      <c r="B935" s="13" t="s">
        <v>1637</v>
      </c>
      <c r="C935" s="13" t="s">
        <v>1638</v>
      </c>
      <c r="D935" s="222" t="s">
        <v>612</v>
      </c>
      <c r="E935" s="6" t="s">
        <v>613</v>
      </c>
      <c r="F935" s="10">
        <v>0</v>
      </c>
      <c r="G935" s="11">
        <v>0</v>
      </c>
      <c r="H935" s="10">
        <v>0</v>
      </c>
      <c r="I935" s="87">
        <v>1839452.7899999996</v>
      </c>
      <c r="J935" s="89">
        <v>7540.15</v>
      </c>
      <c r="K935" s="96" t="s">
        <v>1646</v>
      </c>
      <c r="L935" s="19" t="s">
        <v>2429</v>
      </c>
      <c r="M935" s="19"/>
      <c r="N935" s="19" t="s">
        <v>1647</v>
      </c>
      <c r="O935" s="19"/>
    </row>
    <row r="936" spans="1:15" x14ac:dyDescent="0.25">
      <c r="A936" s="6" t="s">
        <v>1639</v>
      </c>
      <c r="B936" s="13" t="s">
        <v>1637</v>
      </c>
      <c r="C936" s="13" t="s">
        <v>1638</v>
      </c>
      <c r="D936" s="222" t="s">
        <v>615</v>
      </c>
      <c r="E936" s="6" t="s">
        <v>616</v>
      </c>
      <c r="F936" s="10">
        <v>0</v>
      </c>
      <c r="G936" s="11">
        <v>0</v>
      </c>
      <c r="H936" s="10">
        <v>0</v>
      </c>
      <c r="I936" s="87">
        <v>1377306.87</v>
      </c>
      <c r="J936" s="89">
        <v>1904</v>
      </c>
      <c r="K936" s="96" t="s">
        <v>1218</v>
      </c>
      <c r="L936" s="19" t="s">
        <v>2429</v>
      </c>
      <c r="M936" s="19"/>
      <c r="N936" s="19" t="s">
        <v>1648</v>
      </c>
      <c r="O936" s="19"/>
    </row>
    <row r="937" spans="1:15" x14ac:dyDescent="0.25">
      <c r="A937" s="6" t="s">
        <v>1639</v>
      </c>
      <c r="B937" s="13" t="s">
        <v>1637</v>
      </c>
      <c r="C937" s="13" t="s">
        <v>1638</v>
      </c>
      <c r="D937" s="222" t="s">
        <v>586</v>
      </c>
      <c r="E937" s="6" t="s">
        <v>587</v>
      </c>
      <c r="F937" s="10" t="s">
        <v>1642</v>
      </c>
      <c r="G937" s="11">
        <v>14500</v>
      </c>
      <c r="H937" s="10">
        <v>4644998</v>
      </c>
      <c r="I937" s="87">
        <v>4447207.29</v>
      </c>
      <c r="J937" s="89">
        <v>0</v>
      </c>
      <c r="K937" s="96" t="s">
        <v>356</v>
      </c>
      <c r="L937" s="19" t="s">
        <v>27</v>
      </c>
      <c r="M937" s="19"/>
      <c r="N937" s="19"/>
      <c r="O937" s="19"/>
    </row>
    <row r="938" spans="1:15" x14ac:dyDescent="0.25">
      <c r="A938" s="6" t="s">
        <v>1639</v>
      </c>
      <c r="B938" s="13" t="s">
        <v>1637</v>
      </c>
      <c r="C938" s="13" t="s">
        <v>1638</v>
      </c>
      <c r="D938" s="222" t="s">
        <v>591</v>
      </c>
      <c r="E938" s="6" t="s">
        <v>592</v>
      </c>
      <c r="F938" s="10" t="s">
        <v>1159</v>
      </c>
      <c r="G938" s="11">
        <v>6000</v>
      </c>
      <c r="H938" s="10">
        <v>2856000</v>
      </c>
      <c r="I938" s="87">
        <v>4723751.1999999993</v>
      </c>
      <c r="J938" s="89">
        <v>0</v>
      </c>
      <c r="K938" s="96" t="s">
        <v>356</v>
      </c>
      <c r="L938" s="19" t="s">
        <v>27</v>
      </c>
      <c r="M938" s="19"/>
      <c r="N938" s="19"/>
      <c r="O938" s="19"/>
    </row>
    <row r="939" spans="1:15" x14ac:dyDescent="0.25">
      <c r="A939" s="6" t="s">
        <v>1639</v>
      </c>
      <c r="B939" s="13" t="s">
        <v>1637</v>
      </c>
      <c r="C939" s="13" t="s">
        <v>1638</v>
      </c>
      <c r="D939" s="222" t="s">
        <v>1167</v>
      </c>
      <c r="E939" s="6" t="s">
        <v>1168</v>
      </c>
      <c r="F939" s="10">
        <v>0</v>
      </c>
      <c r="G939" s="11">
        <v>0</v>
      </c>
      <c r="H939" s="10">
        <v>0</v>
      </c>
      <c r="I939" s="87">
        <v>70818.64</v>
      </c>
      <c r="J939" s="89">
        <v>1</v>
      </c>
      <c r="K939" s="96" t="s">
        <v>1649</v>
      </c>
      <c r="L939" s="19" t="s">
        <v>2429</v>
      </c>
      <c r="M939" s="19"/>
      <c r="N939" s="19"/>
      <c r="O939" s="19"/>
    </row>
    <row r="940" spans="1:15" x14ac:dyDescent="0.25">
      <c r="A940" s="6" t="s">
        <v>1639</v>
      </c>
      <c r="B940" s="13" t="s">
        <v>1637</v>
      </c>
      <c r="C940" s="13" t="s">
        <v>1638</v>
      </c>
      <c r="D940" s="222" t="s">
        <v>595</v>
      </c>
      <c r="E940" s="6" t="s">
        <v>596</v>
      </c>
      <c r="F940" s="10" t="s">
        <v>1194</v>
      </c>
      <c r="G940" s="11">
        <v>960000</v>
      </c>
      <c r="H940" s="10">
        <v>4222800</v>
      </c>
      <c r="I940" s="87">
        <v>4000180.2799999989</v>
      </c>
      <c r="J940" s="89">
        <v>0</v>
      </c>
      <c r="K940" s="96" t="s">
        <v>356</v>
      </c>
      <c r="L940" s="19" t="s">
        <v>27</v>
      </c>
      <c r="M940" s="19"/>
      <c r="N940" s="19"/>
      <c r="O940" s="19"/>
    </row>
    <row r="941" spans="1:15" x14ac:dyDescent="0.25">
      <c r="A941" s="6" t="s">
        <v>1639</v>
      </c>
      <c r="B941" s="13" t="s">
        <v>1637</v>
      </c>
      <c r="C941" s="13" t="s">
        <v>1638</v>
      </c>
      <c r="D941" s="222" t="s">
        <v>136</v>
      </c>
      <c r="E941" s="6" t="s">
        <v>137</v>
      </c>
      <c r="F941" s="10" t="s">
        <v>138</v>
      </c>
      <c r="G941" s="11">
        <v>1</v>
      </c>
      <c r="H941" s="10">
        <v>16320</v>
      </c>
      <c r="I941" s="87">
        <v>0</v>
      </c>
      <c r="J941" s="89">
        <v>0</v>
      </c>
      <c r="K941" s="96" t="s">
        <v>356</v>
      </c>
      <c r="L941" s="19"/>
      <c r="M941" s="19"/>
      <c r="N941" s="19"/>
      <c r="O941" s="19"/>
    </row>
    <row r="942" spans="1:15" x14ac:dyDescent="0.25">
      <c r="A942" s="6" t="s">
        <v>1639</v>
      </c>
      <c r="B942" s="13" t="s">
        <v>1637</v>
      </c>
      <c r="C942" s="13" t="s">
        <v>1638</v>
      </c>
      <c r="D942" s="222" t="s">
        <v>39</v>
      </c>
      <c r="E942" s="6" t="s">
        <v>40</v>
      </c>
      <c r="F942" s="10" t="s">
        <v>1121</v>
      </c>
      <c r="G942" s="11">
        <v>1</v>
      </c>
      <c r="H942" s="10">
        <v>510510</v>
      </c>
      <c r="I942" s="87">
        <v>239164.87999999998</v>
      </c>
      <c r="J942" s="89">
        <v>1</v>
      </c>
      <c r="K942" s="96" t="s">
        <v>1643</v>
      </c>
      <c r="L942" s="19" t="s">
        <v>27</v>
      </c>
      <c r="M942" s="19"/>
      <c r="N942" s="19"/>
      <c r="O942" s="19"/>
    </row>
    <row r="943" spans="1:15" x14ac:dyDescent="0.25">
      <c r="A943" s="6" t="s">
        <v>1639</v>
      </c>
      <c r="B943" s="13" t="s">
        <v>1637</v>
      </c>
      <c r="C943" s="13" t="s">
        <v>1638</v>
      </c>
      <c r="D943" s="222" t="s">
        <v>603</v>
      </c>
      <c r="E943" s="6" t="s">
        <v>604</v>
      </c>
      <c r="F943" s="10" t="s">
        <v>605</v>
      </c>
      <c r="G943" s="11">
        <v>4</v>
      </c>
      <c r="H943" s="10">
        <v>51000</v>
      </c>
      <c r="I943" s="87">
        <v>0</v>
      </c>
      <c r="J943" s="89">
        <v>0</v>
      </c>
      <c r="K943" s="96" t="s">
        <v>356</v>
      </c>
      <c r="L943" s="19"/>
      <c r="M943" s="19"/>
      <c r="N943" s="19"/>
      <c r="O943" s="19"/>
    </row>
    <row r="944" spans="1:15" x14ac:dyDescent="0.25">
      <c r="A944" s="6" t="s">
        <v>1639</v>
      </c>
      <c r="B944" s="13" t="s">
        <v>1637</v>
      </c>
      <c r="C944" s="13" t="s">
        <v>1638</v>
      </c>
      <c r="D944" s="222" t="s">
        <v>606</v>
      </c>
      <c r="E944" s="6" t="s">
        <v>607</v>
      </c>
      <c r="F944" s="10" t="s">
        <v>608</v>
      </c>
      <c r="G944" s="11">
        <v>1</v>
      </c>
      <c r="H944" s="10">
        <v>1000</v>
      </c>
      <c r="I944" s="87">
        <v>0</v>
      </c>
      <c r="J944" s="89">
        <v>0</v>
      </c>
      <c r="K944" s="96" t="s">
        <v>356</v>
      </c>
      <c r="L944" s="19" t="s">
        <v>1382</v>
      </c>
      <c r="M944" s="19"/>
      <c r="N944" s="19" t="s">
        <v>1029</v>
      </c>
      <c r="O944" s="19"/>
    </row>
    <row r="945" spans="1:15" x14ac:dyDescent="0.25">
      <c r="A945" s="6" t="s">
        <v>1639</v>
      </c>
      <c r="B945" s="13" t="s">
        <v>1637</v>
      </c>
      <c r="C945" s="13" t="s">
        <v>1638</v>
      </c>
      <c r="D945" s="222" t="s">
        <v>65</v>
      </c>
      <c r="E945" s="6" t="s">
        <v>66</v>
      </c>
      <c r="F945" s="10" t="s">
        <v>67</v>
      </c>
      <c r="G945" s="11">
        <v>1</v>
      </c>
      <c r="H945" s="10">
        <v>1000</v>
      </c>
      <c r="I945" s="87">
        <v>0</v>
      </c>
      <c r="J945" s="89">
        <v>0</v>
      </c>
      <c r="K945" s="96" t="s">
        <v>356</v>
      </c>
      <c r="L945" s="19" t="s">
        <v>1382</v>
      </c>
      <c r="M945" s="19"/>
      <c r="N945" s="19" t="s">
        <v>1029</v>
      </c>
      <c r="O945" s="19"/>
    </row>
    <row r="946" spans="1:15" x14ac:dyDescent="0.25">
      <c r="A946" s="70" t="s">
        <v>1639</v>
      </c>
      <c r="B946" s="106" t="s">
        <v>1637</v>
      </c>
      <c r="C946" s="106" t="s">
        <v>1638</v>
      </c>
      <c r="D946" s="222" t="s">
        <v>609</v>
      </c>
      <c r="E946" s="70" t="s">
        <v>410</v>
      </c>
      <c r="F946" s="72" t="s">
        <v>1644</v>
      </c>
      <c r="G946" s="74">
        <v>24</v>
      </c>
      <c r="H946" s="72">
        <v>10200</v>
      </c>
      <c r="I946" s="87">
        <v>0</v>
      </c>
      <c r="J946" s="89">
        <v>0</v>
      </c>
      <c r="K946" s="96" t="s">
        <v>356</v>
      </c>
      <c r="L946" s="19" t="s">
        <v>33</v>
      </c>
      <c r="M946" s="19" t="s">
        <v>1645</v>
      </c>
      <c r="N946" s="19"/>
      <c r="O946" s="19"/>
    </row>
    <row r="947" spans="1:15" x14ac:dyDescent="0.25">
      <c r="A947" s="13" t="s">
        <v>645</v>
      </c>
      <c r="B947" s="13" t="s">
        <v>643</v>
      </c>
      <c r="C947" s="13" t="s">
        <v>644</v>
      </c>
      <c r="D947" s="222" t="s">
        <v>574</v>
      </c>
      <c r="E947" s="13" t="s">
        <v>575</v>
      </c>
      <c r="F947" s="10" t="s">
        <v>646</v>
      </c>
      <c r="G947" s="11">
        <v>37.35</v>
      </c>
      <c r="H947" s="10">
        <v>597615</v>
      </c>
      <c r="I947" s="87">
        <v>0</v>
      </c>
      <c r="J947" s="89">
        <v>0</v>
      </c>
      <c r="K947" s="96" t="s">
        <v>356</v>
      </c>
      <c r="L947" s="19" t="s">
        <v>33</v>
      </c>
      <c r="M947" s="19" t="s">
        <v>647</v>
      </c>
      <c r="N947" s="19"/>
      <c r="O947" s="19"/>
    </row>
    <row r="948" spans="1:15" x14ac:dyDescent="0.25">
      <c r="A948" s="13" t="s">
        <v>645</v>
      </c>
      <c r="B948" s="13" t="s">
        <v>643</v>
      </c>
      <c r="C948" s="13" t="s">
        <v>644</v>
      </c>
      <c r="D948" s="222" t="s">
        <v>578</v>
      </c>
      <c r="E948" s="13" t="s">
        <v>579</v>
      </c>
      <c r="F948" s="10" t="s">
        <v>580</v>
      </c>
      <c r="G948" s="11">
        <v>6</v>
      </c>
      <c r="H948" s="10">
        <v>1394434</v>
      </c>
      <c r="I948" s="87">
        <v>20337939.590000004</v>
      </c>
      <c r="J948" s="89">
        <v>150</v>
      </c>
      <c r="K948" s="96" t="s">
        <v>648</v>
      </c>
      <c r="L948" s="19" t="s">
        <v>27</v>
      </c>
      <c r="M948" s="19"/>
      <c r="N948" s="19"/>
      <c r="O948" s="19"/>
    </row>
    <row r="949" spans="1:15" x14ac:dyDescent="0.25">
      <c r="A949" s="78" t="s">
        <v>645</v>
      </c>
      <c r="B949" s="13" t="s">
        <v>643</v>
      </c>
      <c r="C949" s="13" t="s">
        <v>644</v>
      </c>
      <c r="D949" s="222" t="s">
        <v>3583</v>
      </c>
      <c r="E949" s="109" t="s">
        <v>3701</v>
      </c>
      <c r="F949" s="79" t="s">
        <v>32</v>
      </c>
      <c r="G949" s="80">
        <v>0</v>
      </c>
      <c r="H949" s="10">
        <v>0</v>
      </c>
      <c r="I949" s="87">
        <v>67295.16</v>
      </c>
      <c r="J949" s="89">
        <v>0</v>
      </c>
      <c r="K949" s="96" t="s">
        <v>356</v>
      </c>
      <c r="L949" s="19" t="s">
        <v>2429</v>
      </c>
      <c r="M949" s="19"/>
      <c r="N949" s="19"/>
      <c r="O949" s="19"/>
    </row>
    <row r="950" spans="1:15" x14ac:dyDescent="0.25">
      <c r="A950" s="78" t="s">
        <v>645</v>
      </c>
      <c r="B950" s="13" t="s">
        <v>643</v>
      </c>
      <c r="C950" s="13" t="s">
        <v>644</v>
      </c>
      <c r="D950" s="222" t="s">
        <v>3584</v>
      </c>
      <c r="E950" s="109" t="s">
        <v>3702</v>
      </c>
      <c r="F950" s="79" t="s">
        <v>32</v>
      </c>
      <c r="G950" s="80">
        <v>0</v>
      </c>
      <c r="H950" s="10">
        <v>0</v>
      </c>
      <c r="I950" s="87">
        <v>60000</v>
      </c>
      <c r="J950" s="89">
        <v>0</v>
      </c>
      <c r="K950" s="96" t="s">
        <v>356</v>
      </c>
      <c r="L950" s="19" t="s">
        <v>2429</v>
      </c>
      <c r="M950" s="19"/>
      <c r="N950" s="19"/>
      <c r="O950" s="19"/>
    </row>
    <row r="951" spans="1:15" x14ac:dyDescent="0.25">
      <c r="A951" s="78" t="s">
        <v>645</v>
      </c>
      <c r="B951" s="13" t="s">
        <v>643</v>
      </c>
      <c r="C951" s="13" t="s">
        <v>644</v>
      </c>
      <c r="D951" s="222" t="s">
        <v>3585</v>
      </c>
      <c r="E951" s="109" t="s">
        <v>3703</v>
      </c>
      <c r="F951" s="79" t="s">
        <v>32</v>
      </c>
      <c r="G951" s="80">
        <v>0</v>
      </c>
      <c r="H951" s="10">
        <v>0</v>
      </c>
      <c r="I951" s="87">
        <v>53599.66</v>
      </c>
      <c r="J951" s="89">
        <v>0</v>
      </c>
      <c r="K951" s="96" t="s">
        <v>356</v>
      </c>
      <c r="L951" s="19" t="s">
        <v>2429</v>
      </c>
      <c r="M951" s="19"/>
      <c r="N951" s="19"/>
      <c r="O951" s="19"/>
    </row>
    <row r="952" spans="1:15" x14ac:dyDescent="0.25">
      <c r="A952" s="78" t="s">
        <v>645</v>
      </c>
      <c r="B952" s="13" t="s">
        <v>643</v>
      </c>
      <c r="C952" s="13" t="s">
        <v>644</v>
      </c>
      <c r="D952" s="222" t="s">
        <v>3586</v>
      </c>
      <c r="E952" s="109" t="s">
        <v>3704</v>
      </c>
      <c r="F952" s="79" t="s">
        <v>32</v>
      </c>
      <c r="G952" s="80">
        <v>0</v>
      </c>
      <c r="H952" s="10">
        <v>0</v>
      </c>
      <c r="I952" s="87">
        <v>30000</v>
      </c>
      <c r="J952" s="89">
        <v>0</v>
      </c>
      <c r="K952" s="96" t="s">
        <v>356</v>
      </c>
      <c r="L952" s="19" t="s">
        <v>2429</v>
      </c>
      <c r="M952" s="19"/>
      <c r="N952" s="19"/>
      <c r="O952" s="19"/>
    </row>
    <row r="953" spans="1:15" x14ac:dyDescent="0.25">
      <c r="A953" s="78" t="s">
        <v>645</v>
      </c>
      <c r="B953" s="13" t="s">
        <v>643</v>
      </c>
      <c r="C953" s="13" t="s">
        <v>644</v>
      </c>
      <c r="D953" s="222" t="s">
        <v>3587</v>
      </c>
      <c r="E953" s="109" t="s">
        <v>3705</v>
      </c>
      <c r="F953" s="79" t="s">
        <v>32</v>
      </c>
      <c r="G953" s="80">
        <v>0</v>
      </c>
      <c r="H953" s="10">
        <v>0</v>
      </c>
      <c r="I953" s="87">
        <v>49559.320000000007</v>
      </c>
      <c r="J953" s="89">
        <v>0</v>
      </c>
      <c r="K953" s="96" t="s">
        <v>356</v>
      </c>
      <c r="L953" s="19" t="s">
        <v>2429</v>
      </c>
      <c r="M953" s="19"/>
      <c r="N953" s="19"/>
      <c r="O953" s="19"/>
    </row>
    <row r="954" spans="1:15" x14ac:dyDescent="0.25">
      <c r="A954" s="78" t="s">
        <v>645</v>
      </c>
      <c r="B954" s="13" t="s">
        <v>643</v>
      </c>
      <c r="C954" s="13" t="s">
        <v>644</v>
      </c>
      <c r="D954" s="222" t="s">
        <v>3588</v>
      </c>
      <c r="E954" s="109" t="s">
        <v>3706</v>
      </c>
      <c r="F954" s="79" t="s">
        <v>32</v>
      </c>
      <c r="G954" s="80">
        <v>0</v>
      </c>
      <c r="H954" s="10">
        <v>0</v>
      </c>
      <c r="I954" s="87">
        <v>592746.26</v>
      </c>
      <c r="J954" s="89">
        <v>0</v>
      </c>
      <c r="K954" s="96" t="s">
        <v>356</v>
      </c>
      <c r="L954" s="19" t="s">
        <v>2429</v>
      </c>
      <c r="M954" s="19"/>
      <c r="N954" s="19"/>
      <c r="O954" s="19"/>
    </row>
    <row r="955" spans="1:15" x14ac:dyDescent="0.25">
      <c r="A955" s="78" t="s">
        <v>645</v>
      </c>
      <c r="B955" s="13" t="s">
        <v>643</v>
      </c>
      <c r="C955" s="13" t="s">
        <v>644</v>
      </c>
      <c r="D955" s="222" t="s">
        <v>3589</v>
      </c>
      <c r="E955" s="109" t="s">
        <v>3707</v>
      </c>
      <c r="F955" s="79" t="s">
        <v>32</v>
      </c>
      <c r="G955" s="80">
        <v>0</v>
      </c>
      <c r="H955" s="10">
        <v>0</v>
      </c>
      <c r="I955" s="87">
        <v>247615.65</v>
      </c>
      <c r="J955" s="89">
        <v>0</v>
      </c>
      <c r="K955" s="96" t="s">
        <v>356</v>
      </c>
      <c r="L955" s="19" t="s">
        <v>2429</v>
      </c>
      <c r="M955" s="19"/>
      <c r="N955" s="19"/>
      <c r="O955" s="19"/>
    </row>
    <row r="956" spans="1:15" x14ac:dyDescent="0.25">
      <c r="A956" s="78" t="s">
        <v>645</v>
      </c>
      <c r="B956" s="13" t="s">
        <v>643</v>
      </c>
      <c r="C956" s="13" t="s">
        <v>644</v>
      </c>
      <c r="D956" s="222" t="s">
        <v>3590</v>
      </c>
      <c r="E956" s="109" t="s">
        <v>3708</v>
      </c>
      <c r="F956" s="79" t="s">
        <v>32</v>
      </c>
      <c r="G956" s="80">
        <v>0</v>
      </c>
      <c r="H956" s="10">
        <v>0</v>
      </c>
      <c r="I956" s="87">
        <v>47495.08</v>
      </c>
      <c r="J956" s="89">
        <v>0</v>
      </c>
      <c r="K956" s="96" t="s">
        <v>356</v>
      </c>
      <c r="L956" s="19" t="s">
        <v>2429</v>
      </c>
      <c r="M956" s="19"/>
      <c r="N956" s="19"/>
      <c r="O956" s="19"/>
    </row>
    <row r="957" spans="1:15" x14ac:dyDescent="0.25">
      <c r="A957" s="13" t="s">
        <v>645</v>
      </c>
      <c r="B957" s="13" t="s">
        <v>643</v>
      </c>
      <c r="C957" s="13" t="s">
        <v>644</v>
      </c>
      <c r="D957" s="222" t="s">
        <v>17</v>
      </c>
      <c r="E957" s="13" t="s">
        <v>18</v>
      </c>
      <c r="F957" s="10" t="s">
        <v>649</v>
      </c>
      <c r="G957" s="11">
        <v>1</v>
      </c>
      <c r="H957" s="10">
        <v>13495826</v>
      </c>
      <c r="I957" s="87">
        <v>11579101.449999999</v>
      </c>
      <c r="J957" s="89">
        <v>1</v>
      </c>
      <c r="K957" s="96" t="s">
        <v>650</v>
      </c>
      <c r="L957" s="19" t="s">
        <v>27</v>
      </c>
      <c r="M957" s="19"/>
      <c r="N957" s="19"/>
      <c r="O957" s="19"/>
    </row>
    <row r="958" spans="1:15" x14ac:dyDescent="0.25">
      <c r="A958" s="13" t="s">
        <v>645</v>
      </c>
      <c r="B958" s="13" t="s">
        <v>643</v>
      </c>
      <c r="C958" s="13" t="s">
        <v>644</v>
      </c>
      <c r="D958" s="222" t="s">
        <v>583</v>
      </c>
      <c r="E958" s="13" t="s">
        <v>584</v>
      </c>
      <c r="F958" s="10" t="s">
        <v>585</v>
      </c>
      <c r="G958" s="11">
        <v>1</v>
      </c>
      <c r="H958" s="10">
        <v>1178612</v>
      </c>
      <c r="I958" s="87">
        <v>0</v>
      </c>
      <c r="J958" s="89">
        <v>0</v>
      </c>
      <c r="K958" s="96" t="s">
        <v>356</v>
      </c>
      <c r="L958" s="19" t="s">
        <v>1382</v>
      </c>
      <c r="M958" s="19"/>
      <c r="N958" s="19" t="s">
        <v>2496</v>
      </c>
      <c r="O958" s="19"/>
    </row>
    <row r="959" spans="1:15" x14ac:dyDescent="0.25">
      <c r="A959" s="13" t="s">
        <v>645</v>
      </c>
      <c r="B959" s="13" t="s">
        <v>643</v>
      </c>
      <c r="C959" s="13" t="s">
        <v>644</v>
      </c>
      <c r="D959" s="222" t="s">
        <v>612</v>
      </c>
      <c r="E959" s="13" t="s">
        <v>613</v>
      </c>
      <c r="F959" s="10">
        <v>0</v>
      </c>
      <c r="G959" s="10">
        <v>0</v>
      </c>
      <c r="H959" s="10">
        <v>0</v>
      </c>
      <c r="I959" s="87">
        <v>4830647.9400000004</v>
      </c>
      <c r="J959" s="89">
        <v>1</v>
      </c>
      <c r="K959" s="96" t="s">
        <v>663</v>
      </c>
      <c r="L959" s="19" t="s">
        <v>2429</v>
      </c>
      <c r="M959" s="19"/>
      <c r="N959" s="19"/>
      <c r="O959" s="19"/>
    </row>
    <row r="960" spans="1:15" x14ac:dyDescent="0.25">
      <c r="A960" s="13" t="s">
        <v>645</v>
      </c>
      <c r="B960" s="13" t="s">
        <v>643</v>
      </c>
      <c r="C960" s="13" t="s">
        <v>644</v>
      </c>
      <c r="D960" s="222" t="s">
        <v>615</v>
      </c>
      <c r="E960" s="13" t="s">
        <v>616</v>
      </c>
      <c r="F960" s="10">
        <v>0</v>
      </c>
      <c r="G960" s="10">
        <v>0</v>
      </c>
      <c r="H960" s="10">
        <v>0</v>
      </c>
      <c r="I960" s="87">
        <v>3327644.2</v>
      </c>
      <c r="J960" s="89">
        <v>1</v>
      </c>
      <c r="K960" s="96" t="s">
        <v>664</v>
      </c>
      <c r="L960" s="19" t="s">
        <v>2429</v>
      </c>
      <c r="M960" s="19"/>
      <c r="N960" s="19"/>
      <c r="O960" s="19"/>
    </row>
    <row r="961" spans="1:15" x14ac:dyDescent="0.25">
      <c r="A961" s="13" t="s">
        <v>645</v>
      </c>
      <c r="B961" s="13" t="s">
        <v>643</v>
      </c>
      <c r="C961" s="13" t="s">
        <v>644</v>
      </c>
      <c r="D961" s="222" t="s">
        <v>586</v>
      </c>
      <c r="E961" s="13" t="s">
        <v>587</v>
      </c>
      <c r="F961" s="10" t="s">
        <v>651</v>
      </c>
      <c r="G961" s="11">
        <v>1</v>
      </c>
      <c r="H961" s="10">
        <v>7868452</v>
      </c>
      <c r="I961" s="87">
        <v>3198478.39</v>
      </c>
      <c r="J961" s="89">
        <v>1</v>
      </c>
      <c r="K961" s="96" t="s">
        <v>652</v>
      </c>
      <c r="L961" s="19" t="s">
        <v>27</v>
      </c>
      <c r="M961" s="19"/>
      <c r="N961" s="19"/>
      <c r="O961" s="19"/>
    </row>
    <row r="962" spans="1:15" x14ac:dyDescent="0.25">
      <c r="A962" s="13" t="s">
        <v>645</v>
      </c>
      <c r="B962" s="13" t="s">
        <v>643</v>
      </c>
      <c r="C962" s="13" t="s">
        <v>644</v>
      </c>
      <c r="D962" s="222" t="s">
        <v>591</v>
      </c>
      <c r="E962" s="13" t="s">
        <v>592</v>
      </c>
      <c r="F962" s="10" t="s">
        <v>653</v>
      </c>
      <c r="G962" s="11">
        <v>1</v>
      </c>
      <c r="H962" s="10">
        <v>2530898</v>
      </c>
      <c r="I962" s="87">
        <v>11797652.810000001</v>
      </c>
      <c r="J962" s="89">
        <v>1</v>
      </c>
      <c r="K962" s="96" t="s">
        <v>654</v>
      </c>
      <c r="L962" s="19" t="s">
        <v>27</v>
      </c>
      <c r="M962" s="19"/>
      <c r="N962" s="19"/>
      <c r="O962" s="19"/>
    </row>
    <row r="963" spans="1:15" x14ac:dyDescent="0.25">
      <c r="A963" s="13" t="s">
        <v>645</v>
      </c>
      <c r="B963" s="13" t="s">
        <v>643</v>
      </c>
      <c r="C963" s="13" t="s">
        <v>644</v>
      </c>
      <c r="D963" s="222" t="s">
        <v>595</v>
      </c>
      <c r="E963" s="13" t="s">
        <v>596</v>
      </c>
      <c r="F963" s="10" t="s">
        <v>655</v>
      </c>
      <c r="G963" s="11">
        <v>1</v>
      </c>
      <c r="H963" s="10">
        <v>2713799</v>
      </c>
      <c r="I963" s="87">
        <v>4152983.1</v>
      </c>
      <c r="J963" s="89">
        <v>1</v>
      </c>
      <c r="K963" s="96" t="s">
        <v>656</v>
      </c>
      <c r="L963" s="19" t="s">
        <v>27</v>
      </c>
      <c r="M963" s="19"/>
      <c r="N963" s="19"/>
      <c r="O963" s="19"/>
    </row>
    <row r="964" spans="1:15" x14ac:dyDescent="0.25">
      <c r="A964" s="13" t="s">
        <v>645</v>
      </c>
      <c r="B964" s="13" t="s">
        <v>643</v>
      </c>
      <c r="C964" s="13" t="s">
        <v>644</v>
      </c>
      <c r="D964" s="222" t="s">
        <v>136</v>
      </c>
      <c r="E964" s="13" t="s">
        <v>137</v>
      </c>
      <c r="F964" s="10" t="s">
        <v>138</v>
      </c>
      <c r="G964" s="11">
        <v>1</v>
      </c>
      <c r="H964" s="10">
        <v>1000</v>
      </c>
      <c r="I964" s="87">
        <v>0</v>
      </c>
      <c r="J964" s="89">
        <v>0</v>
      </c>
      <c r="K964" s="96" t="s">
        <v>356</v>
      </c>
      <c r="L964" s="19" t="s">
        <v>1382</v>
      </c>
      <c r="M964" s="19" t="s">
        <v>657</v>
      </c>
      <c r="N964" s="19" t="s">
        <v>1029</v>
      </c>
      <c r="O964" s="19"/>
    </row>
    <row r="965" spans="1:15" x14ac:dyDescent="0.25">
      <c r="A965" s="13" t="s">
        <v>645</v>
      </c>
      <c r="B965" s="13" t="s">
        <v>643</v>
      </c>
      <c r="C965" s="13" t="s">
        <v>644</v>
      </c>
      <c r="D965" s="222" t="s">
        <v>39</v>
      </c>
      <c r="E965" s="13" t="s">
        <v>40</v>
      </c>
      <c r="F965" s="10" t="s">
        <v>375</v>
      </c>
      <c r="G965" s="11">
        <v>1</v>
      </c>
      <c r="H965" s="10">
        <v>48960</v>
      </c>
      <c r="I965" s="87">
        <v>71573.490000000005</v>
      </c>
      <c r="J965" s="89">
        <v>1</v>
      </c>
      <c r="K965" s="96" t="s">
        <v>658</v>
      </c>
      <c r="L965" s="19" t="s">
        <v>27</v>
      </c>
      <c r="M965" s="19"/>
      <c r="N965" s="19"/>
      <c r="O965" s="19"/>
    </row>
    <row r="966" spans="1:15" x14ac:dyDescent="0.25">
      <c r="A966" s="13" t="s">
        <v>645</v>
      </c>
      <c r="B966" s="13" t="s">
        <v>643</v>
      </c>
      <c r="C966" s="13" t="s">
        <v>644</v>
      </c>
      <c r="D966" s="222" t="s">
        <v>603</v>
      </c>
      <c r="E966" s="13" t="s">
        <v>604</v>
      </c>
      <c r="F966" s="10" t="s">
        <v>605</v>
      </c>
      <c r="G966" s="11">
        <v>1</v>
      </c>
      <c r="H966" s="10">
        <v>1000</v>
      </c>
      <c r="I966" s="87">
        <v>145390.25</v>
      </c>
      <c r="J966" s="89">
        <v>1</v>
      </c>
      <c r="K966" s="96" t="s">
        <v>659</v>
      </c>
      <c r="L966" s="19" t="s">
        <v>27</v>
      </c>
      <c r="M966" s="19"/>
      <c r="N966" s="19"/>
      <c r="O966" s="19"/>
    </row>
    <row r="967" spans="1:15" x14ac:dyDescent="0.25">
      <c r="A967" s="13" t="s">
        <v>645</v>
      </c>
      <c r="B967" s="13" t="s">
        <v>643</v>
      </c>
      <c r="C967" s="13" t="s">
        <v>644</v>
      </c>
      <c r="D967" s="222" t="s">
        <v>606</v>
      </c>
      <c r="E967" s="13" t="s">
        <v>607</v>
      </c>
      <c r="F967" s="10" t="s">
        <v>660</v>
      </c>
      <c r="G967" s="11">
        <v>1</v>
      </c>
      <c r="H967" s="10">
        <v>1000</v>
      </c>
      <c r="I967" s="87">
        <v>0</v>
      </c>
      <c r="J967" s="89">
        <v>0</v>
      </c>
      <c r="K967" s="96" t="s">
        <v>356</v>
      </c>
      <c r="L967" s="19" t="s">
        <v>1382</v>
      </c>
      <c r="M967" s="19">
        <v>0</v>
      </c>
      <c r="N967" s="19" t="s">
        <v>1029</v>
      </c>
      <c r="O967" s="19"/>
    </row>
    <row r="968" spans="1:15" x14ac:dyDescent="0.25">
      <c r="A968" s="13" t="s">
        <v>645</v>
      </c>
      <c r="B968" s="13" t="s">
        <v>643</v>
      </c>
      <c r="C968" s="13" t="s">
        <v>644</v>
      </c>
      <c r="D968" s="222" t="s">
        <v>65</v>
      </c>
      <c r="E968" s="13" t="s">
        <v>66</v>
      </c>
      <c r="F968" s="10" t="s">
        <v>67</v>
      </c>
      <c r="G968" s="11">
        <v>1</v>
      </c>
      <c r="H968" s="10">
        <v>1000</v>
      </c>
      <c r="I968" s="87">
        <v>0</v>
      </c>
      <c r="J968" s="89">
        <v>0</v>
      </c>
      <c r="K968" s="96" t="s">
        <v>356</v>
      </c>
      <c r="L968" s="19" t="s">
        <v>1382</v>
      </c>
      <c r="M968" s="19">
        <v>0</v>
      </c>
      <c r="N968" s="19" t="s">
        <v>1029</v>
      </c>
      <c r="O968" s="19"/>
    </row>
    <row r="969" spans="1:15" x14ac:dyDescent="0.25">
      <c r="A969" s="13" t="s">
        <v>645</v>
      </c>
      <c r="B969" s="13" t="s">
        <v>643</v>
      </c>
      <c r="C969" s="13" t="s">
        <v>644</v>
      </c>
      <c r="D969" s="222" t="s">
        <v>609</v>
      </c>
      <c r="E969" s="13" t="s">
        <v>410</v>
      </c>
      <c r="F969" s="10" t="s">
        <v>661</v>
      </c>
      <c r="G969" s="11">
        <v>1</v>
      </c>
      <c r="H969" s="10">
        <v>16000</v>
      </c>
      <c r="I969" s="87">
        <v>570</v>
      </c>
      <c r="J969" s="89">
        <v>1</v>
      </c>
      <c r="K969" s="96" t="s">
        <v>662</v>
      </c>
      <c r="L969" s="19" t="s">
        <v>27</v>
      </c>
      <c r="M969" s="19"/>
      <c r="N969" s="19"/>
      <c r="O969" s="19"/>
    </row>
    <row r="970" spans="1:15" x14ac:dyDescent="0.25">
      <c r="A970" s="6" t="s">
        <v>2188</v>
      </c>
      <c r="B970" s="13" t="s">
        <v>2186</v>
      </c>
      <c r="C970" s="13" t="s">
        <v>2187</v>
      </c>
      <c r="D970" s="222" t="s">
        <v>574</v>
      </c>
      <c r="E970" s="6" t="s">
        <v>575</v>
      </c>
      <c r="F970" s="10" t="s">
        <v>576</v>
      </c>
      <c r="G970" s="11">
        <v>1</v>
      </c>
      <c r="H970" s="10">
        <v>145859</v>
      </c>
      <c r="I970" s="87">
        <v>0</v>
      </c>
      <c r="J970" s="89" t="s">
        <v>356</v>
      </c>
      <c r="K970" s="96" t="s">
        <v>356</v>
      </c>
      <c r="L970" s="19" t="s">
        <v>33</v>
      </c>
      <c r="M970" s="19" t="s">
        <v>2189</v>
      </c>
      <c r="N970" s="19" t="s">
        <v>2190</v>
      </c>
      <c r="O970" s="19"/>
    </row>
    <row r="971" spans="1:15" x14ac:dyDescent="0.25">
      <c r="A971" s="6" t="s">
        <v>2188</v>
      </c>
      <c r="B971" s="13" t="s">
        <v>2186</v>
      </c>
      <c r="C971" s="13" t="s">
        <v>2187</v>
      </c>
      <c r="D971" s="222" t="s">
        <v>578</v>
      </c>
      <c r="E971" s="6" t="s">
        <v>579</v>
      </c>
      <c r="F971" s="10" t="s">
        <v>580</v>
      </c>
      <c r="G971" s="11">
        <v>1</v>
      </c>
      <c r="H971" s="10">
        <v>2431889</v>
      </c>
      <c r="I971" s="87">
        <v>6222369.6799999997</v>
      </c>
      <c r="J971" s="89">
        <v>69</v>
      </c>
      <c r="K971" s="96" t="s">
        <v>635</v>
      </c>
      <c r="L971" s="19" t="s">
        <v>27</v>
      </c>
      <c r="M971" s="19"/>
      <c r="N971" s="19" t="s">
        <v>2191</v>
      </c>
      <c r="O971" s="19"/>
    </row>
    <row r="972" spans="1:15" x14ac:dyDescent="0.25">
      <c r="A972" s="78" t="s">
        <v>2188</v>
      </c>
      <c r="B972" s="13" t="s">
        <v>2186</v>
      </c>
      <c r="C972" s="13" t="s">
        <v>2187</v>
      </c>
      <c r="D972" s="222" t="s">
        <v>3591</v>
      </c>
      <c r="E972" s="109" t="s">
        <v>3709</v>
      </c>
      <c r="F972" s="79" t="s">
        <v>32</v>
      </c>
      <c r="G972" s="80">
        <v>0</v>
      </c>
      <c r="H972" s="10">
        <v>0</v>
      </c>
      <c r="I972" s="87">
        <v>199893.79</v>
      </c>
      <c r="J972" s="89">
        <v>0</v>
      </c>
      <c r="K972" s="96" t="s">
        <v>356</v>
      </c>
      <c r="L972" s="19" t="s">
        <v>2429</v>
      </c>
      <c r="M972" s="19"/>
      <c r="N972" s="19"/>
      <c r="O972" s="19"/>
    </row>
    <row r="973" spans="1:15" x14ac:dyDescent="0.25">
      <c r="A973" s="78" t="s">
        <v>2188</v>
      </c>
      <c r="B973" s="13" t="s">
        <v>2186</v>
      </c>
      <c r="C973" s="13" t="s">
        <v>2187</v>
      </c>
      <c r="D973" s="222" t="s">
        <v>3592</v>
      </c>
      <c r="E973" s="109" t="s">
        <v>3710</v>
      </c>
      <c r="F973" s="79" t="s">
        <v>32</v>
      </c>
      <c r="G973" s="80">
        <v>0</v>
      </c>
      <c r="H973" s="10">
        <v>0</v>
      </c>
      <c r="I973" s="87">
        <v>48819.93</v>
      </c>
      <c r="J973" s="89">
        <v>0</v>
      </c>
      <c r="K973" s="96" t="s">
        <v>356</v>
      </c>
      <c r="L973" s="19" t="s">
        <v>2429</v>
      </c>
      <c r="M973" s="19"/>
      <c r="N973" s="19"/>
      <c r="O973" s="19"/>
    </row>
    <row r="974" spans="1:15" x14ac:dyDescent="0.25">
      <c r="A974" s="78" t="s">
        <v>2188</v>
      </c>
      <c r="B974" s="13" t="s">
        <v>2186</v>
      </c>
      <c r="C974" s="13" t="s">
        <v>2187</v>
      </c>
      <c r="D974" s="222" t="s">
        <v>3593</v>
      </c>
      <c r="E974" s="109" t="s">
        <v>3711</v>
      </c>
      <c r="F974" s="79" t="s">
        <v>32</v>
      </c>
      <c r="G974" s="80">
        <v>0</v>
      </c>
      <c r="H974" s="10">
        <v>0</v>
      </c>
      <c r="I974" s="87">
        <v>247779.56</v>
      </c>
      <c r="J974" s="89">
        <v>0</v>
      </c>
      <c r="K974" s="96" t="s">
        <v>356</v>
      </c>
      <c r="L974" s="19" t="s">
        <v>2429</v>
      </c>
      <c r="M974" s="19"/>
      <c r="N974" s="19"/>
      <c r="O974" s="19"/>
    </row>
    <row r="975" spans="1:15" x14ac:dyDescent="0.25">
      <c r="A975" s="78" t="s">
        <v>2188</v>
      </c>
      <c r="B975" s="13" t="s">
        <v>2186</v>
      </c>
      <c r="C975" s="13" t="s">
        <v>2187</v>
      </c>
      <c r="D975" s="222" t="s">
        <v>3594</v>
      </c>
      <c r="E975" s="109" t="s">
        <v>3712</v>
      </c>
      <c r="F975" s="79" t="s">
        <v>32</v>
      </c>
      <c r="G975" s="80">
        <v>0</v>
      </c>
      <c r="H975" s="10">
        <v>0</v>
      </c>
      <c r="I975" s="87">
        <v>117204.02</v>
      </c>
      <c r="J975" s="89">
        <v>0</v>
      </c>
      <c r="K975" s="96" t="s">
        <v>356</v>
      </c>
      <c r="L975" s="19" t="s">
        <v>2429</v>
      </c>
      <c r="M975" s="19"/>
      <c r="N975" s="19"/>
      <c r="O975" s="19"/>
    </row>
    <row r="976" spans="1:15" x14ac:dyDescent="0.25">
      <c r="A976" s="78" t="s">
        <v>2188</v>
      </c>
      <c r="B976" s="13" t="s">
        <v>2186</v>
      </c>
      <c r="C976" s="13" t="s">
        <v>2187</v>
      </c>
      <c r="D976" s="222" t="s">
        <v>3595</v>
      </c>
      <c r="E976" s="109" t="s">
        <v>3713</v>
      </c>
      <c r="F976" s="79" t="s">
        <v>32</v>
      </c>
      <c r="G976" s="80">
        <v>0</v>
      </c>
      <c r="H976" s="10">
        <v>0</v>
      </c>
      <c r="I976" s="87">
        <v>0</v>
      </c>
      <c r="J976" s="89">
        <v>0</v>
      </c>
      <c r="K976" s="96" t="s">
        <v>356</v>
      </c>
      <c r="L976" s="19" t="s">
        <v>2429</v>
      </c>
      <c r="M976" s="19"/>
      <c r="N976" s="19"/>
      <c r="O976" s="19"/>
    </row>
    <row r="977" spans="1:15" x14ac:dyDescent="0.25">
      <c r="A977" s="78" t="s">
        <v>2188</v>
      </c>
      <c r="B977" s="13" t="s">
        <v>2186</v>
      </c>
      <c r="C977" s="13" t="s">
        <v>2187</v>
      </c>
      <c r="D977" s="222" t="s">
        <v>3596</v>
      </c>
      <c r="E977" s="109" t="s">
        <v>3714</v>
      </c>
      <c r="F977" s="79" t="s">
        <v>32</v>
      </c>
      <c r="G977" s="80">
        <v>0</v>
      </c>
      <c r="H977" s="10">
        <v>0</v>
      </c>
      <c r="I977" s="87">
        <v>109035.26</v>
      </c>
      <c r="J977" s="89">
        <v>0</v>
      </c>
      <c r="K977" s="96" t="s">
        <v>356</v>
      </c>
      <c r="L977" s="19" t="s">
        <v>2429</v>
      </c>
      <c r="M977" s="19"/>
      <c r="N977" s="19"/>
      <c r="O977" s="19"/>
    </row>
    <row r="978" spans="1:15" x14ac:dyDescent="0.25">
      <c r="A978" s="78" t="s">
        <v>2188</v>
      </c>
      <c r="B978" s="13" t="s">
        <v>2186</v>
      </c>
      <c r="C978" s="13" t="s">
        <v>2187</v>
      </c>
      <c r="D978" s="222" t="s">
        <v>3597</v>
      </c>
      <c r="E978" s="109" t="s">
        <v>3715</v>
      </c>
      <c r="F978" s="79" t="s">
        <v>32</v>
      </c>
      <c r="G978" s="80">
        <v>0</v>
      </c>
      <c r="H978" s="10">
        <v>0</v>
      </c>
      <c r="I978" s="87">
        <v>145045.01999999999</v>
      </c>
      <c r="J978" s="89">
        <v>0</v>
      </c>
      <c r="K978" s="96" t="s">
        <v>356</v>
      </c>
      <c r="L978" s="19" t="s">
        <v>2429</v>
      </c>
      <c r="M978" s="19"/>
      <c r="N978" s="19"/>
      <c r="O978" s="19"/>
    </row>
    <row r="979" spans="1:15" x14ac:dyDescent="0.25">
      <c r="A979" s="6" t="s">
        <v>2188</v>
      </c>
      <c r="B979" s="13" t="s">
        <v>2186</v>
      </c>
      <c r="C979" s="13" t="s">
        <v>2187</v>
      </c>
      <c r="D979" s="222" t="s">
        <v>17</v>
      </c>
      <c r="E979" s="6" t="s">
        <v>18</v>
      </c>
      <c r="F979" s="10" t="s">
        <v>19</v>
      </c>
      <c r="G979" s="11">
        <v>1</v>
      </c>
      <c r="H979" s="10">
        <v>21868388</v>
      </c>
      <c r="I979" s="87">
        <v>18800284.84999999</v>
      </c>
      <c r="J979" s="89">
        <v>1</v>
      </c>
      <c r="K979" s="96" t="s">
        <v>636</v>
      </c>
      <c r="L979" s="19" t="s">
        <v>27</v>
      </c>
      <c r="M979" s="19"/>
      <c r="N979" s="19" t="s">
        <v>2192</v>
      </c>
      <c r="O979" s="19"/>
    </row>
    <row r="980" spans="1:15" x14ac:dyDescent="0.25">
      <c r="A980" s="6" t="s">
        <v>2188</v>
      </c>
      <c r="B980" s="13" t="s">
        <v>2186</v>
      </c>
      <c r="C980" s="13" t="s">
        <v>2187</v>
      </c>
      <c r="D980" s="222" t="s">
        <v>583</v>
      </c>
      <c r="E980" s="6" t="s">
        <v>584</v>
      </c>
      <c r="F980" s="10" t="s">
        <v>585</v>
      </c>
      <c r="G980" s="11">
        <v>2</v>
      </c>
      <c r="H980" s="10">
        <v>797399</v>
      </c>
      <c r="I980" s="87">
        <v>0</v>
      </c>
      <c r="J980" s="89">
        <v>0</v>
      </c>
      <c r="K980" s="96" t="s">
        <v>356</v>
      </c>
      <c r="L980" s="19" t="s">
        <v>1382</v>
      </c>
      <c r="M980" s="19"/>
      <c r="N980" s="19" t="s">
        <v>2496</v>
      </c>
      <c r="O980" s="19"/>
    </row>
    <row r="981" spans="1:15" x14ac:dyDescent="0.25">
      <c r="A981" s="6" t="s">
        <v>2188</v>
      </c>
      <c r="B981" s="13" t="s">
        <v>2186</v>
      </c>
      <c r="C981" s="13" t="s">
        <v>2187</v>
      </c>
      <c r="D981" s="222" t="s">
        <v>612</v>
      </c>
      <c r="E981" s="6" t="s">
        <v>613</v>
      </c>
      <c r="F981" s="10">
        <v>0</v>
      </c>
      <c r="G981" s="10">
        <v>0</v>
      </c>
      <c r="H981" s="10">
        <v>0</v>
      </c>
      <c r="I981" s="87">
        <v>4293286.6500000004</v>
      </c>
      <c r="J981" s="89">
        <v>240</v>
      </c>
      <c r="K981" s="96" t="s">
        <v>2202</v>
      </c>
      <c r="L981" s="19" t="s">
        <v>2429</v>
      </c>
      <c r="M981" s="19"/>
      <c r="N981" s="19" t="s">
        <v>2203</v>
      </c>
      <c r="O981" s="19"/>
    </row>
    <row r="982" spans="1:15" x14ac:dyDescent="0.25">
      <c r="A982" s="6" t="s">
        <v>2188</v>
      </c>
      <c r="B982" s="13" t="s">
        <v>2186</v>
      </c>
      <c r="C982" s="13" t="s">
        <v>2187</v>
      </c>
      <c r="D982" s="222" t="s">
        <v>615</v>
      </c>
      <c r="E982" s="6" t="s">
        <v>616</v>
      </c>
      <c r="F982" s="10">
        <v>0</v>
      </c>
      <c r="G982" s="10">
        <v>0</v>
      </c>
      <c r="H982" s="10">
        <v>0</v>
      </c>
      <c r="I982" s="87">
        <v>3586476.78</v>
      </c>
      <c r="J982" s="89">
        <v>5979</v>
      </c>
      <c r="K982" s="96" t="s">
        <v>2202</v>
      </c>
      <c r="L982" s="19" t="s">
        <v>2429</v>
      </c>
      <c r="M982" s="19"/>
      <c r="N982" s="19"/>
      <c r="O982" s="19"/>
    </row>
    <row r="983" spans="1:15" x14ac:dyDescent="0.25">
      <c r="A983" s="6" t="s">
        <v>2188</v>
      </c>
      <c r="B983" s="13" t="s">
        <v>2186</v>
      </c>
      <c r="C983" s="13" t="s">
        <v>2187</v>
      </c>
      <c r="D983" s="222" t="s">
        <v>586</v>
      </c>
      <c r="E983" s="6" t="s">
        <v>587</v>
      </c>
      <c r="F983" s="10" t="s">
        <v>623</v>
      </c>
      <c r="G983" s="11">
        <v>1</v>
      </c>
      <c r="H983" s="10">
        <v>11545669</v>
      </c>
      <c r="I983" s="87">
        <v>1023042.12</v>
      </c>
      <c r="J983" s="89">
        <v>3</v>
      </c>
      <c r="K983" s="96" t="s">
        <v>641</v>
      </c>
      <c r="L983" s="19" t="s">
        <v>27</v>
      </c>
      <c r="M983" s="19"/>
      <c r="N983" s="19" t="s">
        <v>2193</v>
      </c>
      <c r="O983" s="19"/>
    </row>
    <row r="984" spans="1:15" x14ac:dyDescent="0.25">
      <c r="A984" s="6" t="s">
        <v>2188</v>
      </c>
      <c r="B984" s="13" t="s">
        <v>2186</v>
      </c>
      <c r="C984" s="13" t="s">
        <v>2187</v>
      </c>
      <c r="D984" s="222" t="s">
        <v>591</v>
      </c>
      <c r="E984" s="6" t="s">
        <v>592</v>
      </c>
      <c r="F984" s="10" t="s">
        <v>593</v>
      </c>
      <c r="G984" s="11">
        <v>1</v>
      </c>
      <c r="H984" s="10">
        <v>8204572</v>
      </c>
      <c r="I984" s="87">
        <v>12317919.560000004</v>
      </c>
      <c r="J984" s="89">
        <v>10</v>
      </c>
      <c r="K984" s="96" t="s">
        <v>2166</v>
      </c>
      <c r="L984" s="19" t="s">
        <v>27</v>
      </c>
      <c r="M984" s="19"/>
      <c r="N984" s="19" t="s">
        <v>2194</v>
      </c>
      <c r="O984" s="19"/>
    </row>
    <row r="985" spans="1:15" x14ac:dyDescent="0.25">
      <c r="A985" s="6" t="s">
        <v>2188</v>
      </c>
      <c r="B985" s="13" t="s">
        <v>2186</v>
      </c>
      <c r="C985" s="13" t="s">
        <v>2187</v>
      </c>
      <c r="D985" s="222" t="s">
        <v>1167</v>
      </c>
      <c r="E985" s="6" t="s">
        <v>1168</v>
      </c>
      <c r="F985" s="10">
        <v>0</v>
      </c>
      <c r="G985" s="10">
        <v>0</v>
      </c>
      <c r="H985" s="10">
        <v>0</v>
      </c>
      <c r="I985" s="87">
        <v>21324.799999999999</v>
      </c>
      <c r="J985" s="89">
        <v>4</v>
      </c>
      <c r="K985" s="96" t="s">
        <v>2202</v>
      </c>
      <c r="L985" s="19" t="s">
        <v>2429</v>
      </c>
      <c r="M985" s="19"/>
      <c r="N985" s="19"/>
      <c r="O985" s="19"/>
    </row>
    <row r="986" spans="1:15" x14ac:dyDescent="0.25">
      <c r="A986" s="6" t="s">
        <v>2188</v>
      </c>
      <c r="B986" s="13" t="s">
        <v>2186</v>
      </c>
      <c r="C986" s="13" t="s">
        <v>2187</v>
      </c>
      <c r="D986" s="222" t="s">
        <v>595</v>
      </c>
      <c r="E986" s="6" t="s">
        <v>596</v>
      </c>
      <c r="F986" s="10" t="s">
        <v>597</v>
      </c>
      <c r="G986" s="11">
        <v>1</v>
      </c>
      <c r="H986" s="10">
        <v>3876553</v>
      </c>
      <c r="I986" s="87">
        <v>5883006.0199999996</v>
      </c>
      <c r="J986" s="89">
        <v>2</v>
      </c>
      <c r="K986" s="96" t="s">
        <v>639</v>
      </c>
      <c r="L986" s="19" t="s">
        <v>27</v>
      </c>
      <c r="M986" s="19"/>
      <c r="N986" s="19" t="s">
        <v>2195</v>
      </c>
      <c r="O986" s="19"/>
    </row>
    <row r="987" spans="1:15" x14ac:dyDescent="0.25">
      <c r="A987" s="6" t="s">
        <v>2188</v>
      </c>
      <c r="B987" s="13" t="s">
        <v>2186</v>
      </c>
      <c r="C987" s="13" t="s">
        <v>2187</v>
      </c>
      <c r="D987" s="222" t="s">
        <v>136</v>
      </c>
      <c r="E987" s="6" t="s">
        <v>137</v>
      </c>
      <c r="F987" s="10" t="s">
        <v>138</v>
      </c>
      <c r="G987" s="11">
        <v>1</v>
      </c>
      <c r="H987" s="10">
        <v>11659</v>
      </c>
      <c r="I987" s="87">
        <v>0</v>
      </c>
      <c r="J987" s="89" t="s">
        <v>356</v>
      </c>
      <c r="K987" s="96" t="s">
        <v>356</v>
      </c>
      <c r="L987" s="19" t="s">
        <v>33</v>
      </c>
      <c r="M987" s="19" t="s">
        <v>2189</v>
      </c>
      <c r="N987" s="19" t="s">
        <v>2196</v>
      </c>
      <c r="O987" s="19"/>
    </row>
    <row r="988" spans="1:15" x14ac:dyDescent="0.25">
      <c r="A988" s="6" t="s">
        <v>2188</v>
      </c>
      <c r="B988" s="13" t="s">
        <v>2186</v>
      </c>
      <c r="C988" s="13" t="s">
        <v>2187</v>
      </c>
      <c r="D988" s="222" t="s">
        <v>39</v>
      </c>
      <c r="E988" s="6" t="s">
        <v>40</v>
      </c>
      <c r="F988" s="10" t="s">
        <v>624</v>
      </c>
      <c r="G988" s="11">
        <v>1</v>
      </c>
      <c r="H988" s="10">
        <v>326400</v>
      </c>
      <c r="I988" s="87">
        <v>48935.62</v>
      </c>
      <c r="J988" s="89">
        <v>1</v>
      </c>
      <c r="K988" s="96" t="s">
        <v>640</v>
      </c>
      <c r="L988" s="19" t="s">
        <v>27</v>
      </c>
      <c r="M988" s="19"/>
      <c r="N988" s="19" t="s">
        <v>2197</v>
      </c>
      <c r="O988" s="19"/>
    </row>
    <row r="989" spans="1:15" x14ac:dyDescent="0.25">
      <c r="A989" s="6" t="s">
        <v>2188</v>
      </c>
      <c r="B989" s="13" t="s">
        <v>2186</v>
      </c>
      <c r="C989" s="13" t="s">
        <v>2187</v>
      </c>
      <c r="D989" s="222" t="s">
        <v>603</v>
      </c>
      <c r="E989" s="6" t="s">
        <v>604</v>
      </c>
      <c r="F989" s="10" t="s">
        <v>605</v>
      </c>
      <c r="G989" s="11">
        <v>1</v>
      </c>
      <c r="H989" s="10">
        <v>12240</v>
      </c>
      <c r="I989" s="87">
        <v>0</v>
      </c>
      <c r="J989" s="89" t="s">
        <v>356</v>
      </c>
      <c r="K989" s="96" t="s">
        <v>356</v>
      </c>
      <c r="L989" s="19" t="s">
        <v>33</v>
      </c>
      <c r="M989" s="19" t="s">
        <v>2189</v>
      </c>
      <c r="N989" s="19" t="s">
        <v>2198</v>
      </c>
      <c r="O989" s="19"/>
    </row>
    <row r="990" spans="1:15" x14ac:dyDescent="0.25">
      <c r="A990" s="6" t="s">
        <v>2188</v>
      </c>
      <c r="B990" s="13" t="s">
        <v>2186</v>
      </c>
      <c r="C990" s="13" t="s">
        <v>2187</v>
      </c>
      <c r="D990" s="222" t="s">
        <v>606</v>
      </c>
      <c r="E990" s="6" t="s">
        <v>607</v>
      </c>
      <c r="F990" s="10" t="s">
        <v>608</v>
      </c>
      <c r="G990" s="11">
        <v>1</v>
      </c>
      <c r="H990" s="10">
        <v>364836</v>
      </c>
      <c r="I990" s="87">
        <v>0</v>
      </c>
      <c r="J990" s="89" t="s">
        <v>356</v>
      </c>
      <c r="K990" s="96" t="s">
        <v>356</v>
      </c>
      <c r="L990" s="19" t="s">
        <v>33</v>
      </c>
      <c r="M990" s="19" t="s">
        <v>2189</v>
      </c>
      <c r="N990" s="19" t="s">
        <v>2199</v>
      </c>
      <c r="O990" s="19"/>
    </row>
    <row r="991" spans="1:15" x14ac:dyDescent="0.25">
      <c r="A991" s="6" t="s">
        <v>2188</v>
      </c>
      <c r="B991" s="13" t="s">
        <v>2186</v>
      </c>
      <c r="C991" s="13" t="s">
        <v>2187</v>
      </c>
      <c r="D991" s="222" t="s">
        <v>65</v>
      </c>
      <c r="E991" s="6" t="s">
        <v>66</v>
      </c>
      <c r="F991" s="10" t="s">
        <v>67</v>
      </c>
      <c r="G991" s="11">
        <v>1</v>
      </c>
      <c r="H991" s="10">
        <v>2922</v>
      </c>
      <c r="I991" s="87">
        <v>83452.459999999992</v>
      </c>
      <c r="J991" s="89">
        <v>3</v>
      </c>
      <c r="K991" s="96" t="s">
        <v>2200</v>
      </c>
      <c r="L991" s="19" t="s">
        <v>27</v>
      </c>
      <c r="M991" s="19"/>
      <c r="N991" s="19" t="s">
        <v>2198</v>
      </c>
      <c r="O991" s="19"/>
    </row>
    <row r="992" spans="1:15" x14ac:dyDescent="0.25">
      <c r="A992" s="6" t="s">
        <v>2188</v>
      </c>
      <c r="B992" s="13" t="s">
        <v>2186</v>
      </c>
      <c r="C992" s="13" t="s">
        <v>2187</v>
      </c>
      <c r="D992" s="222" t="s">
        <v>609</v>
      </c>
      <c r="E992" s="6" t="s">
        <v>410</v>
      </c>
      <c r="F992" s="10" t="s">
        <v>633</v>
      </c>
      <c r="G992" s="11">
        <v>1</v>
      </c>
      <c r="H992" s="10">
        <v>1020</v>
      </c>
      <c r="I992" s="87">
        <v>0</v>
      </c>
      <c r="J992" s="89">
        <v>0</v>
      </c>
      <c r="K992" s="96" t="s">
        <v>356</v>
      </c>
      <c r="L992" s="19" t="s">
        <v>1382</v>
      </c>
      <c r="M992" s="19" t="s">
        <v>2201</v>
      </c>
      <c r="N992" s="19" t="s">
        <v>1029</v>
      </c>
      <c r="O992" s="19"/>
    </row>
    <row r="993" spans="1:15" x14ac:dyDescent="0.25">
      <c r="A993" s="6" t="s">
        <v>1189</v>
      </c>
      <c r="B993" s="13" t="s">
        <v>1187</v>
      </c>
      <c r="C993" s="13" t="s">
        <v>1188</v>
      </c>
      <c r="D993" s="222" t="s">
        <v>574</v>
      </c>
      <c r="E993" s="6" t="s">
        <v>575</v>
      </c>
      <c r="F993" s="76" t="s">
        <v>1153</v>
      </c>
      <c r="G993" s="84">
        <v>1</v>
      </c>
      <c r="H993" s="10">
        <v>857892</v>
      </c>
      <c r="I993" s="87">
        <v>0</v>
      </c>
      <c r="J993" s="89">
        <v>0</v>
      </c>
      <c r="K993" s="96" t="s">
        <v>356</v>
      </c>
      <c r="L993" s="19" t="s">
        <v>3762</v>
      </c>
      <c r="M993" s="19"/>
      <c r="N993" s="19"/>
      <c r="O993" s="19" t="s">
        <v>3766</v>
      </c>
    </row>
    <row r="994" spans="1:15" x14ac:dyDescent="0.25">
      <c r="A994" s="6" t="s">
        <v>1189</v>
      </c>
      <c r="B994" s="13" t="s">
        <v>1187</v>
      </c>
      <c r="C994" s="13" t="s">
        <v>1188</v>
      </c>
      <c r="D994" s="222" t="s">
        <v>578</v>
      </c>
      <c r="E994" s="6" t="s">
        <v>579</v>
      </c>
      <c r="F994" s="76" t="s">
        <v>580</v>
      </c>
      <c r="G994" s="84">
        <v>1</v>
      </c>
      <c r="H994" s="10">
        <v>1507440</v>
      </c>
      <c r="I994" s="87">
        <v>41132823.429999992</v>
      </c>
      <c r="J994" s="89">
        <v>1</v>
      </c>
      <c r="K994" s="96" t="s">
        <v>1191</v>
      </c>
      <c r="L994" s="19" t="s">
        <v>27</v>
      </c>
      <c r="M994" s="19"/>
      <c r="N994" s="19"/>
      <c r="O994" s="19"/>
    </row>
    <row r="995" spans="1:15" x14ac:dyDescent="0.25">
      <c r="A995" s="6" t="s">
        <v>1189</v>
      </c>
      <c r="B995" s="13" t="s">
        <v>1187</v>
      </c>
      <c r="C995" s="13" t="s">
        <v>1188</v>
      </c>
      <c r="D995" s="222" t="s">
        <v>17</v>
      </c>
      <c r="E995" s="6" t="s">
        <v>18</v>
      </c>
      <c r="F995" s="76" t="s">
        <v>649</v>
      </c>
      <c r="G995" s="84">
        <v>1</v>
      </c>
      <c r="H995" s="10">
        <v>13988827</v>
      </c>
      <c r="I995" s="87">
        <v>12227567.680000002</v>
      </c>
      <c r="J995" s="89">
        <v>1</v>
      </c>
      <c r="K995" s="96" t="s">
        <v>1192</v>
      </c>
      <c r="L995" s="19" t="s">
        <v>27</v>
      </c>
      <c r="M995" s="19"/>
      <c r="N995" s="19"/>
      <c r="O995" s="19"/>
    </row>
    <row r="996" spans="1:15" x14ac:dyDescent="0.25">
      <c r="A996" s="6" t="s">
        <v>1189</v>
      </c>
      <c r="B996" s="13" t="s">
        <v>1187</v>
      </c>
      <c r="C996" s="13" t="s">
        <v>1188</v>
      </c>
      <c r="D996" s="222" t="s">
        <v>583</v>
      </c>
      <c r="E996" s="6" t="s">
        <v>584</v>
      </c>
      <c r="F996" s="76" t="s">
        <v>585</v>
      </c>
      <c r="G996" s="84">
        <v>1</v>
      </c>
      <c r="H996" s="10">
        <v>955509</v>
      </c>
      <c r="I996" s="87">
        <v>0</v>
      </c>
      <c r="J996" s="89">
        <v>0</v>
      </c>
      <c r="K996" s="96" t="s">
        <v>356</v>
      </c>
      <c r="L996" s="19" t="s">
        <v>1382</v>
      </c>
      <c r="M996" s="19"/>
      <c r="N996" s="19" t="s">
        <v>2496</v>
      </c>
      <c r="O996" s="19"/>
    </row>
    <row r="997" spans="1:15" x14ac:dyDescent="0.25">
      <c r="A997" s="6" t="s">
        <v>1189</v>
      </c>
      <c r="B997" s="13" t="s">
        <v>1187</v>
      </c>
      <c r="C997" s="13" t="s">
        <v>1188</v>
      </c>
      <c r="D997" s="222" t="s">
        <v>612</v>
      </c>
      <c r="E997" s="6" t="s">
        <v>613</v>
      </c>
      <c r="F997" s="76">
        <v>0</v>
      </c>
      <c r="G997" s="84">
        <v>0</v>
      </c>
      <c r="H997" s="10">
        <v>0</v>
      </c>
      <c r="I997" s="87">
        <v>3301507.4800000004</v>
      </c>
      <c r="J997" s="89">
        <v>1</v>
      </c>
      <c r="K997" s="96" t="s">
        <v>1190</v>
      </c>
      <c r="L997" s="19" t="s">
        <v>2429</v>
      </c>
      <c r="M997" s="19"/>
      <c r="N997" s="19"/>
      <c r="O997" s="19"/>
    </row>
    <row r="998" spans="1:15" x14ac:dyDescent="0.25">
      <c r="A998" s="6" t="s">
        <v>1189</v>
      </c>
      <c r="B998" s="13" t="s">
        <v>1187</v>
      </c>
      <c r="C998" s="13" t="s">
        <v>1188</v>
      </c>
      <c r="D998" s="222" t="s">
        <v>615</v>
      </c>
      <c r="E998" s="6" t="s">
        <v>616</v>
      </c>
      <c r="F998" s="76">
        <v>0</v>
      </c>
      <c r="G998" s="84">
        <v>0</v>
      </c>
      <c r="H998" s="10">
        <v>0</v>
      </c>
      <c r="I998" s="87">
        <v>3260231.0300000003</v>
      </c>
      <c r="J998" s="89">
        <v>1</v>
      </c>
      <c r="K998" s="96" t="s">
        <v>1190</v>
      </c>
      <c r="L998" s="19" t="s">
        <v>2429</v>
      </c>
      <c r="M998" s="19"/>
      <c r="N998" s="19"/>
      <c r="O998" s="19"/>
    </row>
    <row r="999" spans="1:15" x14ac:dyDescent="0.25">
      <c r="A999" s="6" t="s">
        <v>1189</v>
      </c>
      <c r="B999" s="13" t="s">
        <v>1187</v>
      </c>
      <c r="C999" s="13" t="s">
        <v>1188</v>
      </c>
      <c r="D999" s="222" t="s">
        <v>586</v>
      </c>
      <c r="E999" s="6" t="s">
        <v>587</v>
      </c>
      <c r="F999" s="76" t="s">
        <v>1138</v>
      </c>
      <c r="G999" s="84">
        <v>1</v>
      </c>
      <c r="H999" s="10">
        <v>10212792</v>
      </c>
      <c r="I999" s="87">
        <v>2534291.6800000002</v>
      </c>
      <c r="J999" s="89">
        <v>1</v>
      </c>
      <c r="K999" s="96" t="s">
        <v>1190</v>
      </c>
      <c r="L999" s="19" t="s">
        <v>27</v>
      </c>
      <c r="M999" s="19"/>
      <c r="N999" s="19"/>
      <c r="O999" s="19"/>
    </row>
    <row r="1000" spans="1:15" x14ac:dyDescent="0.25">
      <c r="A1000" s="6" t="s">
        <v>1189</v>
      </c>
      <c r="B1000" s="13" t="s">
        <v>1187</v>
      </c>
      <c r="C1000" s="13" t="s">
        <v>1188</v>
      </c>
      <c r="D1000" s="222" t="s">
        <v>591</v>
      </c>
      <c r="E1000" s="6" t="s">
        <v>592</v>
      </c>
      <c r="F1000" s="76" t="s">
        <v>1159</v>
      </c>
      <c r="G1000" s="84">
        <v>1</v>
      </c>
      <c r="H1000" s="10">
        <v>4855725</v>
      </c>
      <c r="I1000" s="87">
        <v>7090108.2700000005</v>
      </c>
      <c r="J1000" s="89">
        <v>1</v>
      </c>
      <c r="K1000" s="96" t="s">
        <v>1193</v>
      </c>
      <c r="L1000" s="19" t="s">
        <v>27</v>
      </c>
      <c r="M1000" s="19"/>
      <c r="N1000" s="19"/>
      <c r="O1000" s="19"/>
    </row>
    <row r="1001" spans="1:15" x14ac:dyDescent="0.25">
      <c r="A1001" s="6" t="s">
        <v>1189</v>
      </c>
      <c r="B1001" s="13" t="s">
        <v>1187</v>
      </c>
      <c r="C1001" s="13" t="s">
        <v>1188</v>
      </c>
      <c r="D1001" s="222" t="s">
        <v>595</v>
      </c>
      <c r="E1001" s="6" t="s">
        <v>596</v>
      </c>
      <c r="F1001" s="76" t="s">
        <v>1194</v>
      </c>
      <c r="G1001" s="84">
        <v>1</v>
      </c>
      <c r="H1001" s="10">
        <v>4143664</v>
      </c>
      <c r="I1001" s="87">
        <v>5483684.9400000004</v>
      </c>
      <c r="J1001" s="89">
        <v>1</v>
      </c>
      <c r="K1001" s="96" t="s">
        <v>1195</v>
      </c>
      <c r="L1001" s="19" t="s">
        <v>27</v>
      </c>
      <c r="M1001" s="19"/>
      <c r="N1001" s="19"/>
      <c r="O1001" s="19"/>
    </row>
    <row r="1002" spans="1:15" x14ac:dyDescent="0.25">
      <c r="A1002" s="6" t="s">
        <v>1189</v>
      </c>
      <c r="B1002" s="13" t="s">
        <v>1187</v>
      </c>
      <c r="C1002" s="13" t="s">
        <v>1188</v>
      </c>
      <c r="D1002" s="222" t="s">
        <v>136</v>
      </c>
      <c r="E1002" s="6" t="s">
        <v>137</v>
      </c>
      <c r="F1002" s="76" t="s">
        <v>138</v>
      </c>
      <c r="G1002" s="84">
        <v>1</v>
      </c>
      <c r="H1002" s="10">
        <v>17357</v>
      </c>
      <c r="I1002" s="87">
        <v>0</v>
      </c>
      <c r="J1002" s="89">
        <v>0</v>
      </c>
      <c r="K1002" s="96" t="s">
        <v>356</v>
      </c>
      <c r="L1002" s="19" t="s">
        <v>3762</v>
      </c>
      <c r="M1002" s="19"/>
      <c r="N1002" s="19"/>
      <c r="O1002" s="19" t="s">
        <v>3766</v>
      </c>
    </row>
    <row r="1003" spans="1:15" x14ac:dyDescent="0.25">
      <c r="A1003" s="6" t="s">
        <v>1189</v>
      </c>
      <c r="B1003" s="13" t="s">
        <v>1187</v>
      </c>
      <c r="C1003" s="13" t="s">
        <v>1188</v>
      </c>
      <c r="D1003" s="222" t="s">
        <v>39</v>
      </c>
      <c r="E1003" s="6" t="s">
        <v>40</v>
      </c>
      <c r="F1003" s="76" t="s">
        <v>1121</v>
      </c>
      <c r="G1003" s="84">
        <v>1</v>
      </c>
      <c r="H1003" s="10">
        <v>116421</v>
      </c>
      <c r="I1003" s="87">
        <v>76036.44</v>
      </c>
      <c r="J1003" s="89">
        <v>1</v>
      </c>
      <c r="K1003" s="96" t="s">
        <v>1196</v>
      </c>
      <c r="L1003" s="19" t="s">
        <v>27</v>
      </c>
      <c r="M1003" s="19"/>
      <c r="N1003" s="19"/>
      <c r="O1003" s="19"/>
    </row>
    <row r="1004" spans="1:15" x14ac:dyDescent="0.25">
      <c r="A1004" s="6" t="s">
        <v>1189</v>
      </c>
      <c r="B1004" s="13" t="s">
        <v>1187</v>
      </c>
      <c r="C1004" s="13" t="s">
        <v>1188</v>
      </c>
      <c r="D1004" s="222" t="s">
        <v>603</v>
      </c>
      <c r="E1004" s="6" t="s">
        <v>604</v>
      </c>
      <c r="F1004" s="76" t="s">
        <v>605</v>
      </c>
      <c r="G1004" s="84">
        <v>1</v>
      </c>
      <c r="H1004" s="10">
        <v>15306</v>
      </c>
      <c r="I1004" s="87">
        <v>0</v>
      </c>
      <c r="J1004" s="89">
        <v>0</v>
      </c>
      <c r="K1004" s="96" t="s">
        <v>356</v>
      </c>
      <c r="L1004" s="19" t="s">
        <v>3762</v>
      </c>
      <c r="M1004" s="19"/>
      <c r="N1004" s="19"/>
      <c r="O1004" s="19" t="s">
        <v>3766</v>
      </c>
    </row>
    <row r="1005" spans="1:15" x14ac:dyDescent="0.25">
      <c r="A1005" s="6" t="s">
        <v>1189</v>
      </c>
      <c r="B1005" s="13" t="s">
        <v>1187</v>
      </c>
      <c r="C1005" s="13" t="s">
        <v>1188</v>
      </c>
      <c r="D1005" s="222" t="s">
        <v>606</v>
      </c>
      <c r="E1005" s="6" t="s">
        <v>607</v>
      </c>
      <c r="F1005" s="76" t="s">
        <v>608</v>
      </c>
      <c r="G1005" s="84">
        <v>1</v>
      </c>
      <c r="H1005" s="10">
        <v>366668</v>
      </c>
      <c r="I1005" s="87">
        <v>0</v>
      </c>
      <c r="J1005" s="89">
        <v>0</v>
      </c>
      <c r="K1005" s="96" t="s">
        <v>356</v>
      </c>
      <c r="L1005" s="19" t="s">
        <v>3762</v>
      </c>
      <c r="M1005" s="19"/>
      <c r="N1005" s="19"/>
      <c r="O1005" s="19" t="s">
        <v>3766</v>
      </c>
    </row>
    <row r="1006" spans="1:15" x14ac:dyDescent="0.25">
      <c r="A1006" s="6" t="s">
        <v>1189</v>
      </c>
      <c r="B1006" s="13" t="s">
        <v>1187</v>
      </c>
      <c r="C1006" s="13" t="s">
        <v>1188</v>
      </c>
      <c r="D1006" s="222" t="s">
        <v>65</v>
      </c>
      <c r="E1006" s="6" t="s">
        <v>66</v>
      </c>
      <c r="F1006" s="76" t="s">
        <v>67</v>
      </c>
      <c r="G1006" s="84">
        <v>1</v>
      </c>
      <c r="H1006" s="10">
        <v>1000</v>
      </c>
      <c r="I1006" s="87">
        <v>0</v>
      </c>
      <c r="J1006" s="89">
        <v>0</v>
      </c>
      <c r="K1006" s="96" t="s">
        <v>356</v>
      </c>
      <c r="L1006" s="19" t="s">
        <v>1382</v>
      </c>
      <c r="M1006" s="19"/>
      <c r="N1006" s="19" t="s">
        <v>1029</v>
      </c>
      <c r="O1006" s="19"/>
    </row>
    <row r="1007" spans="1:15" x14ac:dyDescent="0.25">
      <c r="A1007" s="6" t="s">
        <v>1189</v>
      </c>
      <c r="B1007" s="13" t="s">
        <v>1187</v>
      </c>
      <c r="C1007" s="13" t="s">
        <v>1188</v>
      </c>
      <c r="D1007" s="222" t="s">
        <v>609</v>
      </c>
      <c r="E1007" s="6" t="s">
        <v>410</v>
      </c>
      <c r="F1007" s="76" t="s">
        <v>1197</v>
      </c>
      <c r="G1007" s="84">
        <v>1</v>
      </c>
      <c r="H1007" s="10">
        <v>1020</v>
      </c>
      <c r="I1007" s="87">
        <v>0</v>
      </c>
      <c r="J1007" s="89">
        <v>0</v>
      </c>
      <c r="K1007" s="96" t="s">
        <v>356</v>
      </c>
      <c r="L1007" s="19" t="s">
        <v>1382</v>
      </c>
      <c r="M1007" s="19"/>
      <c r="N1007" s="19" t="s">
        <v>1029</v>
      </c>
      <c r="O1007" s="19"/>
    </row>
    <row r="1008" spans="1:15" x14ac:dyDescent="0.25">
      <c r="A1008" s="6" t="s">
        <v>1652</v>
      </c>
      <c r="B1008" s="13" t="s">
        <v>1650</v>
      </c>
      <c r="C1008" s="13" t="s">
        <v>1651</v>
      </c>
      <c r="D1008" s="222" t="s">
        <v>574</v>
      </c>
      <c r="E1008" s="6" t="s">
        <v>575</v>
      </c>
      <c r="F1008" s="10" t="s">
        <v>576</v>
      </c>
      <c r="G1008" s="11">
        <v>1</v>
      </c>
      <c r="H1008" s="10">
        <v>1000000</v>
      </c>
      <c r="I1008" s="87">
        <v>0</v>
      </c>
      <c r="J1008" s="89">
        <v>0</v>
      </c>
      <c r="K1008" s="96" t="s">
        <v>356</v>
      </c>
      <c r="L1008" s="19" t="s">
        <v>1653</v>
      </c>
      <c r="M1008" s="19" t="s">
        <v>1654</v>
      </c>
      <c r="N1008" s="19"/>
      <c r="O1008" s="19"/>
    </row>
    <row r="1009" spans="1:15" x14ac:dyDescent="0.25">
      <c r="A1009" s="6" t="s">
        <v>1652</v>
      </c>
      <c r="B1009" s="13" t="s">
        <v>1650</v>
      </c>
      <c r="C1009" s="13" t="s">
        <v>1651</v>
      </c>
      <c r="D1009" s="222" t="s">
        <v>578</v>
      </c>
      <c r="E1009" s="6" t="s">
        <v>579</v>
      </c>
      <c r="F1009" s="10" t="s">
        <v>580</v>
      </c>
      <c r="G1009" s="11">
        <v>1</v>
      </c>
      <c r="H1009" s="10">
        <v>1686436</v>
      </c>
      <c r="I1009" s="87">
        <v>22482066.290000003</v>
      </c>
      <c r="J1009" s="89">
        <v>140</v>
      </c>
      <c r="K1009" s="96" t="s">
        <v>1655</v>
      </c>
      <c r="L1009" s="19" t="s">
        <v>621</v>
      </c>
      <c r="M1009" s="19"/>
      <c r="N1009" s="19"/>
      <c r="O1009" s="19"/>
    </row>
    <row r="1010" spans="1:15" x14ac:dyDescent="0.25">
      <c r="A1010" s="78" t="s">
        <v>1652</v>
      </c>
      <c r="B1010" s="13" t="s">
        <v>1650</v>
      </c>
      <c r="C1010" s="13" t="s">
        <v>1651</v>
      </c>
      <c r="D1010" s="222" t="s">
        <v>3598</v>
      </c>
      <c r="E1010" s="109" t="s">
        <v>3716</v>
      </c>
      <c r="F1010" s="79" t="s">
        <v>32</v>
      </c>
      <c r="G1010" s="80">
        <v>0</v>
      </c>
      <c r="H1010" s="10">
        <v>0</v>
      </c>
      <c r="I1010" s="87">
        <v>99425.24</v>
      </c>
      <c r="J1010" s="89">
        <v>0</v>
      </c>
      <c r="K1010" s="96" t="s">
        <v>356</v>
      </c>
      <c r="L1010" s="19" t="s">
        <v>2429</v>
      </c>
      <c r="M1010" s="19"/>
      <c r="N1010" s="19"/>
      <c r="O1010" s="19"/>
    </row>
    <row r="1011" spans="1:15" x14ac:dyDescent="0.25">
      <c r="A1011" s="78" t="s">
        <v>1652</v>
      </c>
      <c r="B1011" s="13" t="s">
        <v>1650</v>
      </c>
      <c r="C1011" s="13" t="s">
        <v>1651</v>
      </c>
      <c r="D1011" s="222" t="s">
        <v>3599</v>
      </c>
      <c r="E1011" s="109" t="s">
        <v>3717</v>
      </c>
      <c r="F1011" s="79" t="s">
        <v>32</v>
      </c>
      <c r="G1011" s="80">
        <v>0</v>
      </c>
      <c r="H1011" s="10">
        <v>0</v>
      </c>
      <c r="I1011" s="87">
        <v>67836.98</v>
      </c>
      <c r="J1011" s="89">
        <v>0</v>
      </c>
      <c r="K1011" s="96" t="s">
        <v>356</v>
      </c>
      <c r="L1011" s="19" t="s">
        <v>2429</v>
      </c>
      <c r="M1011" s="19"/>
      <c r="N1011" s="19"/>
      <c r="O1011" s="19"/>
    </row>
    <row r="1012" spans="1:15" x14ac:dyDescent="0.25">
      <c r="A1012" s="78" t="s">
        <v>1652</v>
      </c>
      <c r="B1012" s="13" t="s">
        <v>1650</v>
      </c>
      <c r="C1012" s="13" t="s">
        <v>1651</v>
      </c>
      <c r="D1012" s="222" t="s">
        <v>3600</v>
      </c>
      <c r="E1012" s="109" t="s">
        <v>3718</v>
      </c>
      <c r="F1012" s="79" t="s">
        <v>32</v>
      </c>
      <c r="G1012" s="80">
        <v>0</v>
      </c>
      <c r="H1012" s="10">
        <v>0</v>
      </c>
      <c r="I1012" s="87">
        <v>149082.48000000001</v>
      </c>
      <c r="J1012" s="89">
        <v>0</v>
      </c>
      <c r="K1012" s="96" t="s">
        <v>356</v>
      </c>
      <c r="L1012" s="19" t="s">
        <v>2429</v>
      </c>
      <c r="M1012" s="19"/>
      <c r="N1012" s="19"/>
      <c r="O1012" s="19"/>
    </row>
    <row r="1013" spans="1:15" x14ac:dyDescent="0.25">
      <c r="A1013" s="78" t="s">
        <v>1652</v>
      </c>
      <c r="B1013" s="13" t="s">
        <v>1650</v>
      </c>
      <c r="C1013" s="13" t="s">
        <v>1651</v>
      </c>
      <c r="D1013" s="222" t="s">
        <v>3601</v>
      </c>
      <c r="E1013" s="109" t="s">
        <v>3719</v>
      </c>
      <c r="F1013" s="79" t="s">
        <v>32</v>
      </c>
      <c r="G1013" s="80">
        <v>0</v>
      </c>
      <c r="H1013" s="10">
        <v>0</v>
      </c>
      <c r="I1013" s="87">
        <v>30000</v>
      </c>
      <c r="J1013" s="89">
        <v>0</v>
      </c>
      <c r="K1013" s="96" t="s">
        <v>356</v>
      </c>
      <c r="L1013" s="19" t="s">
        <v>2429</v>
      </c>
      <c r="M1013" s="19"/>
      <c r="N1013" s="19"/>
      <c r="O1013" s="19"/>
    </row>
    <row r="1014" spans="1:15" x14ac:dyDescent="0.25">
      <c r="A1014" s="78" t="s">
        <v>1652</v>
      </c>
      <c r="B1014" s="13" t="s">
        <v>1650</v>
      </c>
      <c r="C1014" s="13" t="s">
        <v>1651</v>
      </c>
      <c r="D1014" s="222" t="s">
        <v>3602</v>
      </c>
      <c r="E1014" s="109" t="s">
        <v>3720</v>
      </c>
      <c r="F1014" s="79" t="s">
        <v>32</v>
      </c>
      <c r="G1014" s="80">
        <v>0</v>
      </c>
      <c r="H1014" s="10">
        <v>0</v>
      </c>
      <c r="I1014" s="87">
        <v>30000</v>
      </c>
      <c r="J1014" s="89">
        <v>0</v>
      </c>
      <c r="K1014" s="96" t="s">
        <v>356</v>
      </c>
      <c r="L1014" s="19" t="s">
        <v>2429</v>
      </c>
      <c r="M1014" s="19"/>
      <c r="N1014" s="19"/>
      <c r="O1014" s="19"/>
    </row>
    <row r="1015" spans="1:15" x14ac:dyDescent="0.25">
      <c r="A1015" s="78" t="s">
        <v>1652</v>
      </c>
      <c r="B1015" s="13" t="s">
        <v>1650</v>
      </c>
      <c r="C1015" s="13" t="s">
        <v>1651</v>
      </c>
      <c r="D1015" s="222" t="s">
        <v>3603</v>
      </c>
      <c r="E1015" s="109" t="s">
        <v>3721</v>
      </c>
      <c r="F1015" s="79" t="s">
        <v>32</v>
      </c>
      <c r="G1015" s="80">
        <v>0</v>
      </c>
      <c r="H1015" s="10">
        <v>0</v>
      </c>
      <c r="I1015" s="87">
        <v>30000</v>
      </c>
      <c r="J1015" s="89">
        <v>0</v>
      </c>
      <c r="K1015" s="96" t="s">
        <v>356</v>
      </c>
      <c r="L1015" s="19" t="s">
        <v>2429</v>
      </c>
      <c r="M1015" s="19"/>
      <c r="N1015" s="19"/>
      <c r="O1015" s="19"/>
    </row>
    <row r="1016" spans="1:15" x14ac:dyDescent="0.25">
      <c r="A1016" s="78" t="s">
        <v>1652</v>
      </c>
      <c r="B1016" s="13" t="s">
        <v>1650</v>
      </c>
      <c r="C1016" s="13" t="s">
        <v>1651</v>
      </c>
      <c r="D1016" s="222" t="s">
        <v>3604</v>
      </c>
      <c r="E1016" s="109" t="s">
        <v>3722</v>
      </c>
      <c r="F1016" s="79" t="s">
        <v>32</v>
      </c>
      <c r="G1016" s="80">
        <v>0</v>
      </c>
      <c r="H1016" s="10">
        <v>0</v>
      </c>
      <c r="I1016" s="87">
        <v>489713.48</v>
      </c>
      <c r="J1016" s="89">
        <v>0</v>
      </c>
      <c r="K1016" s="96" t="s">
        <v>356</v>
      </c>
      <c r="L1016" s="19" t="s">
        <v>2429</v>
      </c>
      <c r="M1016" s="19"/>
      <c r="N1016" s="19"/>
      <c r="O1016" s="19"/>
    </row>
    <row r="1017" spans="1:15" x14ac:dyDescent="0.25">
      <c r="A1017" s="6" t="s">
        <v>1652</v>
      </c>
      <c r="B1017" s="13" t="s">
        <v>1650</v>
      </c>
      <c r="C1017" s="13" t="s">
        <v>1651</v>
      </c>
      <c r="D1017" s="222" t="s">
        <v>17</v>
      </c>
      <c r="E1017" s="6" t="s">
        <v>18</v>
      </c>
      <c r="F1017" s="10" t="s">
        <v>19</v>
      </c>
      <c r="G1017" s="11">
        <v>1</v>
      </c>
      <c r="H1017" s="10">
        <v>15807164</v>
      </c>
      <c r="I1017" s="87">
        <v>12396532.140000001</v>
      </c>
      <c r="J1017" s="89">
        <v>1</v>
      </c>
      <c r="K1017" s="96" t="s">
        <v>1656</v>
      </c>
      <c r="L1017" s="19" t="s">
        <v>621</v>
      </c>
      <c r="M1017" s="19"/>
      <c r="N1017" s="19"/>
      <c r="O1017" s="19"/>
    </row>
    <row r="1018" spans="1:15" x14ac:dyDescent="0.25">
      <c r="A1018" s="6" t="s">
        <v>1652</v>
      </c>
      <c r="B1018" s="13" t="s">
        <v>1650</v>
      </c>
      <c r="C1018" s="13" t="s">
        <v>1651</v>
      </c>
      <c r="D1018" s="222" t="s">
        <v>583</v>
      </c>
      <c r="E1018" s="6" t="s">
        <v>584</v>
      </c>
      <c r="F1018" s="10" t="s">
        <v>585</v>
      </c>
      <c r="G1018" s="11">
        <v>1</v>
      </c>
      <c r="H1018" s="10">
        <v>1487185</v>
      </c>
      <c r="I1018" s="87">
        <v>0</v>
      </c>
      <c r="J1018" s="89">
        <v>0</v>
      </c>
      <c r="K1018" s="96" t="s">
        <v>356</v>
      </c>
      <c r="L1018" s="19" t="s">
        <v>1382</v>
      </c>
      <c r="M1018" s="19"/>
      <c r="N1018" s="19" t="s">
        <v>2496</v>
      </c>
      <c r="O1018" s="19"/>
    </row>
    <row r="1019" spans="1:15" x14ac:dyDescent="0.25">
      <c r="A1019" s="6" t="s">
        <v>1652</v>
      </c>
      <c r="B1019" s="13" t="s">
        <v>1650</v>
      </c>
      <c r="C1019" s="13" t="s">
        <v>1651</v>
      </c>
      <c r="D1019" s="222" t="s">
        <v>612</v>
      </c>
      <c r="E1019" s="6" t="s">
        <v>613</v>
      </c>
      <c r="F1019" s="10">
        <v>0</v>
      </c>
      <c r="G1019" s="11">
        <v>0</v>
      </c>
      <c r="H1019" s="10">
        <v>0</v>
      </c>
      <c r="I1019" s="87">
        <v>4591660.4800000004</v>
      </c>
      <c r="J1019" s="89">
        <v>1</v>
      </c>
      <c r="K1019" s="96" t="s">
        <v>1666</v>
      </c>
      <c r="L1019" s="19" t="s">
        <v>2429</v>
      </c>
      <c r="M1019" s="19"/>
      <c r="N1019" s="19"/>
      <c r="O1019" s="19"/>
    </row>
    <row r="1020" spans="1:15" x14ac:dyDescent="0.25">
      <c r="A1020" s="6" t="s">
        <v>1652</v>
      </c>
      <c r="B1020" s="13" t="s">
        <v>1650</v>
      </c>
      <c r="C1020" s="13" t="s">
        <v>1651</v>
      </c>
      <c r="D1020" s="222" t="s">
        <v>615</v>
      </c>
      <c r="E1020" s="6" t="s">
        <v>616</v>
      </c>
      <c r="F1020" s="10">
        <v>0</v>
      </c>
      <c r="G1020" s="11">
        <v>0</v>
      </c>
      <c r="H1020" s="10">
        <v>0</v>
      </c>
      <c r="I1020" s="87">
        <v>4430654.88</v>
      </c>
      <c r="J1020" s="89">
        <v>1</v>
      </c>
      <c r="K1020" s="96" t="s">
        <v>1667</v>
      </c>
      <c r="L1020" s="19" t="s">
        <v>2429</v>
      </c>
      <c r="M1020" s="19"/>
      <c r="N1020" s="19"/>
      <c r="O1020" s="19"/>
    </row>
    <row r="1021" spans="1:15" x14ac:dyDescent="0.25">
      <c r="A1021" s="6" t="s">
        <v>1652</v>
      </c>
      <c r="B1021" s="13" t="s">
        <v>1650</v>
      </c>
      <c r="C1021" s="13" t="s">
        <v>1651</v>
      </c>
      <c r="D1021" s="222" t="s">
        <v>586</v>
      </c>
      <c r="E1021" s="6" t="s">
        <v>587</v>
      </c>
      <c r="F1021" s="10" t="s">
        <v>588</v>
      </c>
      <c r="G1021" s="11">
        <v>1</v>
      </c>
      <c r="H1021" s="10">
        <v>7590149</v>
      </c>
      <c r="I1021" s="87">
        <v>566232.29</v>
      </c>
      <c r="J1021" s="89">
        <v>1</v>
      </c>
      <c r="K1021" s="96" t="s">
        <v>1657</v>
      </c>
      <c r="L1021" s="19" t="s">
        <v>621</v>
      </c>
      <c r="M1021" s="19"/>
      <c r="N1021" s="19"/>
      <c r="O1021" s="19"/>
    </row>
    <row r="1022" spans="1:15" x14ac:dyDescent="0.25">
      <c r="A1022" s="6" t="s">
        <v>1652</v>
      </c>
      <c r="B1022" s="13" t="s">
        <v>1650</v>
      </c>
      <c r="C1022" s="13" t="s">
        <v>1651</v>
      </c>
      <c r="D1022" s="222" t="s">
        <v>591</v>
      </c>
      <c r="E1022" s="6" t="s">
        <v>592</v>
      </c>
      <c r="F1022" s="10" t="s">
        <v>593</v>
      </c>
      <c r="G1022" s="11">
        <v>1</v>
      </c>
      <c r="H1022" s="10">
        <v>4423309</v>
      </c>
      <c r="I1022" s="87">
        <v>6738520.8199999984</v>
      </c>
      <c r="J1022" s="89">
        <v>1</v>
      </c>
      <c r="K1022" s="96" t="s">
        <v>1658</v>
      </c>
      <c r="L1022" s="19" t="s">
        <v>621</v>
      </c>
      <c r="M1022" s="19"/>
      <c r="N1022" s="19"/>
      <c r="O1022" s="19"/>
    </row>
    <row r="1023" spans="1:15" x14ac:dyDescent="0.25">
      <c r="A1023" s="6" t="s">
        <v>1652</v>
      </c>
      <c r="B1023" s="13" t="s">
        <v>1650</v>
      </c>
      <c r="C1023" s="13" t="s">
        <v>1651</v>
      </c>
      <c r="D1023" s="222" t="s">
        <v>1167</v>
      </c>
      <c r="E1023" s="6" t="s">
        <v>1168</v>
      </c>
      <c r="F1023" s="10">
        <v>0</v>
      </c>
      <c r="G1023" s="11">
        <v>0</v>
      </c>
      <c r="H1023" s="10">
        <v>0</v>
      </c>
      <c r="I1023" s="87">
        <v>56356.82</v>
      </c>
      <c r="J1023" s="89">
        <v>1</v>
      </c>
      <c r="K1023" s="96" t="s">
        <v>1668</v>
      </c>
      <c r="L1023" s="19" t="s">
        <v>2429</v>
      </c>
      <c r="M1023" s="19"/>
      <c r="N1023" s="19"/>
      <c r="O1023" s="19"/>
    </row>
    <row r="1024" spans="1:15" x14ac:dyDescent="0.25">
      <c r="A1024" s="6" t="s">
        <v>1652</v>
      </c>
      <c r="B1024" s="13" t="s">
        <v>1650</v>
      </c>
      <c r="C1024" s="13" t="s">
        <v>1651</v>
      </c>
      <c r="D1024" s="222" t="s">
        <v>595</v>
      </c>
      <c r="E1024" s="6" t="s">
        <v>596</v>
      </c>
      <c r="F1024" s="10" t="s">
        <v>597</v>
      </c>
      <c r="G1024" s="11">
        <v>1</v>
      </c>
      <c r="H1024" s="10">
        <v>4800386</v>
      </c>
      <c r="I1024" s="87">
        <v>8434534.1300000008</v>
      </c>
      <c r="J1024" s="89">
        <v>1</v>
      </c>
      <c r="K1024" s="96" t="s">
        <v>1659</v>
      </c>
      <c r="L1024" s="19" t="s">
        <v>621</v>
      </c>
      <c r="M1024" s="19"/>
      <c r="N1024" s="19"/>
      <c r="O1024" s="19"/>
    </row>
    <row r="1025" spans="1:15" x14ac:dyDescent="0.25">
      <c r="A1025" s="6" t="s">
        <v>1652</v>
      </c>
      <c r="B1025" s="13" t="s">
        <v>1650</v>
      </c>
      <c r="C1025" s="13" t="s">
        <v>1651</v>
      </c>
      <c r="D1025" s="222" t="s">
        <v>136</v>
      </c>
      <c r="E1025" s="6" t="s">
        <v>137</v>
      </c>
      <c r="F1025" s="10" t="s">
        <v>1660</v>
      </c>
      <c r="G1025" s="11">
        <v>1</v>
      </c>
      <c r="H1025" s="10">
        <v>3000</v>
      </c>
      <c r="I1025" s="87">
        <v>0</v>
      </c>
      <c r="J1025" s="89">
        <v>0</v>
      </c>
      <c r="K1025" s="96" t="s">
        <v>356</v>
      </c>
      <c r="L1025" s="19" t="s">
        <v>1382</v>
      </c>
      <c r="M1025" s="19" t="s">
        <v>1661</v>
      </c>
      <c r="N1025" s="19" t="s">
        <v>1029</v>
      </c>
      <c r="O1025" s="19"/>
    </row>
    <row r="1026" spans="1:15" x14ac:dyDescent="0.25">
      <c r="A1026" s="6" t="s">
        <v>1652</v>
      </c>
      <c r="B1026" s="13" t="s">
        <v>1650</v>
      </c>
      <c r="C1026" s="13" t="s">
        <v>1651</v>
      </c>
      <c r="D1026" s="222" t="s">
        <v>39</v>
      </c>
      <c r="E1026" s="6" t="s">
        <v>40</v>
      </c>
      <c r="F1026" s="10" t="s">
        <v>1662</v>
      </c>
      <c r="G1026" s="11">
        <v>1</v>
      </c>
      <c r="H1026" s="10">
        <v>124557</v>
      </c>
      <c r="I1026" s="87">
        <v>183406.84</v>
      </c>
      <c r="J1026" s="89">
        <v>1</v>
      </c>
      <c r="K1026" s="96" t="s">
        <v>1663</v>
      </c>
      <c r="L1026" s="19" t="s">
        <v>621</v>
      </c>
      <c r="M1026" s="19"/>
      <c r="N1026" s="19"/>
      <c r="O1026" s="19"/>
    </row>
    <row r="1027" spans="1:15" x14ac:dyDescent="0.25">
      <c r="A1027" s="6" t="s">
        <v>1652</v>
      </c>
      <c r="B1027" s="13" t="s">
        <v>1650</v>
      </c>
      <c r="C1027" s="13" t="s">
        <v>1651</v>
      </c>
      <c r="D1027" s="222" t="s">
        <v>603</v>
      </c>
      <c r="E1027" s="6" t="s">
        <v>604</v>
      </c>
      <c r="F1027" s="10" t="s">
        <v>605</v>
      </c>
      <c r="G1027" s="11">
        <v>1</v>
      </c>
      <c r="H1027" s="10">
        <v>1000</v>
      </c>
      <c r="I1027" s="87">
        <v>0</v>
      </c>
      <c r="J1027" s="89">
        <v>0</v>
      </c>
      <c r="K1027" s="96" t="s">
        <v>356</v>
      </c>
      <c r="L1027" s="19" t="s">
        <v>1382</v>
      </c>
      <c r="M1027" s="19" t="s">
        <v>1664</v>
      </c>
      <c r="N1027" s="19" t="s">
        <v>1029</v>
      </c>
      <c r="O1027" s="19"/>
    </row>
    <row r="1028" spans="1:15" x14ac:dyDescent="0.25">
      <c r="A1028" s="6" t="s">
        <v>1652</v>
      </c>
      <c r="B1028" s="13" t="s">
        <v>1650</v>
      </c>
      <c r="C1028" s="13" t="s">
        <v>1651</v>
      </c>
      <c r="D1028" s="222" t="s">
        <v>65</v>
      </c>
      <c r="E1028" s="6" t="s">
        <v>66</v>
      </c>
      <c r="F1028" s="10" t="s">
        <v>67</v>
      </c>
      <c r="G1028" s="11">
        <v>1</v>
      </c>
      <c r="H1028" s="10">
        <v>200000</v>
      </c>
      <c r="I1028" s="87">
        <v>840240.34999999986</v>
      </c>
      <c r="J1028" s="89">
        <v>1</v>
      </c>
      <c r="K1028" s="96" t="s">
        <v>1665</v>
      </c>
      <c r="L1028" s="19" t="s">
        <v>621</v>
      </c>
      <c r="M1028" s="19"/>
      <c r="N1028" s="19"/>
      <c r="O1028" s="19"/>
    </row>
    <row r="1029" spans="1:15" x14ac:dyDescent="0.25">
      <c r="A1029" s="6" t="s">
        <v>1652</v>
      </c>
      <c r="B1029" s="13" t="s">
        <v>1650</v>
      </c>
      <c r="C1029" s="13" t="s">
        <v>1651</v>
      </c>
      <c r="D1029" s="222" t="s">
        <v>609</v>
      </c>
      <c r="E1029" s="6" t="s">
        <v>410</v>
      </c>
      <c r="F1029" s="10" t="s">
        <v>610</v>
      </c>
      <c r="G1029" s="11">
        <v>1</v>
      </c>
      <c r="H1029" s="10">
        <v>1000</v>
      </c>
      <c r="I1029" s="87">
        <v>0</v>
      </c>
      <c r="J1029" s="89">
        <v>0</v>
      </c>
      <c r="K1029" s="96" t="s">
        <v>356</v>
      </c>
      <c r="L1029" s="19" t="s">
        <v>1382</v>
      </c>
      <c r="M1029" s="19" t="s">
        <v>2444</v>
      </c>
      <c r="N1029" s="19" t="s">
        <v>1029</v>
      </c>
      <c r="O1029" s="19"/>
    </row>
    <row r="1030" spans="1:15" x14ac:dyDescent="0.25">
      <c r="A1030" s="13" t="s">
        <v>667</v>
      </c>
      <c r="B1030" s="13" t="s">
        <v>665</v>
      </c>
      <c r="C1030" s="13" t="s">
        <v>666</v>
      </c>
      <c r="D1030" s="222" t="s">
        <v>574</v>
      </c>
      <c r="E1030" s="13" t="s">
        <v>575</v>
      </c>
      <c r="F1030" s="10" t="s">
        <v>576</v>
      </c>
      <c r="G1030" s="11">
        <v>1</v>
      </c>
      <c r="H1030" s="10">
        <v>200000</v>
      </c>
      <c r="I1030" s="87">
        <v>0</v>
      </c>
      <c r="J1030" s="89">
        <v>0</v>
      </c>
      <c r="K1030" s="96" t="s">
        <v>356</v>
      </c>
      <c r="L1030" s="19" t="s">
        <v>3762</v>
      </c>
      <c r="M1030" s="19"/>
      <c r="N1030" s="19"/>
      <c r="O1030" s="19" t="s">
        <v>3766</v>
      </c>
    </row>
    <row r="1031" spans="1:15" x14ac:dyDescent="0.25">
      <c r="A1031" s="13" t="s">
        <v>667</v>
      </c>
      <c r="B1031" s="13" t="s">
        <v>665</v>
      </c>
      <c r="C1031" s="13" t="s">
        <v>666</v>
      </c>
      <c r="D1031" s="222" t="s">
        <v>578</v>
      </c>
      <c r="E1031" s="13" t="s">
        <v>579</v>
      </c>
      <c r="F1031" s="10" t="s">
        <v>580</v>
      </c>
      <c r="G1031" s="11">
        <v>1</v>
      </c>
      <c r="H1031" s="10">
        <v>276529</v>
      </c>
      <c r="I1031" s="87">
        <v>88736834.709999979</v>
      </c>
      <c r="J1031" s="89">
        <v>0</v>
      </c>
      <c r="K1031" s="96" t="s">
        <v>356</v>
      </c>
      <c r="L1031" s="19" t="s">
        <v>3762</v>
      </c>
      <c r="M1031" s="19"/>
      <c r="N1031" s="19"/>
      <c r="O1031" s="19" t="s">
        <v>3765</v>
      </c>
    </row>
    <row r="1032" spans="1:15" x14ac:dyDescent="0.25">
      <c r="A1032" s="13" t="s">
        <v>667</v>
      </c>
      <c r="B1032" s="13" t="s">
        <v>665</v>
      </c>
      <c r="C1032" s="13" t="s">
        <v>666</v>
      </c>
      <c r="D1032" s="222" t="s">
        <v>17</v>
      </c>
      <c r="E1032" s="13" t="s">
        <v>18</v>
      </c>
      <c r="F1032" s="10" t="s">
        <v>19</v>
      </c>
      <c r="G1032" s="11">
        <v>1</v>
      </c>
      <c r="H1032" s="10">
        <v>10209592</v>
      </c>
      <c r="I1032" s="87">
        <v>9606555.9800000023</v>
      </c>
      <c r="J1032" s="89">
        <v>0</v>
      </c>
      <c r="K1032" s="96" t="s">
        <v>356</v>
      </c>
      <c r="L1032" s="19" t="s">
        <v>3762</v>
      </c>
      <c r="M1032" s="19"/>
      <c r="N1032" s="19"/>
      <c r="O1032" s="19" t="s">
        <v>3765</v>
      </c>
    </row>
    <row r="1033" spans="1:15" x14ac:dyDescent="0.25">
      <c r="A1033" s="13" t="s">
        <v>667</v>
      </c>
      <c r="B1033" s="13" t="s">
        <v>665</v>
      </c>
      <c r="C1033" s="13" t="s">
        <v>666</v>
      </c>
      <c r="D1033" s="222" t="s">
        <v>583</v>
      </c>
      <c r="E1033" s="13" t="s">
        <v>584</v>
      </c>
      <c r="F1033" s="10" t="s">
        <v>585</v>
      </c>
      <c r="G1033" s="11">
        <v>1</v>
      </c>
      <c r="H1033" s="10">
        <v>600867</v>
      </c>
      <c r="I1033" s="87">
        <v>0</v>
      </c>
      <c r="J1033" s="89">
        <v>0</v>
      </c>
      <c r="K1033" s="96" t="s">
        <v>356</v>
      </c>
      <c r="L1033" s="19" t="s">
        <v>1382</v>
      </c>
      <c r="M1033" s="19"/>
      <c r="N1033" s="19" t="s">
        <v>2496</v>
      </c>
      <c r="O1033" s="19"/>
    </row>
    <row r="1034" spans="1:15" x14ac:dyDescent="0.25">
      <c r="A1034" s="13" t="s">
        <v>667</v>
      </c>
      <c r="B1034" s="13" t="s">
        <v>665</v>
      </c>
      <c r="C1034" s="13" t="s">
        <v>666</v>
      </c>
      <c r="D1034" s="222" t="s">
        <v>612</v>
      </c>
      <c r="E1034" s="13" t="s">
        <v>613</v>
      </c>
      <c r="F1034" s="156">
        <v>0</v>
      </c>
      <c r="G1034" s="157">
        <v>0</v>
      </c>
      <c r="H1034" s="10">
        <v>0</v>
      </c>
      <c r="I1034" s="87">
        <v>3385349.63</v>
      </c>
      <c r="J1034" s="89">
        <v>0</v>
      </c>
      <c r="K1034" s="96" t="s">
        <v>356</v>
      </c>
      <c r="L1034" s="19" t="s">
        <v>2429</v>
      </c>
      <c r="M1034" s="19"/>
      <c r="N1034" s="19"/>
      <c r="O1034" s="19"/>
    </row>
    <row r="1035" spans="1:15" x14ac:dyDescent="0.25">
      <c r="A1035" s="13" t="s">
        <v>667</v>
      </c>
      <c r="B1035" s="13" t="s">
        <v>665</v>
      </c>
      <c r="C1035" s="13" t="s">
        <v>666</v>
      </c>
      <c r="D1035" s="222" t="s">
        <v>615</v>
      </c>
      <c r="E1035" s="13" t="s">
        <v>616</v>
      </c>
      <c r="F1035" s="156">
        <v>0</v>
      </c>
      <c r="G1035" s="157">
        <v>0</v>
      </c>
      <c r="H1035" s="10">
        <v>0</v>
      </c>
      <c r="I1035" s="87">
        <v>2297801.54</v>
      </c>
      <c r="J1035" s="89">
        <v>0</v>
      </c>
      <c r="K1035" s="96" t="s">
        <v>356</v>
      </c>
      <c r="L1035" s="19" t="s">
        <v>2429</v>
      </c>
      <c r="M1035" s="19"/>
      <c r="N1035" s="19"/>
      <c r="O1035" s="19"/>
    </row>
    <row r="1036" spans="1:15" x14ac:dyDescent="0.25">
      <c r="A1036" s="13" t="s">
        <v>667</v>
      </c>
      <c r="B1036" s="13" t="s">
        <v>665</v>
      </c>
      <c r="C1036" s="13" t="s">
        <v>666</v>
      </c>
      <c r="D1036" s="222" t="s">
        <v>586</v>
      </c>
      <c r="E1036" s="13" t="s">
        <v>587</v>
      </c>
      <c r="F1036" s="10" t="s">
        <v>623</v>
      </c>
      <c r="G1036" s="11">
        <v>1</v>
      </c>
      <c r="H1036" s="10">
        <v>7861570</v>
      </c>
      <c r="I1036" s="87">
        <v>7566849.7599999998</v>
      </c>
      <c r="J1036" s="89">
        <v>0</v>
      </c>
      <c r="K1036" s="96" t="s">
        <v>356</v>
      </c>
      <c r="L1036" s="19" t="s">
        <v>3762</v>
      </c>
      <c r="M1036" s="19"/>
      <c r="N1036" s="19"/>
      <c r="O1036" s="19" t="s">
        <v>3765</v>
      </c>
    </row>
    <row r="1037" spans="1:15" x14ac:dyDescent="0.25">
      <c r="A1037" s="13" t="s">
        <v>667</v>
      </c>
      <c r="B1037" s="13" t="s">
        <v>665</v>
      </c>
      <c r="C1037" s="13" t="s">
        <v>666</v>
      </c>
      <c r="D1037" s="222" t="s">
        <v>591</v>
      </c>
      <c r="E1037" s="13" t="s">
        <v>592</v>
      </c>
      <c r="F1037" s="10" t="s">
        <v>668</v>
      </c>
      <c r="G1037" s="11">
        <v>1</v>
      </c>
      <c r="H1037" s="10">
        <v>2749554</v>
      </c>
      <c r="I1037" s="87">
        <v>5633934.8399999999</v>
      </c>
      <c r="J1037" s="89">
        <v>0</v>
      </c>
      <c r="K1037" s="96" t="s">
        <v>356</v>
      </c>
      <c r="L1037" s="19" t="s">
        <v>3762</v>
      </c>
      <c r="M1037" s="19"/>
      <c r="N1037" s="19"/>
      <c r="O1037" s="19" t="s">
        <v>3765</v>
      </c>
    </row>
    <row r="1038" spans="1:15" x14ac:dyDescent="0.25">
      <c r="A1038" s="13" t="s">
        <v>667</v>
      </c>
      <c r="B1038" s="13" t="s">
        <v>665</v>
      </c>
      <c r="C1038" s="13" t="s">
        <v>666</v>
      </c>
      <c r="D1038" s="222" t="s">
        <v>595</v>
      </c>
      <c r="E1038" s="13" t="s">
        <v>596</v>
      </c>
      <c r="F1038" s="10" t="s">
        <v>597</v>
      </c>
      <c r="G1038" s="11">
        <v>1</v>
      </c>
      <c r="H1038" s="10">
        <v>2754000</v>
      </c>
      <c r="I1038" s="87">
        <v>7367131.9100000011</v>
      </c>
      <c r="J1038" s="89">
        <v>0</v>
      </c>
      <c r="K1038" s="96" t="s">
        <v>356</v>
      </c>
      <c r="L1038" s="19" t="s">
        <v>3762</v>
      </c>
      <c r="M1038" s="19"/>
      <c r="N1038" s="19"/>
      <c r="O1038" s="19" t="s">
        <v>3765</v>
      </c>
    </row>
    <row r="1039" spans="1:15" x14ac:dyDescent="0.25">
      <c r="A1039" s="13" t="s">
        <v>667</v>
      </c>
      <c r="B1039" s="13" t="s">
        <v>665</v>
      </c>
      <c r="C1039" s="13" t="s">
        <v>666</v>
      </c>
      <c r="D1039" s="222" t="s">
        <v>136</v>
      </c>
      <c r="E1039" s="13" t="s">
        <v>137</v>
      </c>
      <c r="F1039" s="10" t="s">
        <v>138</v>
      </c>
      <c r="G1039" s="11">
        <v>1</v>
      </c>
      <c r="H1039" s="10">
        <v>11220</v>
      </c>
      <c r="I1039" s="87">
        <v>0</v>
      </c>
      <c r="J1039" s="89">
        <v>0</v>
      </c>
      <c r="K1039" s="96" t="s">
        <v>356</v>
      </c>
      <c r="L1039" s="19" t="s">
        <v>3762</v>
      </c>
      <c r="M1039" s="19"/>
      <c r="N1039" s="19"/>
      <c r="O1039" s="19" t="s">
        <v>3766</v>
      </c>
    </row>
    <row r="1040" spans="1:15" x14ac:dyDescent="0.25">
      <c r="A1040" s="13" t="s">
        <v>667</v>
      </c>
      <c r="B1040" s="13" t="s">
        <v>665</v>
      </c>
      <c r="C1040" s="13" t="s">
        <v>666</v>
      </c>
      <c r="D1040" s="222" t="s">
        <v>39</v>
      </c>
      <c r="E1040" s="13" t="s">
        <v>40</v>
      </c>
      <c r="F1040" s="10" t="s">
        <v>669</v>
      </c>
      <c r="G1040" s="11">
        <v>1</v>
      </c>
      <c r="H1040" s="10">
        <v>194106</v>
      </c>
      <c r="I1040" s="87">
        <v>123060.18</v>
      </c>
      <c r="J1040" s="89">
        <v>0</v>
      </c>
      <c r="K1040" s="96" t="s">
        <v>356</v>
      </c>
      <c r="L1040" s="19" t="s">
        <v>3762</v>
      </c>
      <c r="M1040" s="19"/>
      <c r="N1040" s="19"/>
      <c r="O1040" s="19" t="s">
        <v>3765</v>
      </c>
    </row>
    <row r="1041" spans="1:15" x14ac:dyDescent="0.25">
      <c r="A1041" s="13" t="s">
        <v>667</v>
      </c>
      <c r="B1041" s="13" t="s">
        <v>665</v>
      </c>
      <c r="C1041" s="13" t="s">
        <v>666</v>
      </c>
      <c r="D1041" s="222" t="s">
        <v>603</v>
      </c>
      <c r="E1041" s="13" t="s">
        <v>604</v>
      </c>
      <c r="F1041" s="10" t="s">
        <v>605</v>
      </c>
      <c r="G1041" s="11">
        <v>1</v>
      </c>
      <c r="H1041" s="10">
        <v>30300</v>
      </c>
      <c r="I1041" s="87">
        <v>148792.09999999998</v>
      </c>
      <c r="J1041" s="89">
        <v>0</v>
      </c>
      <c r="K1041" s="96" t="s">
        <v>356</v>
      </c>
      <c r="L1041" s="19" t="s">
        <v>3762</v>
      </c>
      <c r="M1041" s="19"/>
      <c r="N1041" s="19"/>
      <c r="O1041" s="19" t="s">
        <v>3765</v>
      </c>
    </row>
    <row r="1042" spans="1:15" x14ac:dyDescent="0.25">
      <c r="A1042" s="13" t="s">
        <v>667</v>
      </c>
      <c r="B1042" s="13" t="s">
        <v>665</v>
      </c>
      <c r="C1042" s="13" t="s">
        <v>666</v>
      </c>
      <c r="D1042" s="222" t="s">
        <v>65</v>
      </c>
      <c r="E1042" s="13" t="s">
        <v>66</v>
      </c>
      <c r="F1042" s="10" t="s">
        <v>67</v>
      </c>
      <c r="G1042" s="11">
        <v>1</v>
      </c>
      <c r="H1042" s="10">
        <v>200000</v>
      </c>
      <c r="I1042" s="87">
        <v>901778.16</v>
      </c>
      <c r="J1042" s="89">
        <v>0</v>
      </c>
      <c r="K1042" s="96" t="s">
        <v>356</v>
      </c>
      <c r="L1042" s="19" t="s">
        <v>3762</v>
      </c>
      <c r="M1042" s="19"/>
      <c r="N1042" s="19"/>
      <c r="O1042" s="19" t="s">
        <v>3765</v>
      </c>
    </row>
    <row r="1043" spans="1:15" x14ac:dyDescent="0.25">
      <c r="A1043" s="13" t="s">
        <v>667</v>
      </c>
      <c r="B1043" s="13" t="s">
        <v>665</v>
      </c>
      <c r="C1043" s="13" t="s">
        <v>666</v>
      </c>
      <c r="D1043" s="222" t="s">
        <v>609</v>
      </c>
      <c r="E1043" s="13" t="s">
        <v>410</v>
      </c>
      <c r="F1043" s="10" t="s">
        <v>610</v>
      </c>
      <c r="G1043" s="11">
        <v>4</v>
      </c>
      <c r="H1043" s="10">
        <v>40800</v>
      </c>
      <c r="I1043" s="87">
        <v>5724.9</v>
      </c>
      <c r="J1043" s="89">
        <v>0</v>
      </c>
      <c r="K1043" s="96" t="s">
        <v>356</v>
      </c>
      <c r="L1043" s="19" t="s">
        <v>3762</v>
      </c>
      <c r="M1043" s="19"/>
      <c r="N1043" s="19"/>
      <c r="O1043" s="19" t="s">
        <v>3765</v>
      </c>
    </row>
    <row r="1044" spans="1:15" x14ac:dyDescent="0.25">
      <c r="A1044" s="13" t="s">
        <v>667</v>
      </c>
      <c r="B1044" s="13" t="s">
        <v>665</v>
      </c>
      <c r="C1044" s="13" t="s">
        <v>666</v>
      </c>
      <c r="D1044" s="223" t="s">
        <v>670</v>
      </c>
      <c r="E1044" s="100" t="s">
        <v>671</v>
      </c>
      <c r="F1044" s="10" t="s">
        <v>16</v>
      </c>
      <c r="G1044" s="11">
        <v>1</v>
      </c>
      <c r="H1044" s="10">
        <v>10000</v>
      </c>
      <c r="I1044" s="87">
        <v>0</v>
      </c>
      <c r="J1044" s="89">
        <v>0</v>
      </c>
      <c r="K1044" s="96" t="s">
        <v>356</v>
      </c>
      <c r="L1044" s="19" t="s">
        <v>2429</v>
      </c>
      <c r="M1044" s="19"/>
      <c r="N1044" s="19"/>
      <c r="O1044" s="19" t="s">
        <v>3768</v>
      </c>
    </row>
    <row r="1045" spans="1:15" x14ac:dyDescent="0.25">
      <c r="A1045" s="158" t="s">
        <v>2206</v>
      </c>
      <c r="B1045" s="6" t="s">
        <v>2204</v>
      </c>
      <c r="C1045" s="6" t="s">
        <v>2205</v>
      </c>
      <c r="D1045" s="222">
        <v>2367</v>
      </c>
      <c r="E1045" s="122" t="s">
        <v>592</v>
      </c>
      <c r="F1045" s="159" t="s">
        <v>2212</v>
      </c>
      <c r="G1045" s="160">
        <v>1</v>
      </c>
      <c r="H1045" s="161">
        <v>4469753</v>
      </c>
      <c r="I1045" s="87">
        <v>8684373.1500000022</v>
      </c>
      <c r="J1045" s="89">
        <v>1</v>
      </c>
      <c r="K1045" s="96" t="s">
        <v>2213</v>
      </c>
      <c r="L1045" s="19" t="s">
        <v>27</v>
      </c>
      <c r="M1045" s="19"/>
      <c r="N1045" s="19" t="s">
        <v>2214</v>
      </c>
      <c r="O1045" s="19"/>
    </row>
    <row r="1046" spans="1:15" x14ac:dyDescent="0.25">
      <c r="A1046" s="158" t="s">
        <v>2206</v>
      </c>
      <c r="B1046" s="6" t="s">
        <v>2204</v>
      </c>
      <c r="C1046" s="6" t="s">
        <v>2205</v>
      </c>
      <c r="D1046" s="222">
        <v>2818</v>
      </c>
      <c r="E1046" s="122" t="s">
        <v>40</v>
      </c>
      <c r="F1046" s="159" t="s">
        <v>2217</v>
      </c>
      <c r="G1046" s="160">
        <v>1</v>
      </c>
      <c r="H1046" s="161">
        <v>204164</v>
      </c>
      <c r="I1046" s="87">
        <v>212245.58</v>
      </c>
      <c r="J1046" s="89">
        <v>1</v>
      </c>
      <c r="K1046" s="96" t="s">
        <v>2218</v>
      </c>
      <c r="L1046" s="19" t="s">
        <v>27</v>
      </c>
      <c r="M1046" s="19"/>
      <c r="N1046" s="19" t="s">
        <v>2219</v>
      </c>
      <c r="O1046" s="19"/>
    </row>
    <row r="1047" spans="1:15" x14ac:dyDescent="0.25">
      <c r="A1047" s="158" t="s">
        <v>2206</v>
      </c>
      <c r="B1047" s="6" t="s">
        <v>2204</v>
      </c>
      <c r="C1047" s="6" t="s">
        <v>2205</v>
      </c>
      <c r="D1047" s="222">
        <v>2999</v>
      </c>
      <c r="E1047" s="122" t="s">
        <v>604</v>
      </c>
      <c r="F1047" s="159" t="s">
        <v>2220</v>
      </c>
      <c r="G1047" s="162">
        <v>1</v>
      </c>
      <c r="H1047" s="163">
        <v>815992</v>
      </c>
      <c r="I1047" s="87">
        <v>11479.99</v>
      </c>
      <c r="J1047" s="89">
        <v>1</v>
      </c>
      <c r="K1047" s="96" t="s">
        <v>2221</v>
      </c>
      <c r="L1047" s="19" t="s">
        <v>33</v>
      </c>
      <c r="M1047" s="19"/>
      <c r="N1047" s="19" t="s">
        <v>2207</v>
      </c>
      <c r="O1047" s="19"/>
    </row>
    <row r="1048" spans="1:15" x14ac:dyDescent="0.25">
      <c r="A1048" s="158" t="s">
        <v>2206</v>
      </c>
      <c r="B1048" s="6" t="s">
        <v>2204</v>
      </c>
      <c r="C1048" s="6" t="s">
        <v>2205</v>
      </c>
      <c r="D1048" s="222" t="s">
        <v>574</v>
      </c>
      <c r="E1048" s="145" t="s">
        <v>575</v>
      </c>
      <c r="F1048" s="164" t="s">
        <v>576</v>
      </c>
      <c r="G1048" s="165">
        <v>1</v>
      </c>
      <c r="H1048" s="166">
        <v>300000</v>
      </c>
      <c r="I1048" s="87">
        <v>0</v>
      </c>
      <c r="J1048" s="89" t="s">
        <v>356</v>
      </c>
      <c r="K1048" s="96" t="s">
        <v>356</v>
      </c>
      <c r="L1048" s="19" t="s">
        <v>33</v>
      </c>
      <c r="M1048" s="19"/>
      <c r="N1048" s="19" t="s">
        <v>2207</v>
      </c>
      <c r="O1048" s="19"/>
    </row>
    <row r="1049" spans="1:15" x14ac:dyDescent="0.25">
      <c r="A1049" s="158" t="s">
        <v>2206</v>
      </c>
      <c r="B1049" s="6" t="s">
        <v>2204</v>
      </c>
      <c r="C1049" s="6" t="s">
        <v>2205</v>
      </c>
      <c r="D1049" s="222" t="s">
        <v>578</v>
      </c>
      <c r="E1049" s="122" t="s">
        <v>579</v>
      </c>
      <c r="F1049" s="167" t="s">
        <v>580</v>
      </c>
      <c r="G1049" s="160">
        <v>1</v>
      </c>
      <c r="H1049" s="168">
        <v>1202914</v>
      </c>
      <c r="I1049" s="87">
        <v>5760997.7299999995</v>
      </c>
      <c r="J1049" s="89">
        <v>1</v>
      </c>
      <c r="K1049" s="96" t="s">
        <v>2208</v>
      </c>
      <c r="L1049" s="19" t="s">
        <v>27</v>
      </c>
      <c r="M1049" s="19"/>
      <c r="N1049" s="19"/>
      <c r="O1049" s="19"/>
    </row>
    <row r="1050" spans="1:15" x14ac:dyDescent="0.25">
      <c r="A1050" s="158" t="s">
        <v>2206</v>
      </c>
      <c r="B1050" s="6" t="s">
        <v>2204</v>
      </c>
      <c r="C1050" s="6" t="s">
        <v>2205</v>
      </c>
      <c r="D1050" s="222" t="s">
        <v>17</v>
      </c>
      <c r="E1050" s="122" t="s">
        <v>18</v>
      </c>
      <c r="F1050" s="169" t="s">
        <v>649</v>
      </c>
      <c r="G1050" s="160">
        <v>1</v>
      </c>
      <c r="H1050" s="161">
        <v>20695025</v>
      </c>
      <c r="I1050" s="87">
        <v>15808880.789999994</v>
      </c>
      <c r="J1050" s="89">
        <v>1</v>
      </c>
      <c r="K1050" s="96" t="s">
        <v>2209</v>
      </c>
      <c r="L1050" s="19" t="s">
        <v>27</v>
      </c>
      <c r="M1050" s="19"/>
      <c r="N1050" s="19"/>
      <c r="O1050" s="19"/>
    </row>
    <row r="1051" spans="1:15" x14ac:dyDescent="0.25">
      <c r="A1051" s="158" t="s">
        <v>2206</v>
      </c>
      <c r="B1051" s="6" t="s">
        <v>2204</v>
      </c>
      <c r="C1051" s="6" t="s">
        <v>2205</v>
      </c>
      <c r="D1051" s="222" t="s">
        <v>583</v>
      </c>
      <c r="E1051" s="170" t="s">
        <v>584</v>
      </c>
      <c r="F1051" s="167" t="s">
        <v>585</v>
      </c>
      <c r="G1051" s="160">
        <v>1</v>
      </c>
      <c r="H1051" s="168">
        <v>978830</v>
      </c>
      <c r="I1051" s="87">
        <v>0</v>
      </c>
      <c r="J1051" s="89">
        <v>0</v>
      </c>
      <c r="K1051" s="96" t="s">
        <v>356</v>
      </c>
      <c r="L1051" s="19" t="s">
        <v>1382</v>
      </c>
      <c r="M1051" s="19"/>
      <c r="N1051" s="19" t="s">
        <v>2496</v>
      </c>
      <c r="O1051" s="19"/>
    </row>
    <row r="1052" spans="1:15" x14ac:dyDescent="0.25">
      <c r="A1052" s="158" t="s">
        <v>2206</v>
      </c>
      <c r="B1052" s="6" t="s">
        <v>2204</v>
      </c>
      <c r="C1052" s="6" t="s">
        <v>2205</v>
      </c>
      <c r="D1052" s="222" t="s">
        <v>612</v>
      </c>
      <c r="E1052" s="122" t="s">
        <v>613</v>
      </c>
      <c r="F1052" s="171">
        <v>0</v>
      </c>
      <c r="G1052" s="172">
        <v>0</v>
      </c>
      <c r="H1052" s="161">
        <v>0</v>
      </c>
      <c r="I1052" s="87">
        <v>5717294.5599999987</v>
      </c>
      <c r="J1052" s="89">
        <v>1</v>
      </c>
      <c r="K1052" s="96" t="s">
        <v>2226</v>
      </c>
      <c r="L1052" s="19" t="s">
        <v>2429</v>
      </c>
      <c r="M1052" s="19"/>
      <c r="N1052" s="19" t="s">
        <v>2227</v>
      </c>
      <c r="O1052" s="19"/>
    </row>
    <row r="1053" spans="1:15" x14ac:dyDescent="0.25">
      <c r="A1053" s="158" t="s">
        <v>2206</v>
      </c>
      <c r="B1053" s="6" t="s">
        <v>2204</v>
      </c>
      <c r="C1053" s="6" t="s">
        <v>2205</v>
      </c>
      <c r="D1053" s="222" t="s">
        <v>615</v>
      </c>
      <c r="E1053" s="70" t="s">
        <v>616</v>
      </c>
      <c r="F1053" s="173">
        <v>0</v>
      </c>
      <c r="G1053" s="174">
        <v>0</v>
      </c>
      <c r="H1053" s="168">
        <v>0</v>
      </c>
      <c r="I1053" s="87">
        <v>4906455.59</v>
      </c>
      <c r="J1053" s="89">
        <v>1</v>
      </c>
      <c r="K1053" s="96" t="s">
        <v>2228</v>
      </c>
      <c r="L1053" s="19" t="s">
        <v>2429</v>
      </c>
      <c r="M1053" s="19"/>
      <c r="N1053" s="19" t="s">
        <v>2229</v>
      </c>
      <c r="O1053" s="19"/>
    </row>
    <row r="1054" spans="1:15" x14ac:dyDescent="0.25">
      <c r="A1054" s="158" t="s">
        <v>2206</v>
      </c>
      <c r="B1054" s="6" t="s">
        <v>2204</v>
      </c>
      <c r="C1054" s="6" t="s">
        <v>2205</v>
      </c>
      <c r="D1054" s="222" t="s">
        <v>586</v>
      </c>
      <c r="E1054" s="122" t="s">
        <v>587</v>
      </c>
      <c r="F1054" s="159" t="s">
        <v>1642</v>
      </c>
      <c r="G1054" s="160">
        <v>1</v>
      </c>
      <c r="H1054" s="161">
        <v>10430975</v>
      </c>
      <c r="I1054" s="87">
        <v>1057321.33</v>
      </c>
      <c r="J1054" s="89">
        <v>1</v>
      </c>
      <c r="K1054" s="96" t="s">
        <v>2210</v>
      </c>
      <c r="L1054" s="19" t="s">
        <v>27</v>
      </c>
      <c r="M1054" s="19"/>
      <c r="N1054" s="19" t="s">
        <v>2211</v>
      </c>
      <c r="O1054" s="19"/>
    </row>
    <row r="1055" spans="1:15" x14ac:dyDescent="0.25">
      <c r="A1055" s="158" t="s">
        <v>2206</v>
      </c>
      <c r="B1055" s="6" t="s">
        <v>2204</v>
      </c>
      <c r="C1055" s="6" t="s">
        <v>2205</v>
      </c>
      <c r="D1055" s="222" t="s">
        <v>1167</v>
      </c>
      <c r="E1055" s="122" t="s">
        <v>1168</v>
      </c>
      <c r="F1055" s="171">
        <v>0</v>
      </c>
      <c r="G1055" s="172">
        <v>0</v>
      </c>
      <c r="H1055" s="161">
        <v>0</v>
      </c>
      <c r="I1055" s="87">
        <v>185252.71999999994</v>
      </c>
      <c r="J1055" s="89">
        <v>1</v>
      </c>
      <c r="K1055" s="96" t="s">
        <v>2230</v>
      </c>
      <c r="L1055" s="19" t="s">
        <v>2429</v>
      </c>
      <c r="M1055" s="19"/>
      <c r="N1055" s="19" t="s">
        <v>2231</v>
      </c>
      <c r="O1055" s="19"/>
    </row>
    <row r="1056" spans="1:15" x14ac:dyDescent="0.25">
      <c r="A1056" s="158" t="s">
        <v>2206</v>
      </c>
      <c r="B1056" s="6" t="s">
        <v>2204</v>
      </c>
      <c r="C1056" s="6" t="s">
        <v>2205</v>
      </c>
      <c r="D1056" s="222" t="s">
        <v>595</v>
      </c>
      <c r="E1056" s="6" t="s">
        <v>596</v>
      </c>
      <c r="F1056" s="76" t="s">
        <v>597</v>
      </c>
      <c r="G1056" s="84">
        <v>1</v>
      </c>
      <c r="H1056" s="10">
        <v>4170857</v>
      </c>
      <c r="I1056" s="87">
        <v>5954911.5100000007</v>
      </c>
      <c r="J1056" s="89" t="s">
        <v>3477</v>
      </c>
      <c r="K1056" s="96" t="s">
        <v>3478</v>
      </c>
      <c r="L1056" s="19" t="s">
        <v>27</v>
      </c>
      <c r="M1056" s="19"/>
      <c r="N1056" s="19" t="s">
        <v>3479</v>
      </c>
      <c r="O1056" s="19"/>
    </row>
    <row r="1057" spans="1:15" x14ac:dyDescent="0.25">
      <c r="A1057" s="158" t="s">
        <v>2206</v>
      </c>
      <c r="B1057" s="6" t="s">
        <v>2204</v>
      </c>
      <c r="C1057" s="6" t="s">
        <v>2205</v>
      </c>
      <c r="D1057" s="222" t="s">
        <v>136</v>
      </c>
      <c r="E1057" s="145" t="s">
        <v>137</v>
      </c>
      <c r="F1057" s="164" t="s">
        <v>138</v>
      </c>
      <c r="G1057" s="165">
        <v>1</v>
      </c>
      <c r="H1057" s="166">
        <v>15300</v>
      </c>
      <c r="I1057" s="87">
        <v>0</v>
      </c>
      <c r="J1057" s="89">
        <v>1</v>
      </c>
      <c r="K1057" s="96" t="s">
        <v>2215</v>
      </c>
      <c r="L1057" s="19" t="s">
        <v>33</v>
      </c>
      <c r="M1057" s="19"/>
      <c r="N1057" s="19" t="s">
        <v>2216</v>
      </c>
      <c r="O1057" s="19"/>
    </row>
    <row r="1058" spans="1:15" x14ac:dyDescent="0.25">
      <c r="A1058" s="158" t="s">
        <v>2206</v>
      </c>
      <c r="B1058" s="6" t="s">
        <v>2204</v>
      </c>
      <c r="C1058" s="6" t="s">
        <v>2205</v>
      </c>
      <c r="D1058" s="222" t="s">
        <v>65</v>
      </c>
      <c r="E1058" s="145" t="s">
        <v>66</v>
      </c>
      <c r="F1058" s="164" t="s">
        <v>67</v>
      </c>
      <c r="G1058" s="165">
        <v>1</v>
      </c>
      <c r="H1058" s="166">
        <v>800000</v>
      </c>
      <c r="I1058" s="87">
        <v>0</v>
      </c>
      <c r="J1058" s="89">
        <v>0</v>
      </c>
      <c r="K1058" s="96" t="s">
        <v>356</v>
      </c>
      <c r="L1058" s="19" t="s">
        <v>33</v>
      </c>
      <c r="M1058" s="19"/>
      <c r="N1058" s="19" t="s">
        <v>2207</v>
      </c>
      <c r="O1058" s="19"/>
    </row>
    <row r="1059" spans="1:15" x14ac:dyDescent="0.25">
      <c r="A1059" s="158" t="s">
        <v>2206</v>
      </c>
      <c r="B1059" s="6" t="s">
        <v>2204</v>
      </c>
      <c r="C1059" s="6" t="s">
        <v>2205</v>
      </c>
      <c r="D1059" s="222" t="s">
        <v>609</v>
      </c>
      <c r="E1059" s="145" t="s">
        <v>410</v>
      </c>
      <c r="F1059" s="164" t="s">
        <v>610</v>
      </c>
      <c r="G1059" s="165">
        <v>1</v>
      </c>
      <c r="H1059" s="166">
        <v>1020</v>
      </c>
      <c r="I1059" s="87">
        <v>0</v>
      </c>
      <c r="J1059" s="89">
        <v>0</v>
      </c>
      <c r="K1059" s="96" t="s">
        <v>356</v>
      </c>
      <c r="L1059" s="19" t="s">
        <v>1382</v>
      </c>
      <c r="M1059" s="19"/>
      <c r="N1059" s="19" t="s">
        <v>1029</v>
      </c>
      <c r="O1059" s="19"/>
    </row>
    <row r="1060" spans="1:15" x14ac:dyDescent="0.25">
      <c r="A1060" s="158" t="s">
        <v>2206</v>
      </c>
      <c r="B1060" s="6" t="s">
        <v>2204</v>
      </c>
      <c r="C1060" s="6" t="s">
        <v>2205</v>
      </c>
      <c r="D1060" s="222" t="s">
        <v>2222</v>
      </c>
      <c r="E1060" s="175" t="s">
        <v>2223</v>
      </c>
      <c r="F1060" s="164" t="s">
        <v>2224</v>
      </c>
      <c r="G1060" s="165">
        <v>1</v>
      </c>
      <c r="H1060" s="166">
        <v>10000</v>
      </c>
      <c r="I1060" s="87">
        <v>0</v>
      </c>
      <c r="J1060" s="89">
        <v>0</v>
      </c>
      <c r="K1060" s="96" t="s">
        <v>356</v>
      </c>
      <c r="L1060" s="19" t="s">
        <v>2429</v>
      </c>
      <c r="M1060" s="19"/>
      <c r="N1060" s="19" t="s">
        <v>2225</v>
      </c>
      <c r="O1060" s="19" t="s">
        <v>3768</v>
      </c>
    </row>
    <row r="1061" spans="1:15" x14ac:dyDescent="0.25">
      <c r="A1061" s="6" t="s">
        <v>3328</v>
      </c>
      <c r="B1061" s="109" t="s">
        <v>3480</v>
      </c>
      <c r="C1061" s="13" t="s">
        <v>3481</v>
      </c>
      <c r="D1061" s="222" t="s">
        <v>574</v>
      </c>
      <c r="E1061" s="6" t="s">
        <v>575</v>
      </c>
      <c r="F1061" s="76" t="s">
        <v>576</v>
      </c>
      <c r="G1061" s="84">
        <v>1</v>
      </c>
      <c r="H1061" s="10">
        <v>100000</v>
      </c>
      <c r="I1061" s="87">
        <v>0</v>
      </c>
      <c r="J1061" s="89">
        <v>0</v>
      </c>
      <c r="K1061" s="96" t="s">
        <v>356</v>
      </c>
      <c r="L1061" s="19" t="s">
        <v>3762</v>
      </c>
      <c r="M1061" s="19"/>
      <c r="N1061" s="19"/>
      <c r="O1061" s="19" t="s">
        <v>3766</v>
      </c>
    </row>
    <row r="1062" spans="1:15" x14ac:dyDescent="0.25">
      <c r="A1062" s="6" t="s">
        <v>3328</v>
      </c>
      <c r="B1062" s="109" t="s">
        <v>3480</v>
      </c>
      <c r="C1062" s="13" t="s">
        <v>3481</v>
      </c>
      <c r="D1062" s="222" t="s">
        <v>578</v>
      </c>
      <c r="E1062" s="6" t="s">
        <v>579</v>
      </c>
      <c r="F1062" s="76" t="s">
        <v>580</v>
      </c>
      <c r="G1062" s="84">
        <v>1</v>
      </c>
      <c r="H1062" s="10">
        <v>903776</v>
      </c>
      <c r="I1062" s="87">
        <v>6680233.1199999992</v>
      </c>
      <c r="J1062" s="89">
        <v>0</v>
      </c>
      <c r="K1062" s="96" t="s">
        <v>356</v>
      </c>
      <c r="L1062" s="19" t="s">
        <v>33</v>
      </c>
      <c r="M1062" s="19"/>
      <c r="N1062" s="19"/>
      <c r="O1062" s="19" t="s">
        <v>3765</v>
      </c>
    </row>
    <row r="1063" spans="1:15" x14ac:dyDescent="0.25">
      <c r="A1063" s="6" t="s">
        <v>3328</v>
      </c>
      <c r="B1063" s="109" t="s">
        <v>3480</v>
      </c>
      <c r="C1063" s="13" t="s">
        <v>3481</v>
      </c>
      <c r="D1063" s="222" t="s">
        <v>17</v>
      </c>
      <c r="E1063" s="6" t="s">
        <v>18</v>
      </c>
      <c r="F1063" s="76" t="s">
        <v>19</v>
      </c>
      <c r="G1063" s="84">
        <v>1</v>
      </c>
      <c r="H1063" s="10">
        <v>16073467</v>
      </c>
      <c r="I1063" s="87">
        <v>12078779.480000006</v>
      </c>
      <c r="J1063" s="89">
        <v>0</v>
      </c>
      <c r="K1063" s="96" t="s">
        <v>356</v>
      </c>
      <c r="L1063" s="19" t="s">
        <v>33</v>
      </c>
      <c r="M1063" s="19"/>
      <c r="N1063" s="19"/>
      <c r="O1063" s="19" t="s">
        <v>3765</v>
      </c>
    </row>
    <row r="1064" spans="1:15" x14ac:dyDescent="0.25">
      <c r="A1064" s="6" t="s">
        <v>3328</v>
      </c>
      <c r="B1064" s="109" t="s">
        <v>3480</v>
      </c>
      <c r="C1064" s="13" t="s">
        <v>3481</v>
      </c>
      <c r="D1064" s="222" t="s">
        <v>583</v>
      </c>
      <c r="E1064" s="6" t="s">
        <v>584</v>
      </c>
      <c r="F1064" s="76" t="s">
        <v>585</v>
      </c>
      <c r="G1064" s="84">
        <v>1</v>
      </c>
      <c r="H1064" s="10">
        <v>804252</v>
      </c>
      <c r="I1064" s="87">
        <v>0</v>
      </c>
      <c r="J1064" s="89">
        <v>0</v>
      </c>
      <c r="K1064" s="96" t="s">
        <v>356</v>
      </c>
      <c r="L1064" s="19" t="s">
        <v>3762</v>
      </c>
      <c r="M1064" s="19"/>
      <c r="N1064" s="19"/>
      <c r="O1064" s="19" t="s">
        <v>3766</v>
      </c>
    </row>
    <row r="1065" spans="1:15" x14ac:dyDescent="0.25">
      <c r="A1065" s="6" t="s">
        <v>3328</v>
      </c>
      <c r="B1065" s="109" t="s">
        <v>3480</v>
      </c>
      <c r="C1065" s="13" t="s">
        <v>3481</v>
      </c>
      <c r="D1065" s="222" t="s">
        <v>612</v>
      </c>
      <c r="E1065" s="6" t="s">
        <v>613</v>
      </c>
      <c r="F1065" s="76">
        <v>0</v>
      </c>
      <c r="G1065" s="84">
        <v>0</v>
      </c>
      <c r="H1065" s="10">
        <v>0</v>
      </c>
      <c r="I1065" s="87">
        <v>5243897.53</v>
      </c>
      <c r="J1065" s="89">
        <v>0</v>
      </c>
      <c r="K1065" s="96" t="s">
        <v>356</v>
      </c>
      <c r="L1065" s="19" t="s">
        <v>2429</v>
      </c>
      <c r="M1065" s="19"/>
      <c r="N1065" s="19"/>
      <c r="O1065" s="19"/>
    </row>
    <row r="1066" spans="1:15" x14ac:dyDescent="0.25">
      <c r="A1066" s="6" t="s">
        <v>3328</v>
      </c>
      <c r="B1066" s="109" t="s">
        <v>3480</v>
      </c>
      <c r="C1066" s="13" t="s">
        <v>3481</v>
      </c>
      <c r="D1066" s="222" t="s">
        <v>615</v>
      </c>
      <c r="E1066" s="6" t="s">
        <v>616</v>
      </c>
      <c r="F1066" s="76">
        <v>0</v>
      </c>
      <c r="G1066" s="84">
        <v>0</v>
      </c>
      <c r="H1066" s="10">
        <v>0</v>
      </c>
      <c r="I1066" s="87">
        <v>0</v>
      </c>
      <c r="J1066" s="89">
        <v>0</v>
      </c>
      <c r="K1066" s="96" t="s">
        <v>356</v>
      </c>
      <c r="L1066" s="19" t="s">
        <v>2429</v>
      </c>
      <c r="M1066" s="19"/>
      <c r="N1066" s="19"/>
      <c r="O1066" s="19"/>
    </row>
    <row r="1067" spans="1:15" x14ac:dyDescent="0.25">
      <c r="A1067" s="6" t="s">
        <v>3328</v>
      </c>
      <c r="B1067" s="109" t="s">
        <v>3480</v>
      </c>
      <c r="C1067" s="13" t="s">
        <v>3481</v>
      </c>
      <c r="D1067" s="222" t="s">
        <v>586</v>
      </c>
      <c r="E1067" s="6" t="s">
        <v>587</v>
      </c>
      <c r="F1067" s="76" t="s">
        <v>588</v>
      </c>
      <c r="G1067" s="84">
        <v>1</v>
      </c>
      <c r="H1067" s="10">
        <v>3882817</v>
      </c>
      <c r="I1067" s="87">
        <v>88032.58</v>
      </c>
      <c r="J1067" s="89">
        <v>0</v>
      </c>
      <c r="K1067" s="96" t="s">
        <v>356</v>
      </c>
      <c r="L1067" s="19" t="s">
        <v>33</v>
      </c>
      <c r="M1067" s="19"/>
      <c r="N1067" s="19"/>
      <c r="O1067" s="19" t="s">
        <v>3765</v>
      </c>
    </row>
    <row r="1068" spans="1:15" x14ac:dyDescent="0.25">
      <c r="A1068" s="6" t="s">
        <v>3328</v>
      </c>
      <c r="B1068" s="109" t="s">
        <v>3480</v>
      </c>
      <c r="C1068" s="13" t="s">
        <v>3481</v>
      </c>
      <c r="D1068" s="222" t="s">
        <v>591</v>
      </c>
      <c r="E1068" s="6" t="s">
        <v>592</v>
      </c>
      <c r="F1068" s="76" t="s">
        <v>1159</v>
      </c>
      <c r="G1068" s="84">
        <v>1</v>
      </c>
      <c r="H1068" s="10">
        <v>2123512</v>
      </c>
      <c r="I1068" s="87">
        <v>6905136.6600000001</v>
      </c>
      <c r="J1068" s="89">
        <v>0</v>
      </c>
      <c r="K1068" s="96" t="s">
        <v>356</v>
      </c>
      <c r="L1068" s="19" t="s">
        <v>33</v>
      </c>
      <c r="M1068" s="19"/>
      <c r="N1068" s="19"/>
      <c r="O1068" s="19" t="s">
        <v>3765</v>
      </c>
    </row>
    <row r="1069" spans="1:15" x14ac:dyDescent="0.25">
      <c r="A1069" s="6" t="s">
        <v>3328</v>
      </c>
      <c r="B1069" s="109" t="s">
        <v>3480</v>
      </c>
      <c r="C1069" s="13" t="s">
        <v>3481</v>
      </c>
      <c r="D1069" s="222" t="s">
        <v>595</v>
      </c>
      <c r="E1069" s="6" t="s">
        <v>596</v>
      </c>
      <c r="F1069" s="76" t="s">
        <v>597</v>
      </c>
      <c r="G1069" s="84">
        <v>1</v>
      </c>
      <c r="H1069" s="10">
        <v>2140000</v>
      </c>
      <c r="I1069" s="87">
        <v>4859002.7899999991</v>
      </c>
      <c r="J1069" s="89">
        <v>0</v>
      </c>
      <c r="K1069" s="96" t="s">
        <v>356</v>
      </c>
      <c r="L1069" s="19" t="s">
        <v>33</v>
      </c>
      <c r="M1069" s="19"/>
      <c r="N1069" s="19"/>
      <c r="O1069" s="19" t="s">
        <v>3765</v>
      </c>
    </row>
    <row r="1070" spans="1:15" x14ac:dyDescent="0.25">
      <c r="A1070" s="6" t="s">
        <v>3328</v>
      </c>
      <c r="B1070" s="109" t="s">
        <v>3480</v>
      </c>
      <c r="C1070" s="13" t="s">
        <v>3481</v>
      </c>
      <c r="D1070" s="222" t="s">
        <v>136</v>
      </c>
      <c r="E1070" s="6" t="s">
        <v>137</v>
      </c>
      <c r="F1070" s="76" t="s">
        <v>138</v>
      </c>
      <c r="G1070" s="84">
        <v>1</v>
      </c>
      <c r="H1070" s="10">
        <v>7000</v>
      </c>
      <c r="I1070" s="87">
        <v>0</v>
      </c>
      <c r="J1070" s="89">
        <v>0</v>
      </c>
      <c r="K1070" s="96" t="s">
        <v>356</v>
      </c>
      <c r="L1070" s="19" t="s">
        <v>2429</v>
      </c>
      <c r="M1070" s="19"/>
      <c r="N1070" s="19"/>
      <c r="O1070" s="19" t="s">
        <v>3768</v>
      </c>
    </row>
    <row r="1071" spans="1:15" x14ac:dyDescent="0.25">
      <c r="A1071" s="6" t="s">
        <v>3328</v>
      </c>
      <c r="B1071" s="109" t="s">
        <v>3480</v>
      </c>
      <c r="C1071" s="13" t="s">
        <v>3481</v>
      </c>
      <c r="D1071" s="222" t="s">
        <v>39</v>
      </c>
      <c r="E1071" s="6" t="s">
        <v>40</v>
      </c>
      <c r="F1071" s="76" t="s">
        <v>1181</v>
      </c>
      <c r="G1071" s="84">
        <v>1</v>
      </c>
      <c r="H1071" s="10">
        <v>435500</v>
      </c>
      <c r="I1071" s="87">
        <v>161634.07999999999</v>
      </c>
      <c r="J1071" s="89">
        <v>0</v>
      </c>
      <c r="K1071" s="96" t="s">
        <v>356</v>
      </c>
      <c r="L1071" s="19" t="s">
        <v>33</v>
      </c>
      <c r="M1071" s="19"/>
      <c r="N1071" s="19"/>
      <c r="O1071" s="19" t="s">
        <v>3765</v>
      </c>
    </row>
    <row r="1072" spans="1:15" x14ac:dyDescent="0.25">
      <c r="A1072" s="6" t="s">
        <v>3328</v>
      </c>
      <c r="B1072" s="109" t="s">
        <v>3480</v>
      </c>
      <c r="C1072" s="13" t="s">
        <v>3481</v>
      </c>
      <c r="D1072" s="222" t="s">
        <v>603</v>
      </c>
      <c r="E1072" s="6" t="s">
        <v>604</v>
      </c>
      <c r="F1072" s="76" t="s">
        <v>605</v>
      </c>
      <c r="G1072" s="84">
        <v>1</v>
      </c>
      <c r="H1072" s="10">
        <v>1000</v>
      </c>
      <c r="I1072" s="87">
        <v>48250.61</v>
      </c>
      <c r="J1072" s="89">
        <v>0</v>
      </c>
      <c r="K1072" s="96" t="s">
        <v>356</v>
      </c>
      <c r="L1072" s="19" t="s">
        <v>33</v>
      </c>
      <c r="M1072" s="19"/>
      <c r="N1072" s="19"/>
      <c r="O1072" s="19" t="s">
        <v>3765</v>
      </c>
    </row>
    <row r="1073" spans="1:15" x14ac:dyDescent="0.25">
      <c r="A1073" s="6" t="s">
        <v>3328</v>
      </c>
      <c r="B1073" s="109" t="s">
        <v>3480</v>
      </c>
      <c r="C1073" s="13" t="s">
        <v>3481</v>
      </c>
      <c r="D1073" s="222" t="s">
        <v>606</v>
      </c>
      <c r="E1073" s="6" t="s">
        <v>607</v>
      </c>
      <c r="F1073" s="76" t="s">
        <v>608</v>
      </c>
      <c r="G1073" s="84">
        <v>1</v>
      </c>
      <c r="H1073" s="10">
        <v>1000</v>
      </c>
      <c r="I1073" s="87">
        <v>0</v>
      </c>
      <c r="J1073" s="89">
        <v>0</v>
      </c>
      <c r="K1073" s="96" t="s">
        <v>356</v>
      </c>
      <c r="L1073" s="19" t="s">
        <v>2429</v>
      </c>
      <c r="M1073" s="19"/>
      <c r="N1073" s="19"/>
      <c r="O1073" s="19" t="s">
        <v>3768</v>
      </c>
    </row>
    <row r="1074" spans="1:15" x14ac:dyDescent="0.25">
      <c r="A1074" s="6" t="s">
        <v>3328</v>
      </c>
      <c r="B1074" s="109" t="s">
        <v>3480</v>
      </c>
      <c r="C1074" s="13" t="s">
        <v>3481</v>
      </c>
      <c r="D1074" s="222" t="s">
        <v>65</v>
      </c>
      <c r="E1074" s="6" t="s">
        <v>66</v>
      </c>
      <c r="F1074" s="76" t="s">
        <v>67</v>
      </c>
      <c r="G1074" s="84">
        <v>1</v>
      </c>
      <c r="H1074" s="10">
        <v>2000</v>
      </c>
      <c r="I1074" s="87">
        <v>0</v>
      </c>
      <c r="J1074" s="89">
        <v>0</v>
      </c>
      <c r="K1074" s="96" t="s">
        <v>356</v>
      </c>
      <c r="L1074" s="19" t="s">
        <v>2429</v>
      </c>
      <c r="M1074" s="19"/>
      <c r="N1074" s="19"/>
      <c r="O1074" s="19" t="s">
        <v>3768</v>
      </c>
    </row>
    <row r="1075" spans="1:15" x14ac:dyDescent="0.25">
      <c r="A1075" s="6" t="s">
        <v>3328</v>
      </c>
      <c r="B1075" s="109" t="s">
        <v>3480</v>
      </c>
      <c r="C1075" s="13" t="s">
        <v>3481</v>
      </c>
      <c r="D1075" s="222" t="s">
        <v>609</v>
      </c>
      <c r="E1075" s="6" t="s">
        <v>410</v>
      </c>
      <c r="F1075" s="76" t="s">
        <v>610</v>
      </c>
      <c r="G1075" s="84">
        <v>1</v>
      </c>
      <c r="H1075" s="10">
        <v>3000</v>
      </c>
      <c r="I1075" s="87">
        <v>0</v>
      </c>
      <c r="J1075" s="89">
        <v>0</v>
      </c>
      <c r="K1075" s="96" t="s">
        <v>356</v>
      </c>
      <c r="L1075" s="19" t="s">
        <v>2429</v>
      </c>
      <c r="M1075" s="19"/>
      <c r="N1075" s="19"/>
      <c r="O1075" s="19" t="s">
        <v>3768</v>
      </c>
    </row>
    <row r="1076" spans="1:15" x14ac:dyDescent="0.25">
      <c r="A1076" s="6" t="s">
        <v>1671</v>
      </c>
      <c r="B1076" s="6" t="s">
        <v>1669</v>
      </c>
      <c r="C1076" s="6" t="s">
        <v>1670</v>
      </c>
      <c r="D1076" s="222">
        <v>2403</v>
      </c>
      <c r="E1076" s="6" t="s">
        <v>1168</v>
      </c>
      <c r="F1076" s="176" t="s">
        <v>1689</v>
      </c>
      <c r="G1076" s="177">
        <v>1</v>
      </c>
      <c r="H1076" s="10">
        <v>0</v>
      </c>
      <c r="I1076" s="87">
        <v>114095.67</v>
      </c>
      <c r="J1076" s="89">
        <v>1</v>
      </c>
      <c r="K1076" s="96" t="s">
        <v>1690</v>
      </c>
      <c r="L1076" s="19" t="s">
        <v>27</v>
      </c>
      <c r="M1076" s="19"/>
      <c r="N1076" s="19"/>
      <c r="O1076" s="19"/>
    </row>
    <row r="1077" spans="1:15" x14ac:dyDescent="0.25">
      <c r="A1077" s="6" t="s">
        <v>1671</v>
      </c>
      <c r="B1077" s="13" t="s">
        <v>1669</v>
      </c>
      <c r="C1077" s="13" t="s">
        <v>1670</v>
      </c>
      <c r="D1077" s="222" t="s">
        <v>574</v>
      </c>
      <c r="E1077" s="6" t="s">
        <v>575</v>
      </c>
      <c r="F1077" s="10" t="s">
        <v>576</v>
      </c>
      <c r="G1077" s="11">
        <v>1</v>
      </c>
      <c r="H1077" s="10">
        <v>1790692</v>
      </c>
      <c r="I1077" s="87">
        <v>0</v>
      </c>
      <c r="J1077" s="89">
        <v>0</v>
      </c>
      <c r="K1077" s="96" t="s">
        <v>356</v>
      </c>
      <c r="L1077" s="19" t="s">
        <v>33</v>
      </c>
      <c r="M1077" s="19" t="s">
        <v>1672</v>
      </c>
      <c r="N1077" s="19"/>
      <c r="O1077" s="19"/>
    </row>
    <row r="1078" spans="1:15" x14ac:dyDescent="0.25">
      <c r="A1078" s="77" t="s">
        <v>1671</v>
      </c>
      <c r="B1078" s="118" t="s">
        <v>1669</v>
      </c>
      <c r="C1078" s="118" t="s">
        <v>1670</v>
      </c>
      <c r="D1078" s="222" t="s">
        <v>578</v>
      </c>
      <c r="E1078" s="77" t="s">
        <v>579</v>
      </c>
      <c r="F1078" s="119" t="s">
        <v>580</v>
      </c>
      <c r="G1078" s="120">
        <v>1</v>
      </c>
      <c r="H1078" s="119">
        <v>20231</v>
      </c>
      <c r="I1078" s="87">
        <v>8026333.9899999993</v>
      </c>
      <c r="J1078" s="89">
        <v>37</v>
      </c>
      <c r="K1078" s="96" t="s">
        <v>1673</v>
      </c>
      <c r="L1078" s="19" t="s">
        <v>27</v>
      </c>
      <c r="M1078" s="19"/>
      <c r="N1078" s="19"/>
      <c r="O1078" s="19"/>
    </row>
    <row r="1079" spans="1:15" x14ac:dyDescent="0.25">
      <c r="A1079" s="6" t="s">
        <v>1671</v>
      </c>
      <c r="B1079" s="13" t="s">
        <v>1669</v>
      </c>
      <c r="C1079" s="13" t="s">
        <v>1670</v>
      </c>
      <c r="D1079" s="222" t="s">
        <v>17</v>
      </c>
      <c r="E1079" s="6" t="s">
        <v>18</v>
      </c>
      <c r="F1079" s="10" t="s">
        <v>1640</v>
      </c>
      <c r="G1079" s="11">
        <v>1</v>
      </c>
      <c r="H1079" s="10">
        <v>21438663</v>
      </c>
      <c r="I1079" s="87">
        <v>18553535.420000006</v>
      </c>
      <c r="J1079" s="89">
        <v>1</v>
      </c>
      <c r="K1079" s="96" t="s">
        <v>1674</v>
      </c>
      <c r="L1079" s="19" t="s">
        <v>27</v>
      </c>
      <c r="M1079" s="19"/>
      <c r="N1079" s="19"/>
      <c r="O1079" s="19"/>
    </row>
    <row r="1080" spans="1:15" x14ac:dyDescent="0.25">
      <c r="A1080" s="6" t="s">
        <v>1671</v>
      </c>
      <c r="B1080" s="13" t="s">
        <v>1669</v>
      </c>
      <c r="C1080" s="13" t="s">
        <v>1670</v>
      </c>
      <c r="D1080" s="222" t="s">
        <v>583</v>
      </c>
      <c r="E1080" s="6" t="s">
        <v>584</v>
      </c>
      <c r="F1080" s="10" t="s">
        <v>585</v>
      </c>
      <c r="G1080" s="11">
        <v>2</v>
      </c>
      <c r="H1080" s="10">
        <v>956370</v>
      </c>
      <c r="I1080" s="87">
        <v>0</v>
      </c>
      <c r="J1080" s="89">
        <v>0</v>
      </c>
      <c r="K1080" s="96" t="s">
        <v>356</v>
      </c>
      <c r="L1080" s="19" t="s">
        <v>1382</v>
      </c>
      <c r="M1080" s="19"/>
      <c r="N1080" s="19" t="s">
        <v>2496</v>
      </c>
      <c r="O1080" s="19"/>
    </row>
    <row r="1081" spans="1:15" x14ac:dyDescent="0.25">
      <c r="A1081" s="6" t="s">
        <v>1671</v>
      </c>
      <c r="B1081" s="6" t="s">
        <v>1669</v>
      </c>
      <c r="C1081" s="6" t="s">
        <v>1670</v>
      </c>
      <c r="D1081" s="222" t="s">
        <v>612</v>
      </c>
      <c r="E1081" s="6" t="s">
        <v>613</v>
      </c>
      <c r="F1081" s="178">
        <v>0</v>
      </c>
      <c r="G1081" s="177">
        <v>0</v>
      </c>
      <c r="H1081" s="161">
        <v>0</v>
      </c>
      <c r="I1081" s="87">
        <v>3215068.08</v>
      </c>
      <c r="J1081" s="89">
        <v>380</v>
      </c>
      <c r="K1081" s="96" t="s">
        <v>1687</v>
      </c>
      <c r="L1081" s="19" t="s">
        <v>2429</v>
      </c>
      <c r="M1081" s="19"/>
      <c r="N1081" s="19"/>
      <c r="O1081" s="19"/>
    </row>
    <row r="1082" spans="1:15" x14ac:dyDescent="0.25">
      <c r="A1082" s="6" t="s">
        <v>1671</v>
      </c>
      <c r="B1082" s="6" t="s">
        <v>1669</v>
      </c>
      <c r="C1082" s="6" t="s">
        <v>1670</v>
      </c>
      <c r="D1082" s="222" t="s">
        <v>615</v>
      </c>
      <c r="E1082" s="6" t="s">
        <v>616</v>
      </c>
      <c r="F1082" s="178">
        <v>0</v>
      </c>
      <c r="G1082" s="177">
        <v>0</v>
      </c>
      <c r="H1082" s="10">
        <v>0</v>
      </c>
      <c r="I1082" s="87">
        <v>2362282.66</v>
      </c>
      <c r="J1082" s="89">
        <v>982.6</v>
      </c>
      <c r="K1082" s="96" t="s">
        <v>1688</v>
      </c>
      <c r="L1082" s="19" t="s">
        <v>2429</v>
      </c>
      <c r="M1082" s="19"/>
      <c r="N1082" s="19"/>
      <c r="O1082" s="19"/>
    </row>
    <row r="1083" spans="1:15" x14ac:dyDescent="0.25">
      <c r="A1083" s="6" t="s">
        <v>1671</v>
      </c>
      <c r="B1083" s="13" t="s">
        <v>1669</v>
      </c>
      <c r="C1083" s="13" t="s">
        <v>1670</v>
      </c>
      <c r="D1083" s="222" t="s">
        <v>586</v>
      </c>
      <c r="E1083" s="6" t="s">
        <v>587</v>
      </c>
      <c r="F1083" s="10" t="s">
        <v>623</v>
      </c>
      <c r="G1083" s="11">
        <v>2000</v>
      </c>
      <c r="H1083" s="10">
        <v>6964924</v>
      </c>
      <c r="I1083" s="87">
        <v>1607248.12</v>
      </c>
      <c r="J1083" s="89">
        <v>9023</v>
      </c>
      <c r="K1083" s="96" t="s">
        <v>1675</v>
      </c>
      <c r="L1083" s="19" t="s">
        <v>27</v>
      </c>
      <c r="M1083" s="19"/>
      <c r="N1083" s="19"/>
      <c r="O1083" s="19"/>
    </row>
    <row r="1084" spans="1:15" x14ac:dyDescent="0.25">
      <c r="A1084" s="6" t="s">
        <v>1671</v>
      </c>
      <c r="B1084" s="13" t="s">
        <v>1669</v>
      </c>
      <c r="C1084" s="13" t="s">
        <v>1670</v>
      </c>
      <c r="D1084" s="222" t="s">
        <v>591</v>
      </c>
      <c r="E1084" s="6" t="s">
        <v>592</v>
      </c>
      <c r="F1084" s="10" t="s">
        <v>1159</v>
      </c>
      <c r="G1084" s="11">
        <v>62800</v>
      </c>
      <c r="H1084" s="10">
        <v>5573831</v>
      </c>
      <c r="I1084" s="87">
        <v>13255536.580000002</v>
      </c>
      <c r="J1084" s="89">
        <v>61748.7</v>
      </c>
      <c r="K1084" s="96" t="s">
        <v>1676</v>
      </c>
      <c r="L1084" s="19" t="s">
        <v>27</v>
      </c>
      <c r="M1084" s="19"/>
      <c r="N1084" s="19"/>
      <c r="O1084" s="19"/>
    </row>
    <row r="1085" spans="1:15" x14ac:dyDescent="0.25">
      <c r="A1085" s="77" t="s">
        <v>1671</v>
      </c>
      <c r="B1085" s="118" t="s">
        <v>1669</v>
      </c>
      <c r="C1085" s="118" t="s">
        <v>1670</v>
      </c>
      <c r="D1085" s="222" t="s">
        <v>595</v>
      </c>
      <c r="E1085" s="77" t="s">
        <v>596</v>
      </c>
      <c r="F1085" s="119" t="s">
        <v>1677</v>
      </c>
      <c r="G1085" s="120">
        <v>3.84</v>
      </c>
      <c r="H1085" s="119">
        <v>3907360</v>
      </c>
      <c r="I1085" s="87">
        <v>8028523.4699999988</v>
      </c>
      <c r="J1085" s="89">
        <v>523918</v>
      </c>
      <c r="K1085" s="96" t="s">
        <v>1678</v>
      </c>
      <c r="L1085" s="19" t="s">
        <v>27</v>
      </c>
      <c r="M1085" s="19"/>
      <c r="N1085" s="19"/>
      <c r="O1085" s="19"/>
    </row>
    <row r="1086" spans="1:15" x14ac:dyDescent="0.25">
      <c r="A1086" s="6" t="s">
        <v>1671</v>
      </c>
      <c r="B1086" s="13" t="s">
        <v>1669</v>
      </c>
      <c r="C1086" s="13" t="s">
        <v>1670</v>
      </c>
      <c r="D1086" s="222" t="s">
        <v>136</v>
      </c>
      <c r="E1086" s="6" t="s">
        <v>137</v>
      </c>
      <c r="F1086" s="10" t="s">
        <v>138</v>
      </c>
      <c r="G1086" s="11">
        <v>1</v>
      </c>
      <c r="H1086" s="10">
        <v>7140</v>
      </c>
      <c r="I1086" s="87">
        <v>0</v>
      </c>
      <c r="J1086" s="89">
        <v>0</v>
      </c>
      <c r="K1086" s="96" t="s">
        <v>356</v>
      </c>
      <c r="L1086" s="19" t="s">
        <v>1382</v>
      </c>
      <c r="M1086" s="19"/>
      <c r="N1086" s="19" t="s">
        <v>1029</v>
      </c>
      <c r="O1086" s="19"/>
    </row>
    <row r="1087" spans="1:15" x14ac:dyDescent="0.25">
      <c r="A1087" s="6" t="s">
        <v>1671</v>
      </c>
      <c r="B1087" s="13" t="s">
        <v>1669</v>
      </c>
      <c r="C1087" s="13" t="s">
        <v>1670</v>
      </c>
      <c r="D1087" s="222" t="s">
        <v>39</v>
      </c>
      <c r="E1087" s="6" t="s">
        <v>40</v>
      </c>
      <c r="F1087" s="10" t="s">
        <v>669</v>
      </c>
      <c r="G1087" s="11">
        <v>1</v>
      </c>
      <c r="H1087" s="10">
        <v>79560</v>
      </c>
      <c r="I1087" s="87">
        <v>120707.9</v>
      </c>
      <c r="J1087" s="89">
        <v>1</v>
      </c>
      <c r="K1087" s="96" t="s">
        <v>1679</v>
      </c>
      <c r="L1087" s="19" t="s">
        <v>27</v>
      </c>
      <c r="M1087" s="19"/>
      <c r="N1087" s="19"/>
      <c r="O1087" s="19"/>
    </row>
    <row r="1088" spans="1:15" x14ac:dyDescent="0.25">
      <c r="A1088" s="6" t="s">
        <v>1671</v>
      </c>
      <c r="B1088" s="13" t="s">
        <v>1669</v>
      </c>
      <c r="C1088" s="13" t="s">
        <v>1670</v>
      </c>
      <c r="D1088" s="222" t="s">
        <v>603</v>
      </c>
      <c r="E1088" s="6" t="s">
        <v>604</v>
      </c>
      <c r="F1088" s="10" t="s">
        <v>605</v>
      </c>
      <c r="G1088" s="11">
        <v>1</v>
      </c>
      <c r="H1088" s="10">
        <v>10200</v>
      </c>
      <c r="I1088" s="87">
        <v>29570.35</v>
      </c>
      <c r="J1088" s="89">
        <v>1</v>
      </c>
      <c r="K1088" s="96" t="s">
        <v>1680</v>
      </c>
      <c r="L1088" s="19" t="s">
        <v>27</v>
      </c>
      <c r="M1088" s="19"/>
      <c r="N1088" s="19"/>
      <c r="O1088" s="19"/>
    </row>
    <row r="1089" spans="1:15" x14ac:dyDescent="0.25">
      <c r="A1089" s="6" t="s">
        <v>1671</v>
      </c>
      <c r="B1089" s="13" t="s">
        <v>1669</v>
      </c>
      <c r="C1089" s="13" t="s">
        <v>1670</v>
      </c>
      <c r="D1089" s="222" t="s">
        <v>65</v>
      </c>
      <c r="E1089" s="6" t="s">
        <v>66</v>
      </c>
      <c r="F1089" s="10" t="s">
        <v>67</v>
      </c>
      <c r="G1089" s="11">
        <v>1</v>
      </c>
      <c r="H1089" s="10">
        <v>1000</v>
      </c>
      <c r="I1089" s="87">
        <v>0</v>
      </c>
      <c r="J1089" s="89">
        <v>0</v>
      </c>
      <c r="K1089" s="96" t="s">
        <v>356</v>
      </c>
      <c r="L1089" s="19" t="s">
        <v>1382</v>
      </c>
      <c r="M1089" s="19"/>
      <c r="N1089" s="19" t="s">
        <v>1029</v>
      </c>
      <c r="O1089" s="19"/>
    </row>
    <row r="1090" spans="1:15" x14ac:dyDescent="0.25">
      <c r="A1090" s="6" t="s">
        <v>1671</v>
      </c>
      <c r="B1090" s="13" t="s">
        <v>1669</v>
      </c>
      <c r="C1090" s="13" t="s">
        <v>1670</v>
      </c>
      <c r="D1090" s="222" t="s">
        <v>609</v>
      </c>
      <c r="E1090" s="6" t="s">
        <v>410</v>
      </c>
      <c r="F1090" s="10" t="s">
        <v>978</v>
      </c>
      <c r="G1090" s="11">
        <v>1</v>
      </c>
      <c r="H1090" s="10">
        <v>1020</v>
      </c>
      <c r="I1090" s="87">
        <v>0</v>
      </c>
      <c r="J1090" s="89">
        <v>0</v>
      </c>
      <c r="K1090" s="96" t="s">
        <v>356</v>
      </c>
      <c r="L1090" s="19" t="s">
        <v>1382</v>
      </c>
      <c r="M1090" s="19"/>
      <c r="N1090" s="19" t="s">
        <v>1029</v>
      </c>
      <c r="O1090" s="19"/>
    </row>
    <row r="1091" spans="1:15" x14ac:dyDescent="0.25">
      <c r="A1091" s="6" t="s">
        <v>1671</v>
      </c>
      <c r="B1091" s="13" t="s">
        <v>1669</v>
      </c>
      <c r="C1091" s="13" t="s">
        <v>1670</v>
      </c>
      <c r="D1091" s="223" t="s">
        <v>1681</v>
      </c>
      <c r="E1091" s="179" t="s">
        <v>1682</v>
      </c>
      <c r="F1091" s="10" t="s">
        <v>1393</v>
      </c>
      <c r="G1091" s="11">
        <v>1</v>
      </c>
      <c r="H1091" s="10">
        <v>10000</v>
      </c>
      <c r="I1091" s="87">
        <v>0</v>
      </c>
      <c r="J1091" s="89">
        <v>0</v>
      </c>
      <c r="K1091" s="96" t="s">
        <v>356</v>
      </c>
      <c r="L1091" s="19" t="s">
        <v>2429</v>
      </c>
      <c r="M1091" s="19"/>
      <c r="N1091" s="19"/>
      <c r="O1091" s="19" t="s">
        <v>3768</v>
      </c>
    </row>
    <row r="1092" spans="1:15" x14ac:dyDescent="0.25">
      <c r="A1092" s="6" t="s">
        <v>1671</v>
      </c>
      <c r="B1092" s="13" t="s">
        <v>1669</v>
      </c>
      <c r="C1092" s="13" t="s">
        <v>1670</v>
      </c>
      <c r="D1092" s="223" t="s">
        <v>1683</v>
      </c>
      <c r="E1092" s="179" t="s">
        <v>1684</v>
      </c>
      <c r="F1092" s="10" t="s">
        <v>1393</v>
      </c>
      <c r="G1092" s="11">
        <v>1</v>
      </c>
      <c r="H1092" s="10">
        <v>10000</v>
      </c>
      <c r="I1092" s="87">
        <v>0</v>
      </c>
      <c r="J1092" s="89">
        <v>0</v>
      </c>
      <c r="K1092" s="96" t="s">
        <v>356</v>
      </c>
      <c r="L1092" s="19" t="s">
        <v>2429</v>
      </c>
      <c r="M1092" s="19"/>
      <c r="N1092" s="19"/>
      <c r="O1092" s="19" t="s">
        <v>3768</v>
      </c>
    </row>
    <row r="1093" spans="1:15" x14ac:dyDescent="0.25">
      <c r="A1093" s="6" t="s">
        <v>1671</v>
      </c>
      <c r="B1093" s="13" t="s">
        <v>1669</v>
      </c>
      <c r="C1093" s="13" t="s">
        <v>1670</v>
      </c>
      <c r="D1093" s="223" t="s">
        <v>1685</v>
      </c>
      <c r="E1093" s="179" t="s">
        <v>1686</v>
      </c>
      <c r="F1093" s="10" t="s">
        <v>1393</v>
      </c>
      <c r="G1093" s="11">
        <v>1</v>
      </c>
      <c r="H1093" s="10">
        <v>10000</v>
      </c>
      <c r="I1093" s="87">
        <v>0</v>
      </c>
      <c r="J1093" s="89">
        <v>0</v>
      </c>
      <c r="K1093" s="96" t="s">
        <v>356</v>
      </c>
      <c r="L1093" s="19" t="s">
        <v>2429</v>
      </c>
      <c r="M1093" s="19"/>
      <c r="N1093" s="19"/>
      <c r="O1093" s="19" t="s">
        <v>3768</v>
      </c>
    </row>
    <row r="1094" spans="1:15" x14ac:dyDescent="0.25">
      <c r="A1094" s="13" t="s">
        <v>674</v>
      </c>
      <c r="B1094" s="13" t="s">
        <v>672</v>
      </c>
      <c r="C1094" s="13" t="s">
        <v>673</v>
      </c>
      <c r="D1094" s="222" t="s">
        <v>574</v>
      </c>
      <c r="E1094" s="13" t="s">
        <v>575</v>
      </c>
      <c r="F1094" s="10" t="s">
        <v>576</v>
      </c>
      <c r="G1094" s="11">
        <v>1</v>
      </c>
      <c r="H1094" s="10">
        <v>1235336</v>
      </c>
      <c r="I1094" s="87">
        <v>0</v>
      </c>
      <c r="J1094" s="89">
        <v>0</v>
      </c>
      <c r="K1094" s="96" t="s">
        <v>356</v>
      </c>
      <c r="L1094" s="19" t="s">
        <v>3762</v>
      </c>
      <c r="M1094" s="19"/>
      <c r="N1094" s="19"/>
      <c r="O1094" s="19" t="s">
        <v>3766</v>
      </c>
    </row>
    <row r="1095" spans="1:15" x14ac:dyDescent="0.25">
      <c r="A1095" s="13" t="s">
        <v>674</v>
      </c>
      <c r="B1095" s="13" t="s">
        <v>672</v>
      </c>
      <c r="C1095" s="13" t="s">
        <v>673</v>
      </c>
      <c r="D1095" s="222" t="s">
        <v>578</v>
      </c>
      <c r="E1095" s="13" t="s">
        <v>579</v>
      </c>
      <c r="F1095" s="10" t="s">
        <v>580</v>
      </c>
      <c r="G1095" s="11">
        <v>1</v>
      </c>
      <c r="H1095" s="10">
        <v>572973</v>
      </c>
      <c r="I1095" s="87">
        <v>572319.74</v>
      </c>
      <c r="J1095" s="89">
        <v>0</v>
      </c>
      <c r="K1095" s="96" t="s">
        <v>356</v>
      </c>
      <c r="L1095" s="19" t="s">
        <v>3762</v>
      </c>
      <c r="M1095" s="19"/>
      <c r="N1095" s="19"/>
      <c r="O1095" s="19" t="s">
        <v>3765</v>
      </c>
    </row>
    <row r="1096" spans="1:15" x14ac:dyDescent="0.25">
      <c r="A1096" s="13" t="s">
        <v>674</v>
      </c>
      <c r="B1096" s="13" t="s">
        <v>672</v>
      </c>
      <c r="C1096" s="13" t="s">
        <v>673</v>
      </c>
      <c r="D1096" s="222" t="s">
        <v>17</v>
      </c>
      <c r="E1096" s="13" t="s">
        <v>18</v>
      </c>
      <c r="F1096" s="10" t="s">
        <v>649</v>
      </c>
      <c r="G1096" s="11">
        <v>1</v>
      </c>
      <c r="H1096" s="10">
        <v>18140055</v>
      </c>
      <c r="I1096" s="87">
        <v>14859694.129999995</v>
      </c>
      <c r="J1096" s="89">
        <v>0</v>
      </c>
      <c r="K1096" s="96" t="s">
        <v>356</v>
      </c>
      <c r="L1096" s="19" t="s">
        <v>3762</v>
      </c>
      <c r="M1096" s="19"/>
      <c r="N1096" s="19"/>
      <c r="O1096" s="19" t="s">
        <v>3765</v>
      </c>
    </row>
    <row r="1097" spans="1:15" x14ac:dyDescent="0.25">
      <c r="A1097" s="13" t="s">
        <v>674</v>
      </c>
      <c r="B1097" s="13" t="s">
        <v>672</v>
      </c>
      <c r="C1097" s="13" t="s">
        <v>673</v>
      </c>
      <c r="D1097" s="222" t="s">
        <v>583</v>
      </c>
      <c r="E1097" s="13" t="s">
        <v>584</v>
      </c>
      <c r="F1097" s="10" t="s">
        <v>585</v>
      </c>
      <c r="G1097" s="11">
        <v>1</v>
      </c>
      <c r="H1097" s="10">
        <v>841566</v>
      </c>
      <c r="I1097" s="87">
        <v>0</v>
      </c>
      <c r="J1097" s="89">
        <v>0</v>
      </c>
      <c r="K1097" s="96" t="s">
        <v>356</v>
      </c>
      <c r="L1097" s="19" t="s">
        <v>1382</v>
      </c>
      <c r="M1097" s="19"/>
      <c r="N1097" s="19" t="s">
        <v>2496</v>
      </c>
      <c r="O1097" s="19"/>
    </row>
    <row r="1098" spans="1:15" x14ac:dyDescent="0.25">
      <c r="A1098" s="13" t="s">
        <v>674</v>
      </c>
      <c r="B1098" s="13" t="s">
        <v>672</v>
      </c>
      <c r="C1098" s="13" t="s">
        <v>673</v>
      </c>
      <c r="D1098" s="222" t="s">
        <v>612</v>
      </c>
      <c r="E1098" s="13" t="s">
        <v>613</v>
      </c>
      <c r="F1098" s="156">
        <v>0</v>
      </c>
      <c r="G1098" s="157">
        <v>0</v>
      </c>
      <c r="H1098" s="10">
        <v>0</v>
      </c>
      <c r="I1098" s="87">
        <v>3080789.63</v>
      </c>
      <c r="J1098" s="89">
        <v>1</v>
      </c>
      <c r="K1098" s="96" t="s">
        <v>356</v>
      </c>
      <c r="L1098" s="19" t="s">
        <v>2429</v>
      </c>
      <c r="M1098" s="19"/>
      <c r="N1098" s="19"/>
      <c r="O1098" s="19"/>
    </row>
    <row r="1099" spans="1:15" x14ac:dyDescent="0.25">
      <c r="A1099" s="13" t="s">
        <v>674</v>
      </c>
      <c r="B1099" s="13" t="s">
        <v>672</v>
      </c>
      <c r="C1099" s="13" t="s">
        <v>673</v>
      </c>
      <c r="D1099" s="222" t="s">
        <v>615</v>
      </c>
      <c r="E1099" s="13" t="s">
        <v>616</v>
      </c>
      <c r="F1099" s="156">
        <v>0</v>
      </c>
      <c r="G1099" s="157">
        <v>0</v>
      </c>
      <c r="H1099" s="10">
        <v>0</v>
      </c>
      <c r="I1099" s="87">
        <v>2063120.29</v>
      </c>
      <c r="J1099" s="89">
        <v>1</v>
      </c>
      <c r="K1099" s="96" t="s">
        <v>356</v>
      </c>
      <c r="L1099" s="19" t="s">
        <v>2429</v>
      </c>
      <c r="M1099" s="19"/>
      <c r="N1099" s="19"/>
      <c r="O1099" s="19"/>
    </row>
    <row r="1100" spans="1:15" x14ac:dyDescent="0.25">
      <c r="A1100" s="13" t="s">
        <v>674</v>
      </c>
      <c r="B1100" s="13" t="s">
        <v>672</v>
      </c>
      <c r="C1100" s="13" t="s">
        <v>673</v>
      </c>
      <c r="D1100" s="222" t="s">
        <v>586</v>
      </c>
      <c r="E1100" s="13" t="s">
        <v>587</v>
      </c>
      <c r="F1100" s="10" t="s">
        <v>588</v>
      </c>
      <c r="G1100" s="11">
        <v>1</v>
      </c>
      <c r="H1100" s="10">
        <v>6525989</v>
      </c>
      <c r="I1100" s="87">
        <v>1193109.28</v>
      </c>
      <c r="J1100" s="89">
        <v>0</v>
      </c>
      <c r="K1100" s="96" t="s">
        <v>356</v>
      </c>
      <c r="L1100" s="19" t="s">
        <v>3762</v>
      </c>
      <c r="M1100" s="19"/>
      <c r="N1100" s="19"/>
      <c r="O1100" s="19" t="s">
        <v>3765</v>
      </c>
    </row>
    <row r="1101" spans="1:15" x14ac:dyDescent="0.25">
      <c r="A1101" s="13" t="s">
        <v>674</v>
      </c>
      <c r="B1101" s="13" t="s">
        <v>672</v>
      </c>
      <c r="C1101" s="13" t="s">
        <v>673</v>
      </c>
      <c r="D1101" s="222" t="s">
        <v>591</v>
      </c>
      <c r="E1101" s="13" t="s">
        <v>592</v>
      </c>
      <c r="F1101" s="10" t="s">
        <v>593</v>
      </c>
      <c r="G1101" s="11">
        <v>1</v>
      </c>
      <c r="H1101" s="10">
        <v>4229093</v>
      </c>
      <c r="I1101" s="87">
        <v>8393384.4699999988</v>
      </c>
      <c r="J1101" s="89">
        <v>0</v>
      </c>
      <c r="K1101" s="96" t="s">
        <v>356</v>
      </c>
      <c r="L1101" s="19" t="s">
        <v>3762</v>
      </c>
      <c r="M1101" s="19"/>
      <c r="N1101" s="19"/>
      <c r="O1101" s="19" t="s">
        <v>3765</v>
      </c>
    </row>
    <row r="1102" spans="1:15" x14ac:dyDescent="0.25">
      <c r="A1102" s="13" t="s">
        <v>674</v>
      </c>
      <c r="B1102" s="13" t="s">
        <v>672</v>
      </c>
      <c r="C1102" s="13" t="s">
        <v>673</v>
      </c>
      <c r="D1102" s="222" t="s">
        <v>595</v>
      </c>
      <c r="E1102" s="13" t="s">
        <v>596</v>
      </c>
      <c r="F1102" s="10" t="s">
        <v>597</v>
      </c>
      <c r="G1102" s="11">
        <v>1</v>
      </c>
      <c r="H1102" s="10">
        <v>2356198</v>
      </c>
      <c r="I1102" s="87">
        <v>1737275.1500000001</v>
      </c>
      <c r="J1102" s="89">
        <v>0</v>
      </c>
      <c r="K1102" s="96" t="s">
        <v>356</v>
      </c>
      <c r="L1102" s="19" t="s">
        <v>3762</v>
      </c>
      <c r="M1102" s="19"/>
      <c r="N1102" s="19"/>
      <c r="O1102" s="19" t="s">
        <v>3765</v>
      </c>
    </row>
    <row r="1103" spans="1:15" x14ac:dyDescent="0.25">
      <c r="A1103" s="13" t="s">
        <v>674</v>
      </c>
      <c r="B1103" s="13" t="s">
        <v>672</v>
      </c>
      <c r="C1103" s="13" t="s">
        <v>673</v>
      </c>
      <c r="D1103" s="222" t="s">
        <v>136</v>
      </c>
      <c r="E1103" s="13" t="s">
        <v>137</v>
      </c>
      <c r="F1103" s="10" t="s">
        <v>138</v>
      </c>
      <c r="G1103" s="11">
        <v>1</v>
      </c>
      <c r="H1103" s="10">
        <v>3000</v>
      </c>
      <c r="I1103" s="87">
        <v>0</v>
      </c>
      <c r="J1103" s="89">
        <v>0</v>
      </c>
      <c r="K1103" s="96" t="s">
        <v>356</v>
      </c>
      <c r="L1103" s="19" t="s">
        <v>1382</v>
      </c>
      <c r="M1103" s="19"/>
      <c r="N1103" s="19" t="s">
        <v>1029</v>
      </c>
      <c r="O1103" s="19"/>
    </row>
    <row r="1104" spans="1:15" x14ac:dyDescent="0.25">
      <c r="A1104" s="13" t="s">
        <v>674</v>
      </c>
      <c r="B1104" s="13" t="s">
        <v>672</v>
      </c>
      <c r="C1104" s="13" t="s">
        <v>673</v>
      </c>
      <c r="D1104" s="222" t="s">
        <v>39</v>
      </c>
      <c r="E1104" s="13" t="s">
        <v>40</v>
      </c>
      <c r="F1104" s="10" t="s">
        <v>675</v>
      </c>
      <c r="G1104" s="11">
        <v>1</v>
      </c>
      <c r="H1104" s="10">
        <v>103351</v>
      </c>
      <c r="I1104" s="87">
        <v>46714.679999999993</v>
      </c>
      <c r="J1104" s="89">
        <v>0</v>
      </c>
      <c r="K1104" s="96" t="s">
        <v>356</v>
      </c>
      <c r="L1104" s="19" t="s">
        <v>3762</v>
      </c>
      <c r="M1104" s="19"/>
      <c r="N1104" s="19"/>
      <c r="O1104" s="19" t="s">
        <v>3765</v>
      </c>
    </row>
    <row r="1105" spans="1:15" x14ac:dyDescent="0.25">
      <c r="A1105" s="13" t="s">
        <v>674</v>
      </c>
      <c r="B1105" s="13" t="s">
        <v>672</v>
      </c>
      <c r="C1105" s="13" t="s">
        <v>673</v>
      </c>
      <c r="D1105" s="222" t="s">
        <v>603</v>
      </c>
      <c r="E1105" s="13" t="s">
        <v>604</v>
      </c>
      <c r="F1105" s="10" t="s">
        <v>605</v>
      </c>
      <c r="G1105" s="11">
        <v>1</v>
      </c>
      <c r="H1105" s="10">
        <v>1000</v>
      </c>
      <c r="I1105" s="87">
        <v>0</v>
      </c>
      <c r="J1105" s="89">
        <v>0</v>
      </c>
      <c r="K1105" s="96" t="s">
        <v>356</v>
      </c>
      <c r="L1105" s="19" t="s">
        <v>1382</v>
      </c>
      <c r="M1105" s="19"/>
      <c r="N1105" s="19" t="s">
        <v>1029</v>
      </c>
      <c r="O1105" s="19"/>
    </row>
    <row r="1106" spans="1:15" x14ac:dyDescent="0.25">
      <c r="A1106" s="13" t="s">
        <v>674</v>
      </c>
      <c r="B1106" s="13" t="s">
        <v>672</v>
      </c>
      <c r="C1106" s="13" t="s">
        <v>673</v>
      </c>
      <c r="D1106" s="223" t="s">
        <v>606</v>
      </c>
      <c r="E1106" s="100" t="s">
        <v>676</v>
      </c>
      <c r="F1106" s="10" t="s">
        <v>660</v>
      </c>
      <c r="G1106" s="11">
        <v>1</v>
      </c>
      <c r="H1106" s="10">
        <v>1000</v>
      </c>
      <c r="I1106" s="87">
        <v>0</v>
      </c>
      <c r="J1106" s="89">
        <v>0</v>
      </c>
      <c r="K1106" s="96" t="s">
        <v>356</v>
      </c>
      <c r="L1106" s="19" t="s">
        <v>1382</v>
      </c>
      <c r="M1106" s="19"/>
      <c r="N1106" s="19" t="s">
        <v>1029</v>
      </c>
      <c r="O1106" s="19"/>
    </row>
    <row r="1107" spans="1:15" x14ac:dyDescent="0.25">
      <c r="A1107" s="13" t="s">
        <v>674</v>
      </c>
      <c r="B1107" s="13" t="s">
        <v>672</v>
      </c>
      <c r="C1107" s="13" t="s">
        <v>673</v>
      </c>
      <c r="D1107" s="223" t="s">
        <v>65</v>
      </c>
      <c r="E1107" s="100" t="s">
        <v>677</v>
      </c>
      <c r="F1107" s="10" t="s">
        <v>67</v>
      </c>
      <c r="G1107" s="11">
        <v>1</v>
      </c>
      <c r="H1107" s="10">
        <v>1000</v>
      </c>
      <c r="I1107" s="87">
        <v>0</v>
      </c>
      <c r="J1107" s="89">
        <v>0</v>
      </c>
      <c r="K1107" s="96" t="s">
        <v>356</v>
      </c>
      <c r="L1107" s="19" t="s">
        <v>1382</v>
      </c>
      <c r="M1107" s="19"/>
      <c r="N1107" s="19" t="s">
        <v>1029</v>
      </c>
      <c r="O1107" s="19"/>
    </row>
    <row r="1108" spans="1:15" x14ac:dyDescent="0.25">
      <c r="A1108" s="13" t="s">
        <v>674</v>
      </c>
      <c r="B1108" s="13" t="s">
        <v>672</v>
      </c>
      <c r="C1108" s="13" t="s">
        <v>673</v>
      </c>
      <c r="D1108" s="222" t="s">
        <v>609</v>
      </c>
      <c r="E1108" s="13" t="s">
        <v>410</v>
      </c>
      <c r="F1108" s="10" t="s">
        <v>633</v>
      </c>
      <c r="G1108" s="11">
        <v>1</v>
      </c>
      <c r="H1108" s="10">
        <v>2000</v>
      </c>
      <c r="I1108" s="87">
        <v>0</v>
      </c>
      <c r="J1108" s="89">
        <v>0</v>
      </c>
      <c r="K1108" s="96" t="s">
        <v>356</v>
      </c>
      <c r="L1108" s="19" t="s">
        <v>1382</v>
      </c>
      <c r="M1108" s="19"/>
      <c r="N1108" s="19" t="s">
        <v>1029</v>
      </c>
      <c r="O1108" s="19"/>
    </row>
    <row r="1109" spans="1:15" x14ac:dyDescent="0.25">
      <c r="A1109" s="6" t="s">
        <v>2234</v>
      </c>
      <c r="B1109" s="13" t="s">
        <v>2232</v>
      </c>
      <c r="C1109" s="13" t="s">
        <v>2233</v>
      </c>
      <c r="D1109" s="222" t="s">
        <v>574</v>
      </c>
      <c r="E1109" s="6" t="s">
        <v>575</v>
      </c>
      <c r="F1109" s="10" t="s">
        <v>576</v>
      </c>
      <c r="G1109" s="11">
        <v>1</v>
      </c>
      <c r="H1109" s="10">
        <v>1000</v>
      </c>
      <c r="I1109" s="87">
        <v>0</v>
      </c>
      <c r="J1109" s="89">
        <v>0</v>
      </c>
      <c r="K1109" s="96" t="s">
        <v>356</v>
      </c>
      <c r="L1109" s="19" t="s">
        <v>1382</v>
      </c>
      <c r="M1109" s="19"/>
      <c r="N1109" s="19" t="s">
        <v>1029</v>
      </c>
      <c r="O1109" s="19"/>
    </row>
    <row r="1110" spans="1:15" x14ac:dyDescent="0.25">
      <c r="A1110" s="6" t="s">
        <v>2234</v>
      </c>
      <c r="B1110" s="13" t="s">
        <v>2232</v>
      </c>
      <c r="C1110" s="13" t="s">
        <v>2233</v>
      </c>
      <c r="D1110" s="222" t="s">
        <v>578</v>
      </c>
      <c r="E1110" s="6" t="s">
        <v>579</v>
      </c>
      <c r="F1110" s="10" t="s">
        <v>622</v>
      </c>
      <c r="G1110" s="11">
        <v>1</v>
      </c>
      <c r="H1110" s="10">
        <v>1567896</v>
      </c>
      <c r="I1110" s="87">
        <v>1423029.72</v>
      </c>
      <c r="J1110" s="89">
        <v>8</v>
      </c>
      <c r="K1110" s="96" t="s">
        <v>2235</v>
      </c>
      <c r="L1110" s="19" t="s">
        <v>27</v>
      </c>
      <c r="M1110" s="19"/>
      <c r="N1110" s="19"/>
      <c r="O1110" s="19"/>
    </row>
    <row r="1111" spans="1:15" x14ac:dyDescent="0.25">
      <c r="A1111" s="78" t="s">
        <v>2234</v>
      </c>
      <c r="B1111" s="6" t="s">
        <v>2232</v>
      </c>
      <c r="C1111" s="6" t="s">
        <v>2233</v>
      </c>
      <c r="D1111" s="222" t="s">
        <v>3605</v>
      </c>
      <c r="E1111" s="109" t="s">
        <v>3723</v>
      </c>
      <c r="F1111" s="79" t="s">
        <v>32</v>
      </c>
      <c r="G1111" s="80">
        <v>0</v>
      </c>
      <c r="H1111" s="10">
        <v>0</v>
      </c>
      <c r="I1111" s="87">
        <v>464970.3</v>
      </c>
      <c r="J1111" s="89">
        <v>0</v>
      </c>
      <c r="K1111" s="96" t="s">
        <v>356</v>
      </c>
      <c r="L1111" s="19" t="s">
        <v>2429</v>
      </c>
      <c r="M1111" s="19"/>
      <c r="N1111" s="19"/>
      <c r="O1111" s="19"/>
    </row>
    <row r="1112" spans="1:15" x14ac:dyDescent="0.25">
      <c r="A1112" s="78" t="s">
        <v>2234</v>
      </c>
      <c r="B1112" s="6" t="s">
        <v>2232</v>
      </c>
      <c r="C1112" s="6" t="s">
        <v>2233</v>
      </c>
      <c r="D1112" s="222" t="s">
        <v>3606</v>
      </c>
      <c r="E1112" s="109" t="s">
        <v>3724</v>
      </c>
      <c r="F1112" s="79" t="s">
        <v>32</v>
      </c>
      <c r="G1112" s="80">
        <v>0</v>
      </c>
      <c r="H1112" s="10">
        <v>0</v>
      </c>
      <c r="I1112" s="87">
        <v>64267.199999999997</v>
      </c>
      <c r="J1112" s="89">
        <v>0</v>
      </c>
      <c r="K1112" s="96" t="s">
        <v>356</v>
      </c>
      <c r="L1112" s="19" t="s">
        <v>2429</v>
      </c>
      <c r="M1112" s="19"/>
      <c r="N1112" s="19"/>
      <c r="O1112" s="19"/>
    </row>
    <row r="1113" spans="1:15" x14ac:dyDescent="0.25">
      <c r="A1113" s="6" t="s">
        <v>2234</v>
      </c>
      <c r="B1113" s="13" t="s">
        <v>2232</v>
      </c>
      <c r="C1113" s="13" t="s">
        <v>2233</v>
      </c>
      <c r="D1113" s="222" t="s">
        <v>17</v>
      </c>
      <c r="E1113" s="6" t="s">
        <v>18</v>
      </c>
      <c r="F1113" s="10" t="s">
        <v>19</v>
      </c>
      <c r="G1113" s="11">
        <v>1</v>
      </c>
      <c r="H1113" s="10">
        <v>19989918</v>
      </c>
      <c r="I1113" s="87">
        <v>18878521.010000002</v>
      </c>
      <c r="J1113" s="89">
        <v>1</v>
      </c>
      <c r="K1113" s="96" t="s">
        <v>2236</v>
      </c>
      <c r="L1113" s="19" t="s">
        <v>27</v>
      </c>
      <c r="M1113" s="19"/>
      <c r="N1113" s="19"/>
      <c r="O1113" s="19"/>
    </row>
    <row r="1114" spans="1:15" x14ac:dyDescent="0.25">
      <c r="A1114" s="6" t="s">
        <v>2234</v>
      </c>
      <c r="B1114" s="13" t="s">
        <v>2232</v>
      </c>
      <c r="C1114" s="13" t="s">
        <v>2233</v>
      </c>
      <c r="D1114" s="222" t="s">
        <v>583</v>
      </c>
      <c r="E1114" s="6" t="s">
        <v>584</v>
      </c>
      <c r="F1114" s="10" t="s">
        <v>585</v>
      </c>
      <c r="G1114" s="11">
        <v>1</v>
      </c>
      <c r="H1114" s="10">
        <v>565836</v>
      </c>
      <c r="I1114" s="87">
        <v>0</v>
      </c>
      <c r="J1114" s="89">
        <v>0</v>
      </c>
      <c r="K1114" s="96" t="s">
        <v>356</v>
      </c>
      <c r="L1114" s="19" t="s">
        <v>1382</v>
      </c>
      <c r="M1114" s="19"/>
      <c r="N1114" s="19" t="s">
        <v>2496</v>
      </c>
      <c r="O1114" s="19"/>
    </row>
    <row r="1115" spans="1:15" x14ac:dyDescent="0.25">
      <c r="A1115" s="6" t="s">
        <v>2234</v>
      </c>
      <c r="B1115" s="6" t="s">
        <v>2232</v>
      </c>
      <c r="C1115" s="6" t="s">
        <v>2233</v>
      </c>
      <c r="D1115" s="222" t="s">
        <v>612</v>
      </c>
      <c r="E1115" s="6" t="s">
        <v>613</v>
      </c>
      <c r="F1115" s="156">
        <v>0</v>
      </c>
      <c r="G1115" s="157">
        <v>0</v>
      </c>
      <c r="H1115" s="10">
        <v>0</v>
      </c>
      <c r="I1115" s="87">
        <v>6255750.8300000001</v>
      </c>
      <c r="J1115" s="89">
        <v>1</v>
      </c>
      <c r="K1115" s="96"/>
      <c r="L1115" s="19" t="s">
        <v>3762</v>
      </c>
      <c r="M1115" s="19"/>
      <c r="N1115" s="19"/>
      <c r="O1115" s="19" t="s">
        <v>3749</v>
      </c>
    </row>
    <row r="1116" spans="1:15" x14ac:dyDescent="0.25">
      <c r="A1116" s="6" t="s">
        <v>2234</v>
      </c>
      <c r="B1116" s="6" t="s">
        <v>2232</v>
      </c>
      <c r="C1116" s="6" t="s">
        <v>2233</v>
      </c>
      <c r="D1116" s="222" t="s">
        <v>615</v>
      </c>
      <c r="E1116" s="6" t="s">
        <v>616</v>
      </c>
      <c r="F1116" s="156">
        <v>0</v>
      </c>
      <c r="G1116" s="157">
        <v>0</v>
      </c>
      <c r="H1116" s="10">
        <v>0</v>
      </c>
      <c r="I1116" s="87">
        <v>2154081.29</v>
      </c>
      <c r="J1116" s="89">
        <v>1</v>
      </c>
      <c r="K1116" s="96"/>
      <c r="L1116" s="19" t="s">
        <v>3762</v>
      </c>
      <c r="M1116" s="19"/>
      <c r="N1116" s="19"/>
      <c r="O1116" s="19" t="s">
        <v>3749</v>
      </c>
    </row>
    <row r="1117" spans="1:15" x14ac:dyDescent="0.25">
      <c r="A1117" s="6" t="s">
        <v>2234</v>
      </c>
      <c r="B1117" s="13" t="s">
        <v>2232</v>
      </c>
      <c r="C1117" s="13" t="s">
        <v>2233</v>
      </c>
      <c r="D1117" s="222" t="s">
        <v>586</v>
      </c>
      <c r="E1117" s="6" t="s">
        <v>587</v>
      </c>
      <c r="F1117" s="10" t="s">
        <v>623</v>
      </c>
      <c r="G1117" s="11">
        <v>1</v>
      </c>
      <c r="H1117" s="10">
        <v>9844039</v>
      </c>
      <c r="I1117" s="87">
        <v>732901.14999999991</v>
      </c>
      <c r="J1117" s="89">
        <v>1</v>
      </c>
      <c r="K1117" s="96" t="s">
        <v>2237</v>
      </c>
      <c r="L1117" s="19" t="s">
        <v>27</v>
      </c>
      <c r="M1117" s="19"/>
      <c r="N1117" s="19"/>
      <c r="O1117" s="19"/>
    </row>
    <row r="1118" spans="1:15" x14ac:dyDescent="0.25">
      <c r="A1118" s="6" t="s">
        <v>2234</v>
      </c>
      <c r="B1118" s="13" t="s">
        <v>2232</v>
      </c>
      <c r="C1118" s="13" t="s">
        <v>2233</v>
      </c>
      <c r="D1118" s="222" t="s">
        <v>591</v>
      </c>
      <c r="E1118" s="6" t="s">
        <v>592</v>
      </c>
      <c r="F1118" s="10" t="s">
        <v>593</v>
      </c>
      <c r="G1118" s="11">
        <v>1</v>
      </c>
      <c r="H1118" s="10">
        <v>3843360</v>
      </c>
      <c r="I1118" s="87">
        <v>7255309.8799999999</v>
      </c>
      <c r="J1118" s="89">
        <v>1</v>
      </c>
      <c r="K1118" s="96" t="s">
        <v>2238</v>
      </c>
      <c r="L1118" s="19" t="s">
        <v>27</v>
      </c>
      <c r="M1118" s="19"/>
      <c r="N1118" s="19"/>
      <c r="O1118" s="19"/>
    </row>
    <row r="1119" spans="1:15" x14ac:dyDescent="0.25">
      <c r="A1119" s="6" t="s">
        <v>2234</v>
      </c>
      <c r="B1119" s="13" t="s">
        <v>2232</v>
      </c>
      <c r="C1119" s="13" t="s">
        <v>2233</v>
      </c>
      <c r="D1119" s="222" t="s">
        <v>595</v>
      </c>
      <c r="E1119" s="6" t="s">
        <v>596</v>
      </c>
      <c r="F1119" s="10" t="s">
        <v>597</v>
      </c>
      <c r="G1119" s="11">
        <v>1</v>
      </c>
      <c r="H1119" s="10">
        <v>2998800</v>
      </c>
      <c r="I1119" s="87">
        <v>7223340.290000001</v>
      </c>
      <c r="J1119" s="89">
        <v>1</v>
      </c>
      <c r="K1119" s="96" t="s">
        <v>2239</v>
      </c>
      <c r="L1119" s="19" t="s">
        <v>27</v>
      </c>
      <c r="M1119" s="19"/>
      <c r="N1119" s="19"/>
      <c r="O1119" s="19"/>
    </row>
    <row r="1120" spans="1:15" x14ac:dyDescent="0.25">
      <c r="A1120" s="6" t="s">
        <v>2234</v>
      </c>
      <c r="B1120" s="13" t="s">
        <v>2232</v>
      </c>
      <c r="C1120" s="13" t="s">
        <v>2233</v>
      </c>
      <c r="D1120" s="222" t="s">
        <v>136</v>
      </c>
      <c r="E1120" s="6" t="s">
        <v>137</v>
      </c>
      <c r="F1120" s="10" t="s">
        <v>1660</v>
      </c>
      <c r="G1120" s="11">
        <v>1</v>
      </c>
      <c r="H1120" s="10">
        <v>3000</v>
      </c>
      <c r="I1120" s="87">
        <v>0</v>
      </c>
      <c r="J1120" s="89">
        <v>0</v>
      </c>
      <c r="K1120" s="96" t="s">
        <v>356</v>
      </c>
      <c r="L1120" s="19" t="s">
        <v>1382</v>
      </c>
      <c r="M1120" s="19" t="s">
        <v>2240</v>
      </c>
      <c r="N1120" s="19" t="s">
        <v>1029</v>
      </c>
      <c r="O1120" s="19"/>
    </row>
    <row r="1121" spans="1:15" x14ac:dyDescent="0.25">
      <c r="A1121" s="6" t="s">
        <v>2234</v>
      </c>
      <c r="B1121" s="13" t="s">
        <v>2232</v>
      </c>
      <c r="C1121" s="13" t="s">
        <v>2233</v>
      </c>
      <c r="D1121" s="222" t="s">
        <v>39</v>
      </c>
      <c r="E1121" s="6" t="s">
        <v>40</v>
      </c>
      <c r="F1121" s="10" t="s">
        <v>1181</v>
      </c>
      <c r="G1121" s="11">
        <v>1</v>
      </c>
      <c r="H1121" s="10">
        <v>95500</v>
      </c>
      <c r="I1121" s="87">
        <v>61368.899999999994</v>
      </c>
      <c r="J1121" s="89">
        <v>1</v>
      </c>
      <c r="K1121" s="96" t="s">
        <v>2241</v>
      </c>
      <c r="L1121" s="19" t="s">
        <v>27</v>
      </c>
      <c r="M1121" s="19"/>
      <c r="N1121" s="19"/>
      <c r="O1121" s="19"/>
    </row>
    <row r="1122" spans="1:15" x14ac:dyDescent="0.25">
      <c r="A1122" s="6" t="s">
        <v>2234</v>
      </c>
      <c r="B1122" s="13" t="s">
        <v>2232</v>
      </c>
      <c r="C1122" s="13" t="s">
        <v>2233</v>
      </c>
      <c r="D1122" s="222" t="s">
        <v>603</v>
      </c>
      <c r="E1122" s="6" t="s">
        <v>604</v>
      </c>
      <c r="F1122" s="10" t="s">
        <v>605</v>
      </c>
      <c r="G1122" s="11">
        <v>1</v>
      </c>
      <c r="H1122" s="10">
        <v>8000</v>
      </c>
      <c r="I1122" s="87">
        <v>3855.79</v>
      </c>
      <c r="J1122" s="89">
        <v>0</v>
      </c>
      <c r="K1122" s="96" t="s">
        <v>356</v>
      </c>
      <c r="L1122" s="19" t="s">
        <v>1382</v>
      </c>
      <c r="M1122" s="19"/>
      <c r="N1122" s="19" t="s">
        <v>1029</v>
      </c>
      <c r="O1122" s="19"/>
    </row>
    <row r="1123" spans="1:15" x14ac:dyDescent="0.25">
      <c r="A1123" s="6" t="s">
        <v>2234</v>
      </c>
      <c r="B1123" s="13" t="s">
        <v>2232</v>
      </c>
      <c r="C1123" s="13" t="s">
        <v>2233</v>
      </c>
      <c r="D1123" s="222" t="s">
        <v>65</v>
      </c>
      <c r="E1123" s="6" t="s">
        <v>66</v>
      </c>
      <c r="F1123" s="10" t="s">
        <v>67</v>
      </c>
      <c r="G1123" s="11">
        <v>1</v>
      </c>
      <c r="H1123" s="10">
        <v>100000</v>
      </c>
      <c r="I1123" s="87">
        <v>0</v>
      </c>
      <c r="J1123" s="89">
        <v>0</v>
      </c>
      <c r="K1123" s="96" t="s">
        <v>356</v>
      </c>
      <c r="L1123" s="19" t="s">
        <v>33</v>
      </c>
      <c r="M1123" s="19" t="s">
        <v>1201</v>
      </c>
      <c r="N1123" s="19"/>
      <c r="O1123" s="19"/>
    </row>
    <row r="1124" spans="1:15" x14ac:dyDescent="0.25">
      <c r="A1124" s="6" t="s">
        <v>2234</v>
      </c>
      <c r="B1124" s="13" t="s">
        <v>2232</v>
      </c>
      <c r="C1124" s="13" t="s">
        <v>2233</v>
      </c>
      <c r="D1124" s="222" t="s">
        <v>609</v>
      </c>
      <c r="E1124" s="6" t="s">
        <v>410</v>
      </c>
      <c r="F1124" s="10" t="s">
        <v>610</v>
      </c>
      <c r="G1124" s="11">
        <v>1</v>
      </c>
      <c r="H1124" s="10">
        <v>1000</v>
      </c>
      <c r="I1124" s="87">
        <v>0</v>
      </c>
      <c r="J1124" s="89">
        <v>0</v>
      </c>
      <c r="K1124" s="96" t="s">
        <v>356</v>
      </c>
      <c r="L1124" s="19" t="s">
        <v>1382</v>
      </c>
      <c r="M1124" s="19" t="s">
        <v>2242</v>
      </c>
      <c r="N1124" s="19" t="s">
        <v>1029</v>
      </c>
      <c r="O1124" s="19"/>
    </row>
    <row r="1125" spans="1:15" x14ac:dyDescent="0.25">
      <c r="A1125" s="6" t="s">
        <v>2234</v>
      </c>
      <c r="B1125" s="13" t="s">
        <v>2232</v>
      </c>
      <c r="C1125" s="13" t="s">
        <v>2233</v>
      </c>
      <c r="D1125" s="223" t="s">
        <v>2243</v>
      </c>
      <c r="E1125" s="83" t="s">
        <v>2244</v>
      </c>
      <c r="F1125" s="10" t="s">
        <v>1211</v>
      </c>
      <c r="G1125" s="11">
        <v>1</v>
      </c>
      <c r="H1125" s="10">
        <v>10000</v>
      </c>
      <c r="I1125" s="87">
        <v>0</v>
      </c>
      <c r="J1125" s="89">
        <v>0</v>
      </c>
      <c r="K1125" s="96" t="s">
        <v>356</v>
      </c>
      <c r="L1125" s="19" t="s">
        <v>2429</v>
      </c>
      <c r="M1125" s="19" t="s">
        <v>2245</v>
      </c>
      <c r="N1125" s="19"/>
      <c r="O1125" s="19" t="s">
        <v>3768</v>
      </c>
    </row>
    <row r="1126" spans="1:15" x14ac:dyDescent="0.25">
      <c r="A1126" s="6" t="s">
        <v>1200</v>
      </c>
      <c r="B1126" s="13" t="s">
        <v>1198</v>
      </c>
      <c r="C1126" s="13" t="s">
        <v>1199</v>
      </c>
      <c r="D1126" s="222" t="s">
        <v>574</v>
      </c>
      <c r="E1126" s="6" t="s">
        <v>575</v>
      </c>
      <c r="F1126" s="76" t="s">
        <v>576</v>
      </c>
      <c r="G1126" s="84">
        <v>1</v>
      </c>
      <c r="H1126" s="10">
        <v>200000</v>
      </c>
      <c r="I1126" s="87">
        <v>0</v>
      </c>
      <c r="J1126" s="89">
        <v>0</v>
      </c>
      <c r="K1126" s="96" t="s">
        <v>356</v>
      </c>
      <c r="L1126" s="19" t="s">
        <v>33</v>
      </c>
      <c r="M1126" s="19" t="s">
        <v>1201</v>
      </c>
      <c r="N1126" s="19"/>
      <c r="O1126" s="19"/>
    </row>
    <row r="1127" spans="1:15" x14ac:dyDescent="0.25">
      <c r="A1127" s="6" t="s">
        <v>1200</v>
      </c>
      <c r="B1127" s="13" t="s">
        <v>1198</v>
      </c>
      <c r="C1127" s="13" t="s">
        <v>1199</v>
      </c>
      <c r="D1127" s="222" t="s">
        <v>578</v>
      </c>
      <c r="E1127" s="6" t="s">
        <v>579</v>
      </c>
      <c r="F1127" s="76" t="s">
        <v>1135</v>
      </c>
      <c r="G1127" s="84">
        <v>1</v>
      </c>
      <c r="H1127" s="10">
        <v>1007016</v>
      </c>
      <c r="I1127" s="87">
        <v>10130502.57</v>
      </c>
      <c r="J1127" s="89">
        <v>1</v>
      </c>
      <c r="K1127" s="96" t="s">
        <v>1202</v>
      </c>
      <c r="L1127" s="19" t="s">
        <v>27</v>
      </c>
      <c r="M1127" s="19"/>
      <c r="N1127" s="19"/>
      <c r="O1127" s="19"/>
    </row>
    <row r="1128" spans="1:15" x14ac:dyDescent="0.25">
      <c r="A1128" s="6" t="s">
        <v>1200</v>
      </c>
      <c r="B1128" s="13" t="s">
        <v>1198</v>
      </c>
      <c r="C1128" s="13" t="s">
        <v>1199</v>
      </c>
      <c r="D1128" s="222" t="s">
        <v>17</v>
      </c>
      <c r="E1128" s="6" t="s">
        <v>18</v>
      </c>
      <c r="F1128" s="76" t="s">
        <v>649</v>
      </c>
      <c r="G1128" s="84">
        <v>1</v>
      </c>
      <c r="H1128" s="10">
        <v>18299221</v>
      </c>
      <c r="I1128" s="87">
        <v>15601929.999999991</v>
      </c>
      <c r="J1128" s="89">
        <v>1</v>
      </c>
      <c r="K1128" s="96" t="s">
        <v>1203</v>
      </c>
      <c r="L1128" s="19" t="s">
        <v>27</v>
      </c>
      <c r="M1128" s="19"/>
      <c r="N1128" s="19"/>
      <c r="O1128" s="19"/>
    </row>
    <row r="1129" spans="1:15" x14ac:dyDescent="0.25">
      <c r="A1129" s="6" t="s">
        <v>1200</v>
      </c>
      <c r="B1129" s="13" t="s">
        <v>1198</v>
      </c>
      <c r="C1129" s="13" t="s">
        <v>1199</v>
      </c>
      <c r="D1129" s="223" t="s">
        <v>583</v>
      </c>
      <c r="E1129" s="6" t="s">
        <v>584</v>
      </c>
      <c r="F1129" s="76" t="s">
        <v>585</v>
      </c>
      <c r="G1129" s="84">
        <v>1</v>
      </c>
      <c r="H1129" s="10">
        <v>295177</v>
      </c>
      <c r="I1129" s="87">
        <v>0</v>
      </c>
      <c r="J1129" s="89">
        <v>0</v>
      </c>
      <c r="K1129" s="96" t="s">
        <v>356</v>
      </c>
      <c r="L1129" s="19" t="s">
        <v>1382</v>
      </c>
      <c r="M1129" s="19"/>
      <c r="N1129" s="19" t="s">
        <v>2496</v>
      </c>
      <c r="O1129" s="19"/>
    </row>
    <row r="1130" spans="1:15" x14ac:dyDescent="0.25">
      <c r="A1130" s="180" t="s">
        <v>1200</v>
      </c>
      <c r="B1130" s="180" t="s">
        <v>1198</v>
      </c>
      <c r="C1130" s="180" t="s">
        <v>1199</v>
      </c>
      <c r="D1130" s="233" t="s">
        <v>612</v>
      </c>
      <c r="E1130" s="181" t="s">
        <v>613</v>
      </c>
      <c r="F1130" s="182">
        <v>0</v>
      </c>
      <c r="G1130" s="183">
        <v>0</v>
      </c>
      <c r="H1130" s="184">
        <v>0</v>
      </c>
      <c r="I1130" s="87">
        <v>4394043.93</v>
      </c>
      <c r="J1130" s="89">
        <v>1</v>
      </c>
      <c r="K1130" s="96" t="s">
        <v>1212</v>
      </c>
      <c r="L1130" s="19" t="s">
        <v>2429</v>
      </c>
      <c r="M1130" s="19"/>
      <c r="N1130" s="19"/>
      <c r="O1130" s="19"/>
    </row>
    <row r="1131" spans="1:15" x14ac:dyDescent="0.25">
      <c r="A1131" s="180" t="s">
        <v>1200</v>
      </c>
      <c r="B1131" s="180" t="s">
        <v>1198</v>
      </c>
      <c r="C1131" s="180" t="s">
        <v>1199</v>
      </c>
      <c r="D1131" s="233" t="s">
        <v>615</v>
      </c>
      <c r="E1131" s="181" t="s">
        <v>616</v>
      </c>
      <c r="F1131" s="182">
        <v>0</v>
      </c>
      <c r="G1131" s="183">
        <v>0</v>
      </c>
      <c r="H1131" s="184">
        <v>0</v>
      </c>
      <c r="I1131" s="87">
        <v>1550769.0100000002</v>
      </c>
      <c r="J1131" s="89">
        <v>1</v>
      </c>
      <c r="K1131" s="96" t="s">
        <v>1213</v>
      </c>
      <c r="L1131" s="19" t="s">
        <v>2429</v>
      </c>
      <c r="M1131" s="19"/>
      <c r="N1131" s="19"/>
      <c r="O1131" s="19"/>
    </row>
    <row r="1132" spans="1:15" x14ac:dyDescent="0.25">
      <c r="A1132" s="6" t="s">
        <v>1200</v>
      </c>
      <c r="B1132" s="13" t="s">
        <v>1198</v>
      </c>
      <c r="C1132" s="13" t="s">
        <v>1199</v>
      </c>
      <c r="D1132" s="222" t="s">
        <v>586</v>
      </c>
      <c r="E1132" s="6" t="s">
        <v>587</v>
      </c>
      <c r="F1132" s="76" t="s">
        <v>588</v>
      </c>
      <c r="G1132" s="84">
        <v>1</v>
      </c>
      <c r="H1132" s="10">
        <v>6191486</v>
      </c>
      <c r="I1132" s="87">
        <v>474298.46</v>
      </c>
      <c r="J1132" s="89">
        <v>1</v>
      </c>
      <c r="K1132" s="96" t="s">
        <v>1204</v>
      </c>
      <c r="L1132" s="19" t="s">
        <v>27</v>
      </c>
      <c r="M1132" s="19"/>
      <c r="N1132" s="19"/>
      <c r="O1132" s="19"/>
    </row>
    <row r="1133" spans="1:15" x14ac:dyDescent="0.25">
      <c r="A1133" s="6" t="s">
        <v>1200</v>
      </c>
      <c r="B1133" s="13" t="s">
        <v>1198</v>
      </c>
      <c r="C1133" s="13" t="s">
        <v>1199</v>
      </c>
      <c r="D1133" s="222" t="s">
        <v>591</v>
      </c>
      <c r="E1133" s="6" t="s">
        <v>592</v>
      </c>
      <c r="F1133" s="76" t="s">
        <v>593</v>
      </c>
      <c r="G1133" s="84">
        <v>1</v>
      </c>
      <c r="H1133" s="10">
        <v>5622487</v>
      </c>
      <c r="I1133" s="87">
        <v>11508067.520000003</v>
      </c>
      <c r="J1133" s="89">
        <v>1</v>
      </c>
      <c r="K1133" s="96" t="s">
        <v>1205</v>
      </c>
      <c r="L1133" s="19" t="s">
        <v>27</v>
      </c>
      <c r="M1133" s="19"/>
      <c r="N1133" s="19"/>
      <c r="O1133" s="19"/>
    </row>
    <row r="1134" spans="1:15" x14ac:dyDescent="0.25">
      <c r="A1134" s="6" t="s">
        <v>1200</v>
      </c>
      <c r="B1134" s="13" t="s">
        <v>1198</v>
      </c>
      <c r="C1134" s="13" t="s">
        <v>1199</v>
      </c>
      <c r="D1134" s="222" t="s">
        <v>595</v>
      </c>
      <c r="E1134" s="6" t="s">
        <v>596</v>
      </c>
      <c r="F1134" s="76" t="s">
        <v>597</v>
      </c>
      <c r="G1134" s="84">
        <v>1</v>
      </c>
      <c r="H1134" s="10">
        <v>2559066</v>
      </c>
      <c r="I1134" s="87">
        <v>4728713.8099999987</v>
      </c>
      <c r="J1134" s="89">
        <v>1</v>
      </c>
      <c r="K1134" s="96" t="s">
        <v>1206</v>
      </c>
      <c r="L1134" s="19" t="s">
        <v>27</v>
      </c>
      <c r="M1134" s="19"/>
      <c r="N1134" s="19"/>
      <c r="O1134" s="19"/>
    </row>
    <row r="1135" spans="1:15" x14ac:dyDescent="0.25">
      <c r="A1135" s="6" t="s">
        <v>1200</v>
      </c>
      <c r="B1135" s="13" t="s">
        <v>1198</v>
      </c>
      <c r="C1135" s="13" t="s">
        <v>1199</v>
      </c>
      <c r="D1135" s="222" t="s">
        <v>136</v>
      </c>
      <c r="E1135" s="6" t="s">
        <v>137</v>
      </c>
      <c r="F1135" s="76" t="s">
        <v>1144</v>
      </c>
      <c r="G1135" s="84">
        <v>1</v>
      </c>
      <c r="H1135" s="10">
        <v>15300</v>
      </c>
      <c r="I1135" s="87">
        <v>0</v>
      </c>
      <c r="J1135" s="89">
        <v>0</v>
      </c>
      <c r="K1135" s="96" t="s">
        <v>356</v>
      </c>
      <c r="L1135" s="19" t="s">
        <v>33</v>
      </c>
      <c r="M1135" s="19" t="s">
        <v>1201</v>
      </c>
      <c r="N1135" s="19"/>
      <c r="O1135" s="19"/>
    </row>
    <row r="1136" spans="1:15" x14ac:dyDescent="0.25">
      <c r="A1136" s="6" t="s">
        <v>1200</v>
      </c>
      <c r="B1136" s="13" t="s">
        <v>1198</v>
      </c>
      <c r="C1136" s="13" t="s">
        <v>1199</v>
      </c>
      <c r="D1136" s="222" t="s">
        <v>39</v>
      </c>
      <c r="E1136" s="6" t="s">
        <v>40</v>
      </c>
      <c r="F1136" s="76" t="s">
        <v>601</v>
      </c>
      <c r="G1136" s="84">
        <v>1</v>
      </c>
      <c r="H1136" s="10">
        <v>73470</v>
      </c>
      <c r="I1136" s="87">
        <v>49506.12999999999</v>
      </c>
      <c r="J1136" s="89">
        <v>1</v>
      </c>
      <c r="K1136" s="96" t="s">
        <v>1207</v>
      </c>
      <c r="L1136" s="19" t="s">
        <v>27</v>
      </c>
      <c r="M1136" s="19"/>
      <c r="N1136" s="19"/>
      <c r="O1136" s="19"/>
    </row>
    <row r="1137" spans="1:15" x14ac:dyDescent="0.25">
      <c r="A1137" s="6" t="s">
        <v>1200</v>
      </c>
      <c r="B1137" s="13" t="s">
        <v>1198</v>
      </c>
      <c r="C1137" s="13" t="s">
        <v>1199</v>
      </c>
      <c r="D1137" s="222" t="s">
        <v>603</v>
      </c>
      <c r="E1137" s="6" t="s">
        <v>604</v>
      </c>
      <c r="F1137" s="76" t="s">
        <v>605</v>
      </c>
      <c r="G1137" s="84">
        <v>1</v>
      </c>
      <c r="H1137" s="10">
        <v>1020</v>
      </c>
      <c r="I1137" s="87">
        <v>12000</v>
      </c>
      <c r="J1137" s="89">
        <v>1</v>
      </c>
      <c r="K1137" s="96" t="s">
        <v>1208</v>
      </c>
      <c r="L1137" s="19" t="s">
        <v>27</v>
      </c>
      <c r="M1137" s="19"/>
      <c r="N1137" s="19"/>
      <c r="O1137" s="19"/>
    </row>
    <row r="1138" spans="1:15" x14ac:dyDescent="0.25">
      <c r="A1138" s="6" t="s">
        <v>1200</v>
      </c>
      <c r="B1138" s="13" t="s">
        <v>1198</v>
      </c>
      <c r="C1138" s="13" t="s">
        <v>1199</v>
      </c>
      <c r="D1138" s="222" t="s">
        <v>606</v>
      </c>
      <c r="E1138" s="6" t="s">
        <v>607</v>
      </c>
      <c r="F1138" s="76" t="s">
        <v>660</v>
      </c>
      <c r="G1138" s="84">
        <v>1</v>
      </c>
      <c r="H1138" s="10">
        <v>10200</v>
      </c>
      <c r="I1138" s="87">
        <v>0</v>
      </c>
      <c r="J1138" s="89">
        <v>0</v>
      </c>
      <c r="K1138" s="96" t="s">
        <v>356</v>
      </c>
      <c r="L1138" s="19" t="s">
        <v>33</v>
      </c>
      <c r="M1138" s="19" t="s">
        <v>1201</v>
      </c>
      <c r="N1138" s="19"/>
      <c r="O1138" s="19"/>
    </row>
    <row r="1139" spans="1:15" x14ac:dyDescent="0.25">
      <c r="A1139" s="6" t="s">
        <v>1200</v>
      </c>
      <c r="B1139" s="13" t="s">
        <v>1198</v>
      </c>
      <c r="C1139" s="13" t="s">
        <v>1199</v>
      </c>
      <c r="D1139" s="222" t="s">
        <v>65</v>
      </c>
      <c r="E1139" s="6" t="s">
        <v>66</v>
      </c>
      <c r="F1139" s="76" t="s">
        <v>67</v>
      </c>
      <c r="G1139" s="84">
        <v>1</v>
      </c>
      <c r="H1139" s="10">
        <v>81600</v>
      </c>
      <c r="I1139" s="87">
        <v>0</v>
      </c>
      <c r="J1139" s="89">
        <v>0</v>
      </c>
      <c r="K1139" s="96" t="s">
        <v>356</v>
      </c>
      <c r="L1139" s="19" t="s">
        <v>33</v>
      </c>
      <c r="M1139" s="19" t="s">
        <v>1201</v>
      </c>
      <c r="N1139" s="19"/>
      <c r="O1139" s="19"/>
    </row>
    <row r="1140" spans="1:15" x14ac:dyDescent="0.25">
      <c r="A1140" s="6" t="s">
        <v>1200</v>
      </c>
      <c r="B1140" s="13" t="s">
        <v>1198</v>
      </c>
      <c r="C1140" s="13" t="s">
        <v>1199</v>
      </c>
      <c r="D1140" s="222" t="s">
        <v>609</v>
      </c>
      <c r="E1140" s="6" t="s">
        <v>410</v>
      </c>
      <c r="F1140" s="76" t="s">
        <v>661</v>
      </c>
      <c r="G1140" s="84">
        <v>1</v>
      </c>
      <c r="H1140" s="10">
        <v>15300</v>
      </c>
      <c r="I1140" s="87">
        <v>0</v>
      </c>
      <c r="J1140" s="89">
        <v>0</v>
      </c>
      <c r="K1140" s="96" t="s">
        <v>356</v>
      </c>
      <c r="L1140" s="19" t="s">
        <v>33</v>
      </c>
      <c r="M1140" s="19" t="s">
        <v>1201</v>
      </c>
      <c r="N1140" s="19"/>
      <c r="O1140" s="19"/>
    </row>
    <row r="1141" spans="1:15" x14ac:dyDescent="0.25">
      <c r="A1141" s="180" t="s">
        <v>1200</v>
      </c>
      <c r="B1141" s="180" t="s">
        <v>1198</v>
      </c>
      <c r="C1141" s="180" t="s">
        <v>1199</v>
      </c>
      <c r="D1141" s="233" t="s">
        <v>1209</v>
      </c>
      <c r="E1141" s="181" t="s">
        <v>1210</v>
      </c>
      <c r="F1141" s="182" t="s">
        <v>1211</v>
      </c>
      <c r="G1141" s="183">
        <v>1</v>
      </c>
      <c r="H1141" s="184">
        <v>10000</v>
      </c>
      <c r="I1141" s="87">
        <v>0</v>
      </c>
      <c r="J1141" s="89">
        <v>0</v>
      </c>
      <c r="K1141" s="96" t="s">
        <v>356</v>
      </c>
      <c r="L1141" s="19" t="s">
        <v>2429</v>
      </c>
      <c r="M1141" s="19"/>
      <c r="N1141" s="19"/>
      <c r="O1141" s="19" t="s">
        <v>3768</v>
      </c>
    </row>
    <row r="1142" spans="1:15" x14ac:dyDescent="0.25">
      <c r="A1142" s="6" t="s">
        <v>1693</v>
      </c>
      <c r="B1142" s="13" t="s">
        <v>1691</v>
      </c>
      <c r="C1142" s="13" t="s">
        <v>1692</v>
      </c>
      <c r="D1142" s="222">
        <v>2339</v>
      </c>
      <c r="E1142" s="6" t="s">
        <v>1697</v>
      </c>
      <c r="F1142" s="10" t="s">
        <v>1698</v>
      </c>
      <c r="G1142" s="11">
        <v>0</v>
      </c>
      <c r="H1142" s="10">
        <v>0</v>
      </c>
      <c r="I1142" s="87">
        <v>4059938.4000000004</v>
      </c>
      <c r="J1142" s="89">
        <v>6</v>
      </c>
      <c r="K1142" s="96" t="s">
        <v>1699</v>
      </c>
      <c r="L1142" s="19" t="s">
        <v>2429</v>
      </c>
      <c r="M1142" s="19"/>
      <c r="N1142" s="19"/>
      <c r="O1142" s="19"/>
    </row>
    <row r="1143" spans="1:15" x14ac:dyDescent="0.25">
      <c r="A1143" s="6" t="s">
        <v>1693</v>
      </c>
      <c r="B1143" s="13" t="s">
        <v>1691</v>
      </c>
      <c r="C1143" s="13" t="s">
        <v>1692</v>
      </c>
      <c r="D1143" s="222">
        <v>2340</v>
      </c>
      <c r="E1143" s="6" t="s">
        <v>1700</v>
      </c>
      <c r="F1143" s="97" t="s">
        <v>1138</v>
      </c>
      <c r="G1143" s="101">
        <v>10288</v>
      </c>
      <c r="H1143" s="97">
        <v>9482924</v>
      </c>
      <c r="I1143" s="87">
        <v>2224641.4300000002</v>
      </c>
      <c r="J1143" s="89">
        <v>4533.43</v>
      </c>
      <c r="K1143" s="96" t="s">
        <v>1701</v>
      </c>
      <c r="L1143" s="19" t="s">
        <v>27</v>
      </c>
      <c r="M1143" s="19" t="s">
        <v>1702</v>
      </c>
      <c r="N1143" s="19"/>
      <c r="O1143" s="19"/>
    </row>
    <row r="1144" spans="1:15" x14ac:dyDescent="0.25">
      <c r="A1144" s="6" t="s">
        <v>1693</v>
      </c>
      <c r="B1144" s="13" t="s">
        <v>1691</v>
      </c>
      <c r="C1144" s="13" t="s">
        <v>1692</v>
      </c>
      <c r="D1144" s="222">
        <v>9551</v>
      </c>
      <c r="E1144" s="83" t="s">
        <v>1713</v>
      </c>
      <c r="F1144" s="10" t="s">
        <v>1393</v>
      </c>
      <c r="G1144" s="11">
        <v>1</v>
      </c>
      <c r="H1144" s="10">
        <v>10000</v>
      </c>
      <c r="I1144" s="87">
        <v>0</v>
      </c>
      <c r="J1144" s="89">
        <v>0</v>
      </c>
      <c r="K1144" s="96" t="s">
        <v>356</v>
      </c>
      <c r="L1144" s="19" t="s">
        <v>2429</v>
      </c>
      <c r="M1144" s="19"/>
      <c r="N1144" s="19"/>
      <c r="O1144" s="19" t="s">
        <v>3768</v>
      </c>
    </row>
    <row r="1145" spans="1:15" x14ac:dyDescent="0.25">
      <c r="A1145" s="6" t="s">
        <v>1693</v>
      </c>
      <c r="B1145" s="13" t="s">
        <v>1691</v>
      </c>
      <c r="C1145" s="13" t="s">
        <v>1692</v>
      </c>
      <c r="D1145" s="222">
        <v>9556</v>
      </c>
      <c r="E1145" s="83" t="s">
        <v>1714</v>
      </c>
      <c r="F1145" s="10" t="s">
        <v>16</v>
      </c>
      <c r="G1145" s="11">
        <v>1</v>
      </c>
      <c r="H1145" s="10">
        <v>10000</v>
      </c>
      <c r="I1145" s="87">
        <v>0</v>
      </c>
      <c r="J1145" s="89">
        <v>0</v>
      </c>
      <c r="K1145" s="96" t="s">
        <v>356</v>
      </c>
      <c r="L1145" s="19" t="s">
        <v>2429</v>
      </c>
      <c r="M1145" s="19"/>
      <c r="N1145" s="19"/>
      <c r="O1145" s="19" t="s">
        <v>3768</v>
      </c>
    </row>
    <row r="1146" spans="1:15" x14ac:dyDescent="0.25">
      <c r="A1146" s="6" t="s">
        <v>1693</v>
      </c>
      <c r="B1146" s="13" t="s">
        <v>1691</v>
      </c>
      <c r="C1146" s="13" t="s">
        <v>1692</v>
      </c>
      <c r="D1146" s="222">
        <v>9577</v>
      </c>
      <c r="E1146" s="83" t="s">
        <v>1715</v>
      </c>
      <c r="F1146" s="10" t="s">
        <v>1393</v>
      </c>
      <c r="G1146" s="11">
        <v>1</v>
      </c>
      <c r="H1146" s="10">
        <v>10000</v>
      </c>
      <c r="I1146" s="87">
        <v>0</v>
      </c>
      <c r="J1146" s="89">
        <v>0</v>
      </c>
      <c r="K1146" s="96" t="s">
        <v>356</v>
      </c>
      <c r="L1146" s="19" t="s">
        <v>2429</v>
      </c>
      <c r="M1146" s="19"/>
      <c r="N1146" s="19"/>
      <c r="O1146" s="19" t="s">
        <v>3768</v>
      </c>
    </row>
    <row r="1147" spans="1:15" x14ac:dyDescent="0.25">
      <c r="A1147" s="6" t="s">
        <v>1693</v>
      </c>
      <c r="B1147" s="13" t="s">
        <v>1691</v>
      </c>
      <c r="C1147" s="13" t="s">
        <v>1692</v>
      </c>
      <c r="D1147" s="222">
        <v>9579</v>
      </c>
      <c r="E1147" s="83" t="s">
        <v>1716</v>
      </c>
      <c r="F1147" s="10" t="s">
        <v>1393</v>
      </c>
      <c r="G1147" s="11">
        <v>1</v>
      </c>
      <c r="H1147" s="10">
        <v>10000</v>
      </c>
      <c r="I1147" s="87">
        <v>0</v>
      </c>
      <c r="J1147" s="89">
        <v>0</v>
      </c>
      <c r="K1147" s="96" t="s">
        <v>356</v>
      </c>
      <c r="L1147" s="19" t="s">
        <v>2429</v>
      </c>
      <c r="M1147" s="19"/>
      <c r="N1147" s="19"/>
      <c r="O1147" s="19" t="s">
        <v>3768</v>
      </c>
    </row>
    <row r="1148" spans="1:15" x14ac:dyDescent="0.25">
      <c r="A1148" s="6" t="s">
        <v>1693</v>
      </c>
      <c r="B1148" s="13" t="s">
        <v>1691</v>
      </c>
      <c r="C1148" s="13" t="s">
        <v>1692</v>
      </c>
      <c r="D1148" s="222">
        <v>9589</v>
      </c>
      <c r="E1148" s="83" t="s">
        <v>1717</v>
      </c>
      <c r="F1148" s="10" t="s">
        <v>1393</v>
      </c>
      <c r="G1148" s="11">
        <v>1</v>
      </c>
      <c r="H1148" s="10">
        <v>10000</v>
      </c>
      <c r="I1148" s="87">
        <v>0</v>
      </c>
      <c r="J1148" s="89">
        <v>0</v>
      </c>
      <c r="K1148" s="96" t="s">
        <v>356</v>
      </c>
      <c r="L1148" s="19" t="s">
        <v>2429</v>
      </c>
      <c r="M1148" s="19"/>
      <c r="N1148" s="19"/>
      <c r="O1148" s="19" t="s">
        <v>3768</v>
      </c>
    </row>
    <row r="1149" spans="1:15" ht="129.75" customHeight="1" x14ac:dyDescent="0.25">
      <c r="A1149" s="6" t="s">
        <v>1693</v>
      </c>
      <c r="B1149" s="13" t="s">
        <v>1691</v>
      </c>
      <c r="C1149" s="13" t="s">
        <v>1692</v>
      </c>
      <c r="D1149" s="222">
        <v>9591</v>
      </c>
      <c r="E1149" s="83" t="s">
        <v>1718</v>
      </c>
      <c r="F1149" s="10" t="s">
        <v>1393</v>
      </c>
      <c r="G1149" s="11">
        <v>1</v>
      </c>
      <c r="H1149" s="10">
        <v>10000</v>
      </c>
      <c r="I1149" s="87">
        <v>0</v>
      </c>
      <c r="J1149" s="89">
        <v>0</v>
      </c>
      <c r="K1149" s="96" t="s">
        <v>356</v>
      </c>
      <c r="L1149" s="19" t="s">
        <v>2429</v>
      </c>
      <c r="M1149" s="19"/>
      <c r="N1149" s="19"/>
      <c r="O1149" s="19" t="s">
        <v>3768</v>
      </c>
    </row>
    <row r="1150" spans="1:15" ht="109.5" customHeight="1" x14ac:dyDescent="0.25">
      <c r="A1150" s="6" t="s">
        <v>1693</v>
      </c>
      <c r="B1150" s="13" t="s">
        <v>1691</v>
      </c>
      <c r="C1150" s="13" t="s">
        <v>1692</v>
      </c>
      <c r="D1150" s="222">
        <v>9597</v>
      </c>
      <c r="E1150" s="83" t="s">
        <v>1719</v>
      </c>
      <c r="F1150" s="10" t="s">
        <v>622</v>
      </c>
      <c r="G1150" s="11">
        <v>1</v>
      </c>
      <c r="H1150" s="10">
        <v>10000</v>
      </c>
      <c r="I1150" s="87">
        <v>0</v>
      </c>
      <c r="J1150" s="89">
        <v>0</v>
      </c>
      <c r="K1150" s="96" t="s">
        <v>356</v>
      </c>
      <c r="L1150" s="19" t="s">
        <v>2429</v>
      </c>
      <c r="M1150" s="19"/>
      <c r="N1150" s="19"/>
      <c r="O1150" s="19" t="s">
        <v>3768</v>
      </c>
    </row>
    <row r="1151" spans="1:15" x14ac:dyDescent="0.25">
      <c r="A1151" s="6" t="s">
        <v>1693</v>
      </c>
      <c r="B1151" s="13" t="s">
        <v>1691</v>
      </c>
      <c r="C1151" s="13" t="s">
        <v>1692</v>
      </c>
      <c r="D1151" s="222">
        <v>9599</v>
      </c>
      <c r="E1151" s="83" t="s">
        <v>1720</v>
      </c>
      <c r="F1151" s="10" t="s">
        <v>622</v>
      </c>
      <c r="G1151" s="11">
        <v>1</v>
      </c>
      <c r="H1151" s="10">
        <v>10000</v>
      </c>
      <c r="I1151" s="87">
        <v>0</v>
      </c>
      <c r="J1151" s="89">
        <v>0</v>
      </c>
      <c r="K1151" s="96" t="s">
        <v>356</v>
      </c>
      <c r="L1151" s="19" t="s">
        <v>2429</v>
      </c>
      <c r="M1151" s="19"/>
      <c r="N1151" s="19"/>
      <c r="O1151" s="19" t="s">
        <v>3768</v>
      </c>
    </row>
    <row r="1152" spans="1:15" x14ac:dyDescent="0.25">
      <c r="A1152" s="6" t="s">
        <v>1693</v>
      </c>
      <c r="B1152" s="13" t="s">
        <v>1691</v>
      </c>
      <c r="C1152" s="13" t="s">
        <v>1692</v>
      </c>
      <c r="D1152" s="222">
        <v>9603</v>
      </c>
      <c r="E1152" s="83" t="s">
        <v>1721</v>
      </c>
      <c r="F1152" s="10" t="s">
        <v>1393</v>
      </c>
      <c r="G1152" s="11">
        <v>1</v>
      </c>
      <c r="H1152" s="10">
        <v>10000</v>
      </c>
      <c r="I1152" s="87">
        <v>0</v>
      </c>
      <c r="J1152" s="89">
        <v>0</v>
      </c>
      <c r="K1152" s="96" t="s">
        <v>356</v>
      </c>
      <c r="L1152" s="19" t="s">
        <v>2429</v>
      </c>
      <c r="M1152" s="19"/>
      <c r="N1152" s="19"/>
      <c r="O1152" s="19" t="s">
        <v>3768</v>
      </c>
    </row>
    <row r="1153" spans="1:15" x14ac:dyDescent="0.25">
      <c r="A1153" s="6" t="s">
        <v>1693</v>
      </c>
      <c r="B1153" s="13" t="s">
        <v>1691</v>
      </c>
      <c r="C1153" s="13" t="s">
        <v>1692</v>
      </c>
      <c r="D1153" s="222">
        <v>9604</v>
      </c>
      <c r="E1153" s="83" t="s">
        <v>1722</v>
      </c>
      <c r="F1153" s="10" t="s">
        <v>1393</v>
      </c>
      <c r="G1153" s="11">
        <v>1</v>
      </c>
      <c r="H1153" s="10">
        <v>10000</v>
      </c>
      <c r="I1153" s="87">
        <v>0</v>
      </c>
      <c r="J1153" s="89">
        <v>0</v>
      </c>
      <c r="K1153" s="96" t="s">
        <v>356</v>
      </c>
      <c r="L1153" s="19" t="s">
        <v>2429</v>
      </c>
      <c r="M1153" s="19"/>
      <c r="N1153" s="19"/>
      <c r="O1153" s="19" t="s">
        <v>3768</v>
      </c>
    </row>
    <row r="1154" spans="1:15" x14ac:dyDescent="0.25">
      <c r="A1154" s="6" t="s">
        <v>1693</v>
      </c>
      <c r="B1154" s="13" t="s">
        <v>1691</v>
      </c>
      <c r="C1154" s="13" t="s">
        <v>1692</v>
      </c>
      <c r="D1154" s="222">
        <v>9605</v>
      </c>
      <c r="E1154" s="83" t="s">
        <v>1723</v>
      </c>
      <c r="F1154" s="10" t="s">
        <v>1393</v>
      </c>
      <c r="G1154" s="11">
        <v>1</v>
      </c>
      <c r="H1154" s="10">
        <v>10000</v>
      </c>
      <c r="I1154" s="87">
        <v>0</v>
      </c>
      <c r="J1154" s="89">
        <v>0</v>
      </c>
      <c r="K1154" s="96" t="s">
        <v>356</v>
      </c>
      <c r="L1154" s="19" t="s">
        <v>2429</v>
      </c>
      <c r="M1154" s="19"/>
      <c r="N1154" s="19"/>
      <c r="O1154" s="19" t="s">
        <v>3768</v>
      </c>
    </row>
    <row r="1155" spans="1:15" x14ac:dyDescent="0.25">
      <c r="A1155" s="6" t="s">
        <v>1693</v>
      </c>
      <c r="B1155" s="13" t="s">
        <v>1691</v>
      </c>
      <c r="C1155" s="13" t="s">
        <v>1692</v>
      </c>
      <c r="D1155" s="222">
        <v>9606</v>
      </c>
      <c r="E1155" s="83" t="s">
        <v>1724</v>
      </c>
      <c r="F1155" s="10" t="s">
        <v>1393</v>
      </c>
      <c r="G1155" s="11">
        <v>1</v>
      </c>
      <c r="H1155" s="10">
        <v>10000</v>
      </c>
      <c r="I1155" s="87">
        <v>0</v>
      </c>
      <c r="J1155" s="89">
        <v>0</v>
      </c>
      <c r="K1155" s="96" t="s">
        <v>356</v>
      </c>
      <c r="L1155" s="19" t="s">
        <v>2429</v>
      </c>
      <c r="M1155" s="19"/>
      <c r="N1155" s="19"/>
      <c r="O1155" s="19" t="s">
        <v>3768</v>
      </c>
    </row>
    <row r="1156" spans="1:15" x14ac:dyDescent="0.25">
      <c r="A1156" s="6" t="s">
        <v>1693</v>
      </c>
      <c r="B1156" s="13" t="s">
        <v>1691</v>
      </c>
      <c r="C1156" s="13" t="s">
        <v>1692</v>
      </c>
      <c r="D1156" s="222">
        <v>9619</v>
      </c>
      <c r="E1156" s="83" t="s">
        <v>1725</v>
      </c>
      <c r="F1156" s="10" t="s">
        <v>622</v>
      </c>
      <c r="G1156" s="11">
        <v>1</v>
      </c>
      <c r="H1156" s="10">
        <v>10000</v>
      </c>
      <c r="I1156" s="87">
        <v>0</v>
      </c>
      <c r="J1156" s="89">
        <v>0</v>
      </c>
      <c r="K1156" s="96" t="s">
        <v>356</v>
      </c>
      <c r="L1156" s="19" t="s">
        <v>2429</v>
      </c>
      <c r="M1156" s="19"/>
      <c r="N1156" s="19"/>
      <c r="O1156" s="19" t="s">
        <v>3768</v>
      </c>
    </row>
    <row r="1157" spans="1:15" x14ac:dyDescent="0.25">
      <c r="A1157" s="6" t="s">
        <v>1693</v>
      </c>
      <c r="B1157" s="13" t="s">
        <v>1691</v>
      </c>
      <c r="C1157" s="13" t="s">
        <v>1692</v>
      </c>
      <c r="D1157" s="222">
        <v>9621</v>
      </c>
      <c r="E1157" s="83" t="s">
        <v>1726</v>
      </c>
      <c r="F1157" s="10" t="s">
        <v>1393</v>
      </c>
      <c r="G1157" s="11">
        <v>1</v>
      </c>
      <c r="H1157" s="10">
        <v>10000</v>
      </c>
      <c r="I1157" s="87">
        <v>0</v>
      </c>
      <c r="J1157" s="89">
        <v>0</v>
      </c>
      <c r="K1157" s="96" t="s">
        <v>356</v>
      </c>
      <c r="L1157" s="19" t="s">
        <v>2429</v>
      </c>
      <c r="M1157" s="19"/>
      <c r="N1157" s="19"/>
      <c r="O1157" s="19" t="s">
        <v>3768</v>
      </c>
    </row>
    <row r="1158" spans="1:15" x14ac:dyDescent="0.25">
      <c r="A1158" s="6" t="s">
        <v>1693</v>
      </c>
      <c r="B1158" s="13" t="s">
        <v>1691</v>
      </c>
      <c r="C1158" s="13" t="s">
        <v>1692</v>
      </c>
      <c r="D1158" s="222" t="s">
        <v>574</v>
      </c>
      <c r="E1158" s="6" t="s">
        <v>575</v>
      </c>
      <c r="F1158" s="10" t="s">
        <v>1153</v>
      </c>
      <c r="G1158" s="101">
        <v>1</v>
      </c>
      <c r="H1158" s="97">
        <v>110000</v>
      </c>
      <c r="I1158" s="87">
        <v>0</v>
      </c>
      <c r="J1158" s="89">
        <v>0</v>
      </c>
      <c r="K1158" s="96" t="s">
        <v>356</v>
      </c>
      <c r="L1158" s="19" t="s">
        <v>27</v>
      </c>
      <c r="M1158" s="19" t="s">
        <v>1694</v>
      </c>
      <c r="N1158" s="19"/>
      <c r="O1158" s="19"/>
    </row>
    <row r="1159" spans="1:15" x14ac:dyDescent="0.25">
      <c r="A1159" s="6" t="s">
        <v>1693</v>
      </c>
      <c r="B1159" s="13" t="s">
        <v>1691</v>
      </c>
      <c r="C1159" s="13" t="s">
        <v>1692</v>
      </c>
      <c r="D1159" s="222" t="s">
        <v>578</v>
      </c>
      <c r="E1159" s="6" t="s">
        <v>579</v>
      </c>
      <c r="F1159" s="10" t="s">
        <v>1135</v>
      </c>
      <c r="G1159" s="11">
        <v>1</v>
      </c>
      <c r="H1159" s="10">
        <v>2427566</v>
      </c>
      <c r="I1159" s="87">
        <v>7585322.6899999995</v>
      </c>
      <c r="J1159" s="89">
        <v>31</v>
      </c>
      <c r="K1159" s="96" t="s">
        <v>1695</v>
      </c>
      <c r="L1159" s="19" t="s">
        <v>27</v>
      </c>
      <c r="M1159" s="19"/>
      <c r="N1159" s="19"/>
      <c r="O1159" s="19"/>
    </row>
    <row r="1160" spans="1:15" x14ac:dyDescent="0.25">
      <c r="A1160" s="6" t="s">
        <v>1693</v>
      </c>
      <c r="B1160" s="13" t="s">
        <v>1691</v>
      </c>
      <c r="C1160" s="13" t="s">
        <v>1692</v>
      </c>
      <c r="D1160" s="222" t="s">
        <v>17</v>
      </c>
      <c r="E1160" s="6" t="s">
        <v>18</v>
      </c>
      <c r="F1160" s="10" t="s">
        <v>19</v>
      </c>
      <c r="G1160" s="11">
        <v>1</v>
      </c>
      <c r="H1160" s="10">
        <v>20992207</v>
      </c>
      <c r="I1160" s="87">
        <v>18675091.129999999</v>
      </c>
      <c r="J1160" s="89">
        <v>1</v>
      </c>
      <c r="K1160" s="96" t="s">
        <v>1696</v>
      </c>
      <c r="L1160" s="19" t="s">
        <v>27</v>
      </c>
      <c r="M1160" s="19"/>
      <c r="N1160" s="19"/>
      <c r="O1160" s="19"/>
    </row>
    <row r="1161" spans="1:15" x14ac:dyDescent="0.25">
      <c r="A1161" s="6" t="s">
        <v>1693</v>
      </c>
      <c r="B1161" s="13" t="s">
        <v>1691</v>
      </c>
      <c r="C1161" s="13" t="s">
        <v>1692</v>
      </c>
      <c r="D1161" s="222" t="s">
        <v>583</v>
      </c>
      <c r="E1161" s="6" t="s">
        <v>584</v>
      </c>
      <c r="F1161" s="10" t="s">
        <v>585</v>
      </c>
      <c r="G1161" s="11">
        <v>3</v>
      </c>
      <c r="H1161" s="10">
        <v>1392343</v>
      </c>
      <c r="I1161" s="87">
        <v>0</v>
      </c>
      <c r="J1161" s="89">
        <v>0</v>
      </c>
      <c r="K1161" s="96" t="s">
        <v>356</v>
      </c>
      <c r="L1161" s="19" t="s">
        <v>1382</v>
      </c>
      <c r="M1161" s="19"/>
      <c r="N1161" s="19" t="s">
        <v>2496</v>
      </c>
      <c r="O1161" s="19"/>
    </row>
    <row r="1162" spans="1:15" x14ac:dyDescent="0.25">
      <c r="A1162" s="6" t="s">
        <v>1693</v>
      </c>
      <c r="B1162" s="13" t="s">
        <v>1691</v>
      </c>
      <c r="C1162" s="13" t="s">
        <v>1692</v>
      </c>
      <c r="D1162" s="222" t="s">
        <v>586</v>
      </c>
      <c r="E1162" s="6" t="s">
        <v>587</v>
      </c>
      <c r="F1162" s="10" t="s">
        <v>1703</v>
      </c>
      <c r="G1162" s="11">
        <v>0</v>
      </c>
      <c r="H1162" s="10">
        <v>0</v>
      </c>
      <c r="I1162" s="87">
        <v>1235775.6299999999</v>
      </c>
      <c r="J1162" s="89">
        <v>8</v>
      </c>
      <c r="K1162" s="96" t="s">
        <v>1704</v>
      </c>
      <c r="L1162" s="19" t="s">
        <v>2429</v>
      </c>
      <c r="M1162" s="19"/>
      <c r="N1162" s="19"/>
      <c r="O1162" s="19"/>
    </row>
    <row r="1163" spans="1:15" x14ac:dyDescent="0.25">
      <c r="A1163" s="6" t="s">
        <v>1693</v>
      </c>
      <c r="B1163" s="13" t="s">
        <v>1691</v>
      </c>
      <c r="C1163" s="13" t="s">
        <v>1692</v>
      </c>
      <c r="D1163" s="222" t="s">
        <v>591</v>
      </c>
      <c r="E1163" s="6" t="s">
        <v>592</v>
      </c>
      <c r="F1163" s="97" t="s">
        <v>1705</v>
      </c>
      <c r="G1163" s="101">
        <v>25.55</v>
      </c>
      <c r="H1163" s="97">
        <v>5485921</v>
      </c>
      <c r="I1163" s="87">
        <v>9760918.8199999984</v>
      </c>
      <c r="J1163" s="89">
        <v>32</v>
      </c>
      <c r="K1163" s="96" t="s">
        <v>1706</v>
      </c>
      <c r="L1163" s="19" t="s">
        <v>27</v>
      </c>
      <c r="M1163" s="19"/>
      <c r="N1163" s="19"/>
      <c r="O1163" s="19"/>
    </row>
    <row r="1164" spans="1:15" x14ac:dyDescent="0.25">
      <c r="A1164" s="6" t="s">
        <v>1693</v>
      </c>
      <c r="B1164" s="13" t="s">
        <v>1691</v>
      </c>
      <c r="C1164" s="13" t="s">
        <v>1692</v>
      </c>
      <c r="D1164" s="222" t="s">
        <v>595</v>
      </c>
      <c r="E1164" s="6" t="s">
        <v>596</v>
      </c>
      <c r="F1164" s="97" t="s">
        <v>1707</v>
      </c>
      <c r="G1164" s="101">
        <v>7510.53</v>
      </c>
      <c r="H1164" s="97">
        <v>3330000</v>
      </c>
      <c r="I1164" s="87">
        <v>5459798.4699999988</v>
      </c>
      <c r="J1164" s="89">
        <v>4253295</v>
      </c>
      <c r="K1164" s="96" t="s">
        <v>1708</v>
      </c>
      <c r="L1164" s="19" t="s">
        <v>27</v>
      </c>
      <c r="M1164" s="19"/>
      <c r="N1164" s="19" t="s">
        <v>1709</v>
      </c>
      <c r="O1164" s="19"/>
    </row>
    <row r="1165" spans="1:15" x14ac:dyDescent="0.25">
      <c r="A1165" s="6" t="s">
        <v>1693</v>
      </c>
      <c r="B1165" s="13" t="s">
        <v>1691</v>
      </c>
      <c r="C1165" s="13" t="s">
        <v>1692</v>
      </c>
      <c r="D1165" s="222" t="s">
        <v>136</v>
      </c>
      <c r="E1165" s="6" t="s">
        <v>137</v>
      </c>
      <c r="F1165" s="10" t="s">
        <v>138</v>
      </c>
      <c r="G1165" s="11">
        <v>1</v>
      </c>
      <c r="H1165" s="10">
        <v>6290</v>
      </c>
      <c r="I1165" s="87">
        <v>0</v>
      </c>
      <c r="J1165" s="89">
        <v>0</v>
      </c>
      <c r="K1165" s="96" t="s">
        <v>356</v>
      </c>
      <c r="L1165" s="19" t="s">
        <v>1382</v>
      </c>
      <c r="M1165" s="19"/>
      <c r="N1165" s="19" t="s">
        <v>1029</v>
      </c>
      <c r="O1165" s="19"/>
    </row>
    <row r="1166" spans="1:15" x14ac:dyDescent="0.25">
      <c r="A1166" s="6" t="s">
        <v>1693</v>
      </c>
      <c r="B1166" s="13" t="s">
        <v>1691</v>
      </c>
      <c r="C1166" s="13" t="s">
        <v>1692</v>
      </c>
      <c r="D1166" s="222" t="s">
        <v>39</v>
      </c>
      <c r="E1166" s="6" t="s">
        <v>40</v>
      </c>
      <c r="F1166" s="10" t="s">
        <v>624</v>
      </c>
      <c r="G1166" s="101">
        <v>5</v>
      </c>
      <c r="H1166" s="97">
        <v>422000</v>
      </c>
      <c r="I1166" s="87">
        <v>521547.26</v>
      </c>
      <c r="J1166" s="89">
        <v>0</v>
      </c>
      <c r="K1166" s="96" t="s">
        <v>1710</v>
      </c>
      <c r="L1166" s="19" t="s">
        <v>27</v>
      </c>
      <c r="M1166" s="19"/>
      <c r="N1166" s="19" t="s">
        <v>1711</v>
      </c>
      <c r="O1166" s="19"/>
    </row>
    <row r="1167" spans="1:15" x14ac:dyDescent="0.25">
      <c r="A1167" s="6" t="s">
        <v>1693</v>
      </c>
      <c r="B1167" s="13" t="s">
        <v>1691</v>
      </c>
      <c r="C1167" s="13" t="s">
        <v>1692</v>
      </c>
      <c r="D1167" s="222" t="s">
        <v>603</v>
      </c>
      <c r="E1167" s="6" t="s">
        <v>604</v>
      </c>
      <c r="F1167" s="10" t="s">
        <v>605</v>
      </c>
      <c r="G1167" s="11">
        <v>5</v>
      </c>
      <c r="H1167" s="10">
        <v>30016</v>
      </c>
      <c r="I1167" s="87">
        <v>0</v>
      </c>
      <c r="J1167" s="89">
        <v>0</v>
      </c>
      <c r="K1167" s="96" t="s">
        <v>356</v>
      </c>
      <c r="L1167" s="19" t="s">
        <v>3762</v>
      </c>
      <c r="M1167" s="19"/>
      <c r="N1167" s="19"/>
      <c r="O1167" s="19" t="s">
        <v>3766</v>
      </c>
    </row>
    <row r="1168" spans="1:15" x14ac:dyDescent="0.25">
      <c r="A1168" s="6" t="s">
        <v>1693</v>
      </c>
      <c r="B1168" s="13" t="s">
        <v>1691</v>
      </c>
      <c r="C1168" s="13" t="s">
        <v>1692</v>
      </c>
      <c r="D1168" s="223" t="s">
        <v>606</v>
      </c>
      <c r="E1168" s="83" t="s">
        <v>676</v>
      </c>
      <c r="F1168" s="10" t="s">
        <v>608</v>
      </c>
      <c r="G1168" s="11">
        <v>1</v>
      </c>
      <c r="H1168" s="10">
        <v>2000</v>
      </c>
      <c r="I1168" s="87">
        <v>0</v>
      </c>
      <c r="J1168" s="89">
        <v>0</v>
      </c>
      <c r="K1168" s="96" t="s">
        <v>356</v>
      </c>
      <c r="L1168" s="19" t="s">
        <v>1382</v>
      </c>
      <c r="M1168" s="19"/>
      <c r="N1168" s="19" t="s">
        <v>1029</v>
      </c>
      <c r="O1168" s="19"/>
    </row>
    <row r="1169" spans="1:15" x14ac:dyDescent="0.25">
      <c r="A1169" s="6" t="s">
        <v>1693</v>
      </c>
      <c r="B1169" s="13" t="s">
        <v>1691</v>
      </c>
      <c r="C1169" s="13" t="s">
        <v>1692</v>
      </c>
      <c r="D1169" s="223" t="s">
        <v>65</v>
      </c>
      <c r="E1169" s="83" t="s">
        <v>677</v>
      </c>
      <c r="F1169" s="10" t="s">
        <v>67</v>
      </c>
      <c r="G1169" s="11">
        <v>1</v>
      </c>
      <c r="H1169" s="10">
        <v>2000</v>
      </c>
      <c r="I1169" s="87">
        <v>0</v>
      </c>
      <c r="J1169" s="89">
        <v>0</v>
      </c>
      <c r="K1169" s="96" t="s">
        <v>356</v>
      </c>
      <c r="L1169" s="19" t="s">
        <v>1382</v>
      </c>
      <c r="M1169" s="19"/>
      <c r="N1169" s="19" t="s">
        <v>1029</v>
      </c>
      <c r="O1169" s="19"/>
    </row>
    <row r="1170" spans="1:15" x14ac:dyDescent="0.25">
      <c r="A1170" s="6" t="s">
        <v>1693</v>
      </c>
      <c r="B1170" s="13" t="s">
        <v>1691</v>
      </c>
      <c r="C1170" s="13" t="s">
        <v>1692</v>
      </c>
      <c r="D1170" s="222" t="s">
        <v>609</v>
      </c>
      <c r="E1170" s="6" t="s">
        <v>410</v>
      </c>
      <c r="F1170" s="10" t="s">
        <v>1712</v>
      </c>
      <c r="G1170" s="11">
        <v>1</v>
      </c>
      <c r="H1170" s="10">
        <v>2000</v>
      </c>
      <c r="I1170" s="87">
        <v>0</v>
      </c>
      <c r="J1170" s="89">
        <v>0</v>
      </c>
      <c r="K1170" s="96" t="s">
        <v>356</v>
      </c>
      <c r="L1170" s="19" t="s">
        <v>1382</v>
      </c>
      <c r="M1170" s="19"/>
      <c r="N1170" s="19" t="s">
        <v>1029</v>
      </c>
      <c r="O1170" s="19"/>
    </row>
    <row r="1171" spans="1:15" x14ac:dyDescent="0.25">
      <c r="A1171" s="13" t="s">
        <v>680</v>
      </c>
      <c r="B1171" s="13" t="s">
        <v>678</v>
      </c>
      <c r="C1171" s="13" t="s">
        <v>679</v>
      </c>
      <c r="D1171" s="222" t="s">
        <v>574</v>
      </c>
      <c r="E1171" s="13" t="s">
        <v>575</v>
      </c>
      <c r="F1171" s="10" t="s">
        <v>576</v>
      </c>
      <c r="G1171" s="11">
        <v>1</v>
      </c>
      <c r="H1171" s="10">
        <v>240000</v>
      </c>
      <c r="I1171" s="87">
        <v>0</v>
      </c>
      <c r="J1171" s="89">
        <v>0</v>
      </c>
      <c r="K1171" s="96" t="s">
        <v>356</v>
      </c>
      <c r="L1171" s="19" t="s">
        <v>33</v>
      </c>
      <c r="M1171" s="19" t="s">
        <v>681</v>
      </c>
      <c r="N1171" s="19" t="s">
        <v>682</v>
      </c>
      <c r="O1171" s="19"/>
    </row>
    <row r="1172" spans="1:15" x14ac:dyDescent="0.25">
      <c r="A1172" s="106" t="s">
        <v>680</v>
      </c>
      <c r="B1172" s="106" t="s">
        <v>678</v>
      </c>
      <c r="C1172" s="106" t="s">
        <v>679</v>
      </c>
      <c r="D1172" s="222" t="s">
        <v>578</v>
      </c>
      <c r="E1172" s="106" t="s">
        <v>579</v>
      </c>
      <c r="F1172" s="72" t="s">
        <v>580</v>
      </c>
      <c r="G1172" s="74">
        <v>1</v>
      </c>
      <c r="H1172" s="72">
        <v>1060726</v>
      </c>
      <c r="I1172" s="87">
        <v>1700243.6199999996</v>
      </c>
      <c r="J1172" s="89">
        <v>9</v>
      </c>
      <c r="K1172" s="96" t="s">
        <v>688</v>
      </c>
      <c r="L1172" s="19" t="s">
        <v>27</v>
      </c>
      <c r="M1172" s="19"/>
      <c r="N1172" s="19"/>
      <c r="O1172" s="19"/>
    </row>
    <row r="1173" spans="1:15" x14ac:dyDescent="0.25">
      <c r="A1173" s="13" t="s">
        <v>680</v>
      </c>
      <c r="B1173" s="13" t="s">
        <v>678</v>
      </c>
      <c r="C1173" s="13" t="s">
        <v>679</v>
      </c>
      <c r="D1173" s="222" t="s">
        <v>17</v>
      </c>
      <c r="E1173" s="106" t="s">
        <v>18</v>
      </c>
      <c r="F1173" s="72" t="s">
        <v>19</v>
      </c>
      <c r="G1173" s="74">
        <v>1</v>
      </c>
      <c r="H1173" s="72">
        <v>19478541</v>
      </c>
      <c r="I1173" s="87">
        <v>19315834.590000007</v>
      </c>
      <c r="J1173" s="89">
        <v>4</v>
      </c>
      <c r="K1173" s="96" t="s">
        <v>689</v>
      </c>
      <c r="L1173" s="19" t="s">
        <v>27</v>
      </c>
      <c r="M1173" s="19"/>
      <c r="N1173" s="19" t="s">
        <v>683</v>
      </c>
      <c r="O1173" s="19"/>
    </row>
    <row r="1174" spans="1:15" x14ac:dyDescent="0.25">
      <c r="A1174" s="13" t="s">
        <v>680</v>
      </c>
      <c r="B1174" s="13" t="s">
        <v>678</v>
      </c>
      <c r="C1174" s="13" t="s">
        <v>679</v>
      </c>
      <c r="D1174" s="222" t="s">
        <v>583</v>
      </c>
      <c r="E1174" s="13" t="s">
        <v>584</v>
      </c>
      <c r="F1174" s="119" t="s">
        <v>585</v>
      </c>
      <c r="G1174" s="120">
        <v>1</v>
      </c>
      <c r="H1174" s="119">
        <v>1002256</v>
      </c>
      <c r="I1174" s="87">
        <v>0</v>
      </c>
      <c r="J1174" s="89">
        <v>0</v>
      </c>
      <c r="K1174" s="96" t="s">
        <v>356</v>
      </c>
      <c r="L1174" s="19" t="s">
        <v>1382</v>
      </c>
      <c r="M1174" s="19"/>
      <c r="N1174" s="19" t="s">
        <v>2496</v>
      </c>
      <c r="O1174" s="19"/>
    </row>
    <row r="1175" spans="1:15" x14ac:dyDescent="0.25">
      <c r="A1175" s="13" t="s">
        <v>680</v>
      </c>
      <c r="B1175" s="13" t="s">
        <v>678</v>
      </c>
      <c r="C1175" s="13" t="s">
        <v>679</v>
      </c>
      <c r="D1175" s="222" t="s">
        <v>612</v>
      </c>
      <c r="E1175" s="13" t="s">
        <v>613</v>
      </c>
      <c r="F1175" s="156">
        <v>0</v>
      </c>
      <c r="G1175" s="157">
        <v>0</v>
      </c>
      <c r="H1175" s="10">
        <v>0</v>
      </c>
      <c r="I1175" s="87">
        <v>3253753.65</v>
      </c>
      <c r="J1175" s="89">
        <v>1</v>
      </c>
      <c r="K1175" s="96" t="s">
        <v>693</v>
      </c>
      <c r="L1175" s="19" t="s">
        <v>2429</v>
      </c>
      <c r="M1175" s="19"/>
      <c r="N1175" s="19"/>
      <c r="O1175" s="19"/>
    </row>
    <row r="1176" spans="1:15" x14ac:dyDescent="0.25">
      <c r="A1176" s="13" t="s">
        <v>680</v>
      </c>
      <c r="B1176" s="13" t="s">
        <v>678</v>
      </c>
      <c r="C1176" s="13" t="s">
        <v>679</v>
      </c>
      <c r="D1176" s="222" t="s">
        <v>615</v>
      </c>
      <c r="E1176" s="13" t="s">
        <v>616</v>
      </c>
      <c r="F1176" s="156">
        <v>0</v>
      </c>
      <c r="G1176" s="157">
        <v>0</v>
      </c>
      <c r="H1176" s="10">
        <v>0</v>
      </c>
      <c r="I1176" s="87">
        <v>2237926.3999999999</v>
      </c>
      <c r="J1176" s="89">
        <v>1</v>
      </c>
      <c r="K1176" s="96" t="s">
        <v>694</v>
      </c>
      <c r="L1176" s="19" t="s">
        <v>2429</v>
      </c>
      <c r="M1176" s="19" t="s">
        <v>695</v>
      </c>
      <c r="N1176" s="19"/>
      <c r="O1176" s="19"/>
    </row>
    <row r="1177" spans="1:15" x14ac:dyDescent="0.25">
      <c r="A1177" s="106" t="s">
        <v>680</v>
      </c>
      <c r="B1177" s="106" t="s">
        <v>678</v>
      </c>
      <c r="C1177" s="106" t="s">
        <v>679</v>
      </c>
      <c r="D1177" s="222" t="s">
        <v>586</v>
      </c>
      <c r="E1177" s="106" t="s">
        <v>587</v>
      </c>
      <c r="F1177" s="72" t="s">
        <v>88</v>
      </c>
      <c r="G1177" s="74">
        <v>1</v>
      </c>
      <c r="H1177" s="72">
        <v>9248478</v>
      </c>
      <c r="I1177" s="87">
        <v>3589073.1500000008</v>
      </c>
      <c r="J1177" s="89">
        <v>3</v>
      </c>
      <c r="K1177" s="96" t="s">
        <v>690</v>
      </c>
      <c r="L1177" s="19" t="s">
        <v>27</v>
      </c>
      <c r="M1177" s="19"/>
      <c r="N1177" s="19"/>
      <c r="O1177" s="19"/>
    </row>
    <row r="1178" spans="1:15" x14ac:dyDescent="0.25">
      <c r="A1178" s="106" t="s">
        <v>680</v>
      </c>
      <c r="B1178" s="106" t="s">
        <v>678</v>
      </c>
      <c r="C1178" s="106" t="s">
        <v>679</v>
      </c>
      <c r="D1178" s="222" t="s">
        <v>591</v>
      </c>
      <c r="E1178" s="106" t="s">
        <v>592</v>
      </c>
      <c r="F1178" s="72" t="s">
        <v>593</v>
      </c>
      <c r="G1178" s="74">
        <v>1</v>
      </c>
      <c r="H1178" s="72">
        <v>3435375</v>
      </c>
      <c r="I1178" s="87">
        <v>10476434.689999998</v>
      </c>
      <c r="J1178" s="89">
        <v>5</v>
      </c>
      <c r="K1178" s="96" t="s">
        <v>691</v>
      </c>
      <c r="L1178" s="19" t="s">
        <v>27</v>
      </c>
      <c r="M1178" s="19"/>
      <c r="N1178" s="19"/>
      <c r="O1178" s="19"/>
    </row>
    <row r="1179" spans="1:15" x14ac:dyDescent="0.25">
      <c r="A1179" s="106" t="s">
        <v>680</v>
      </c>
      <c r="B1179" s="106" t="s">
        <v>678</v>
      </c>
      <c r="C1179" s="106" t="s">
        <v>679</v>
      </c>
      <c r="D1179" s="222" t="s">
        <v>595</v>
      </c>
      <c r="E1179" s="106" t="s">
        <v>596</v>
      </c>
      <c r="F1179" s="72" t="s">
        <v>25</v>
      </c>
      <c r="G1179" s="74">
        <v>1</v>
      </c>
      <c r="H1179" s="72">
        <v>2001000</v>
      </c>
      <c r="I1179" s="87">
        <v>3819806.3000000003</v>
      </c>
      <c r="J1179" s="89">
        <v>2</v>
      </c>
      <c r="K1179" s="96" t="s">
        <v>692</v>
      </c>
      <c r="L1179" s="19" t="s">
        <v>27</v>
      </c>
      <c r="M1179" s="19"/>
      <c r="N1179" s="19"/>
      <c r="O1179" s="19"/>
    </row>
    <row r="1180" spans="1:15" x14ac:dyDescent="0.25">
      <c r="A1180" s="106" t="s">
        <v>680</v>
      </c>
      <c r="B1180" s="106" t="s">
        <v>678</v>
      </c>
      <c r="C1180" s="106" t="s">
        <v>679</v>
      </c>
      <c r="D1180" s="222" t="s">
        <v>136</v>
      </c>
      <c r="E1180" s="106" t="s">
        <v>137</v>
      </c>
      <c r="F1180" s="72" t="s">
        <v>138</v>
      </c>
      <c r="G1180" s="74">
        <v>1</v>
      </c>
      <c r="H1180" s="72">
        <v>3000</v>
      </c>
      <c r="I1180" s="87">
        <v>0</v>
      </c>
      <c r="J1180" s="89">
        <v>0</v>
      </c>
      <c r="K1180" s="96" t="s">
        <v>356</v>
      </c>
      <c r="L1180" s="19" t="s">
        <v>1382</v>
      </c>
      <c r="M1180" s="19" t="s">
        <v>681</v>
      </c>
      <c r="N1180" s="19" t="s">
        <v>1029</v>
      </c>
      <c r="O1180" s="19"/>
    </row>
    <row r="1181" spans="1:15" ht="207" customHeight="1" x14ac:dyDescent="0.25">
      <c r="A1181" s="106" t="s">
        <v>680</v>
      </c>
      <c r="B1181" s="106" t="s">
        <v>678</v>
      </c>
      <c r="C1181" s="106" t="s">
        <v>679</v>
      </c>
      <c r="D1181" s="222" t="s">
        <v>39</v>
      </c>
      <c r="E1181" s="106" t="s">
        <v>40</v>
      </c>
      <c r="F1181" s="72" t="s">
        <v>601</v>
      </c>
      <c r="G1181" s="74">
        <v>1</v>
      </c>
      <c r="H1181" s="72">
        <v>76000</v>
      </c>
      <c r="I1181" s="87">
        <v>312923.90000000002</v>
      </c>
      <c r="J1181" s="89">
        <v>1</v>
      </c>
      <c r="K1181" s="96" t="s">
        <v>684</v>
      </c>
      <c r="L1181" s="19" t="s">
        <v>27</v>
      </c>
      <c r="M1181" s="19"/>
      <c r="N1181" s="19"/>
      <c r="O1181" s="19"/>
    </row>
    <row r="1182" spans="1:15" ht="168" customHeight="1" x14ac:dyDescent="0.25">
      <c r="A1182" s="106" t="s">
        <v>680</v>
      </c>
      <c r="B1182" s="106" t="s">
        <v>678</v>
      </c>
      <c r="C1182" s="106" t="s">
        <v>679</v>
      </c>
      <c r="D1182" s="222" t="s">
        <v>603</v>
      </c>
      <c r="E1182" s="106" t="s">
        <v>604</v>
      </c>
      <c r="F1182" s="72" t="s">
        <v>605</v>
      </c>
      <c r="G1182" s="74">
        <v>1</v>
      </c>
      <c r="H1182" s="72">
        <v>2000</v>
      </c>
      <c r="I1182" s="87">
        <v>0</v>
      </c>
      <c r="J1182" s="89">
        <v>0</v>
      </c>
      <c r="K1182" s="96" t="s">
        <v>356</v>
      </c>
      <c r="L1182" s="19" t="s">
        <v>1382</v>
      </c>
      <c r="M1182" s="19" t="s">
        <v>681</v>
      </c>
      <c r="N1182" s="19" t="s">
        <v>1029</v>
      </c>
      <c r="O1182" s="19"/>
    </row>
    <row r="1183" spans="1:15" ht="141" customHeight="1" x14ac:dyDescent="0.25">
      <c r="A1183" s="106" t="s">
        <v>680</v>
      </c>
      <c r="B1183" s="106" t="s">
        <v>678</v>
      </c>
      <c r="C1183" s="106" t="s">
        <v>679</v>
      </c>
      <c r="D1183" s="222" t="s">
        <v>606</v>
      </c>
      <c r="E1183" s="106" t="s">
        <v>607</v>
      </c>
      <c r="F1183" s="72" t="s">
        <v>608</v>
      </c>
      <c r="G1183" s="74">
        <v>1</v>
      </c>
      <c r="H1183" s="72">
        <v>1000</v>
      </c>
      <c r="I1183" s="87">
        <v>0</v>
      </c>
      <c r="J1183" s="89">
        <v>0</v>
      </c>
      <c r="K1183" s="96" t="s">
        <v>356</v>
      </c>
      <c r="L1183" s="19" t="s">
        <v>1382</v>
      </c>
      <c r="M1183" s="19" t="s">
        <v>681</v>
      </c>
      <c r="N1183" s="19" t="s">
        <v>1029</v>
      </c>
      <c r="O1183" s="19"/>
    </row>
    <row r="1184" spans="1:15" ht="112.5" customHeight="1" x14ac:dyDescent="0.25">
      <c r="A1184" s="106" t="s">
        <v>680</v>
      </c>
      <c r="B1184" s="106" t="s">
        <v>678</v>
      </c>
      <c r="C1184" s="106" t="s">
        <v>679</v>
      </c>
      <c r="D1184" s="222" t="s">
        <v>65</v>
      </c>
      <c r="E1184" s="106" t="s">
        <v>66</v>
      </c>
      <c r="F1184" s="72" t="s">
        <v>67</v>
      </c>
      <c r="G1184" s="74">
        <v>1</v>
      </c>
      <c r="H1184" s="72">
        <v>1000</v>
      </c>
      <c r="I1184" s="87">
        <v>0</v>
      </c>
      <c r="J1184" s="89">
        <v>0</v>
      </c>
      <c r="K1184" s="96" t="s">
        <v>356</v>
      </c>
      <c r="L1184" s="19" t="s">
        <v>1382</v>
      </c>
      <c r="M1184" s="19" t="s">
        <v>681</v>
      </c>
      <c r="N1184" s="19" t="s">
        <v>1029</v>
      </c>
      <c r="O1184" s="19"/>
    </row>
    <row r="1185" spans="1:15" x14ac:dyDescent="0.25">
      <c r="A1185" s="106" t="s">
        <v>680</v>
      </c>
      <c r="B1185" s="106" t="s">
        <v>678</v>
      </c>
      <c r="C1185" s="106" t="s">
        <v>679</v>
      </c>
      <c r="D1185" s="222" t="s">
        <v>609</v>
      </c>
      <c r="E1185" s="106" t="s">
        <v>410</v>
      </c>
      <c r="F1185" s="72" t="s">
        <v>610</v>
      </c>
      <c r="G1185" s="74">
        <v>1</v>
      </c>
      <c r="H1185" s="72">
        <v>3000</v>
      </c>
      <c r="I1185" s="87">
        <v>0</v>
      </c>
      <c r="J1185" s="89">
        <v>0</v>
      </c>
      <c r="K1185" s="96" t="s">
        <v>356</v>
      </c>
      <c r="L1185" s="19" t="s">
        <v>1382</v>
      </c>
      <c r="M1185" s="19" t="s">
        <v>681</v>
      </c>
      <c r="N1185" s="19" t="s">
        <v>1029</v>
      </c>
      <c r="O1185" s="19"/>
    </row>
    <row r="1186" spans="1:15" x14ac:dyDescent="0.25">
      <c r="A1186" s="106" t="s">
        <v>680</v>
      </c>
      <c r="B1186" s="106" t="s">
        <v>678</v>
      </c>
      <c r="C1186" s="106" t="s">
        <v>679</v>
      </c>
      <c r="D1186" s="223" t="s">
        <v>685</v>
      </c>
      <c r="E1186" s="114" t="s">
        <v>686</v>
      </c>
      <c r="F1186" s="72" t="s">
        <v>622</v>
      </c>
      <c r="G1186" s="74">
        <v>1</v>
      </c>
      <c r="H1186" s="72">
        <v>10000</v>
      </c>
      <c r="I1186" s="87">
        <v>0</v>
      </c>
      <c r="J1186" s="89">
        <v>0</v>
      </c>
      <c r="K1186" s="96" t="s">
        <v>356</v>
      </c>
      <c r="L1186" s="19" t="s">
        <v>2429</v>
      </c>
      <c r="M1186" s="19" t="s">
        <v>687</v>
      </c>
      <c r="N1186" s="19"/>
      <c r="O1186" s="19" t="s">
        <v>3768</v>
      </c>
    </row>
    <row r="1187" spans="1:15" x14ac:dyDescent="0.25">
      <c r="A1187" s="6" t="s">
        <v>2248</v>
      </c>
      <c r="B1187" s="13" t="s">
        <v>2246</v>
      </c>
      <c r="C1187" s="13" t="s">
        <v>2247</v>
      </c>
      <c r="D1187" s="222" t="s">
        <v>574</v>
      </c>
      <c r="E1187" s="6" t="s">
        <v>575</v>
      </c>
      <c r="F1187" s="119" t="s">
        <v>576</v>
      </c>
      <c r="G1187" s="11">
        <v>1</v>
      </c>
      <c r="H1187" s="10">
        <v>30000</v>
      </c>
      <c r="I1187" s="87">
        <v>0</v>
      </c>
      <c r="J1187" s="89">
        <v>0</v>
      </c>
      <c r="K1187" s="96" t="s">
        <v>356</v>
      </c>
      <c r="L1187" s="19" t="s">
        <v>33</v>
      </c>
      <c r="M1187" s="19" t="s">
        <v>2249</v>
      </c>
      <c r="N1187" s="19"/>
      <c r="O1187" s="19"/>
    </row>
    <row r="1188" spans="1:15" x14ac:dyDescent="0.25">
      <c r="A1188" s="6" t="s">
        <v>2248</v>
      </c>
      <c r="B1188" s="13" t="s">
        <v>2246</v>
      </c>
      <c r="C1188" s="13" t="s">
        <v>2247</v>
      </c>
      <c r="D1188" s="222" t="s">
        <v>578</v>
      </c>
      <c r="E1188" s="6" t="s">
        <v>579</v>
      </c>
      <c r="F1188" s="119" t="s">
        <v>580</v>
      </c>
      <c r="G1188" s="11">
        <v>1</v>
      </c>
      <c r="H1188" s="10">
        <v>1090401</v>
      </c>
      <c r="I1188" s="87">
        <v>853687.27</v>
      </c>
      <c r="J1188" s="89">
        <v>1</v>
      </c>
      <c r="K1188" s="96" t="s">
        <v>2250</v>
      </c>
      <c r="L1188" s="19" t="s">
        <v>27</v>
      </c>
      <c r="M1188" s="19"/>
      <c r="N1188" s="19"/>
      <c r="O1188" s="19"/>
    </row>
    <row r="1189" spans="1:15" x14ac:dyDescent="0.25">
      <c r="A1189" s="78" t="s">
        <v>2248</v>
      </c>
      <c r="B1189" s="13" t="s">
        <v>2246</v>
      </c>
      <c r="C1189" s="13" t="s">
        <v>2247</v>
      </c>
      <c r="D1189" s="222" t="s">
        <v>3607</v>
      </c>
      <c r="E1189" s="109" t="s">
        <v>3725</v>
      </c>
      <c r="F1189" s="79" t="s">
        <v>32</v>
      </c>
      <c r="G1189" s="80">
        <v>0</v>
      </c>
      <c r="H1189" s="10">
        <v>0</v>
      </c>
      <c r="I1189" s="87">
        <v>793684.76</v>
      </c>
      <c r="J1189" s="89">
        <v>0</v>
      </c>
      <c r="K1189" s="96" t="s">
        <v>356</v>
      </c>
      <c r="L1189" s="19" t="s">
        <v>2429</v>
      </c>
      <c r="M1189" s="19"/>
      <c r="N1189" s="19"/>
      <c r="O1189" s="19"/>
    </row>
    <row r="1190" spans="1:15" x14ac:dyDescent="0.25">
      <c r="A1190" s="6" t="s">
        <v>2248</v>
      </c>
      <c r="B1190" s="13" t="s">
        <v>2246</v>
      </c>
      <c r="C1190" s="13" t="s">
        <v>2247</v>
      </c>
      <c r="D1190" s="222" t="s">
        <v>17</v>
      </c>
      <c r="E1190" s="6" t="s">
        <v>18</v>
      </c>
      <c r="F1190" s="119" t="s">
        <v>88</v>
      </c>
      <c r="G1190" s="11">
        <v>1</v>
      </c>
      <c r="H1190" s="10">
        <v>14713407</v>
      </c>
      <c r="I1190" s="87">
        <v>11247199.020000003</v>
      </c>
      <c r="J1190" s="89">
        <v>1</v>
      </c>
      <c r="K1190" s="96" t="s">
        <v>2251</v>
      </c>
      <c r="L1190" s="19" t="s">
        <v>27</v>
      </c>
      <c r="M1190" s="19"/>
      <c r="N1190" s="19"/>
      <c r="O1190" s="19"/>
    </row>
    <row r="1191" spans="1:15" x14ac:dyDescent="0.25">
      <c r="A1191" s="6" t="s">
        <v>2248</v>
      </c>
      <c r="B1191" s="13" t="s">
        <v>2246</v>
      </c>
      <c r="C1191" s="13" t="s">
        <v>2247</v>
      </c>
      <c r="D1191" s="222" t="s">
        <v>583</v>
      </c>
      <c r="E1191" s="6" t="s">
        <v>584</v>
      </c>
      <c r="F1191" s="119" t="s">
        <v>88</v>
      </c>
      <c r="G1191" s="11">
        <v>1</v>
      </c>
      <c r="H1191" s="10">
        <v>592991</v>
      </c>
      <c r="I1191" s="87">
        <v>0</v>
      </c>
      <c r="J1191" s="89">
        <v>0</v>
      </c>
      <c r="K1191" s="96" t="s">
        <v>2252</v>
      </c>
      <c r="L1191" s="19" t="s">
        <v>27</v>
      </c>
      <c r="M1191" s="19"/>
      <c r="N1191" s="19"/>
      <c r="O1191" s="19"/>
    </row>
    <row r="1192" spans="1:15" x14ac:dyDescent="0.25">
      <c r="A1192" s="6" t="s">
        <v>2248</v>
      </c>
      <c r="B1192" s="6" t="s">
        <v>2246</v>
      </c>
      <c r="C1192" s="6" t="s">
        <v>2247</v>
      </c>
      <c r="D1192" s="222" t="s">
        <v>612</v>
      </c>
      <c r="E1192" s="6" t="s">
        <v>613</v>
      </c>
      <c r="F1192" s="156">
        <v>0</v>
      </c>
      <c r="G1192" s="157">
        <v>0</v>
      </c>
      <c r="H1192" s="10">
        <v>0</v>
      </c>
      <c r="I1192" s="87">
        <v>4639903.71</v>
      </c>
      <c r="J1192" s="89">
        <v>1</v>
      </c>
      <c r="K1192" s="96" t="s">
        <v>2258</v>
      </c>
      <c r="L1192" s="19" t="s">
        <v>2429</v>
      </c>
      <c r="M1192" s="19"/>
      <c r="N1192" s="19"/>
      <c r="O1192" s="19"/>
    </row>
    <row r="1193" spans="1:15" x14ac:dyDescent="0.25">
      <c r="A1193" s="6" t="s">
        <v>2248</v>
      </c>
      <c r="B1193" s="6" t="s">
        <v>2246</v>
      </c>
      <c r="C1193" s="6" t="s">
        <v>2247</v>
      </c>
      <c r="D1193" s="222" t="s">
        <v>615</v>
      </c>
      <c r="E1193" s="6" t="s">
        <v>616</v>
      </c>
      <c r="F1193" s="156">
        <v>0</v>
      </c>
      <c r="G1193" s="157">
        <v>0</v>
      </c>
      <c r="H1193" s="10">
        <v>0</v>
      </c>
      <c r="I1193" s="87">
        <v>1476863.6600000001</v>
      </c>
      <c r="J1193" s="89">
        <v>1</v>
      </c>
      <c r="K1193" s="96" t="s">
        <v>1165</v>
      </c>
      <c r="L1193" s="19" t="s">
        <v>2429</v>
      </c>
      <c r="M1193" s="19"/>
      <c r="N1193" s="19"/>
      <c r="O1193" s="19"/>
    </row>
    <row r="1194" spans="1:15" x14ac:dyDescent="0.25">
      <c r="A1194" s="6" t="s">
        <v>2248</v>
      </c>
      <c r="B1194" s="13" t="s">
        <v>2246</v>
      </c>
      <c r="C1194" s="13" t="s">
        <v>2247</v>
      </c>
      <c r="D1194" s="222" t="s">
        <v>586</v>
      </c>
      <c r="E1194" s="6" t="s">
        <v>587</v>
      </c>
      <c r="F1194" s="119" t="s">
        <v>588</v>
      </c>
      <c r="G1194" s="11">
        <v>1</v>
      </c>
      <c r="H1194" s="10">
        <v>5513842</v>
      </c>
      <c r="I1194" s="87">
        <v>277186.94</v>
      </c>
      <c r="J1194" s="89">
        <v>1</v>
      </c>
      <c r="K1194" s="96" t="s">
        <v>2253</v>
      </c>
      <c r="L1194" s="19" t="s">
        <v>27</v>
      </c>
      <c r="M1194" s="19"/>
      <c r="N1194" s="19"/>
      <c r="O1194" s="19"/>
    </row>
    <row r="1195" spans="1:15" x14ac:dyDescent="0.25">
      <c r="A1195" s="6" t="s">
        <v>2248</v>
      </c>
      <c r="B1195" s="13" t="s">
        <v>2246</v>
      </c>
      <c r="C1195" s="13" t="s">
        <v>2247</v>
      </c>
      <c r="D1195" s="222" t="s">
        <v>591</v>
      </c>
      <c r="E1195" s="6" t="s">
        <v>592</v>
      </c>
      <c r="F1195" s="119" t="s">
        <v>593</v>
      </c>
      <c r="G1195" s="11">
        <v>1</v>
      </c>
      <c r="H1195" s="10">
        <v>4042644</v>
      </c>
      <c r="I1195" s="87">
        <v>6202131.5199999996</v>
      </c>
      <c r="J1195" s="89">
        <v>1</v>
      </c>
      <c r="K1195" s="96" t="s">
        <v>2254</v>
      </c>
      <c r="L1195" s="19" t="s">
        <v>27</v>
      </c>
      <c r="M1195" s="19"/>
      <c r="N1195" s="19"/>
      <c r="O1195" s="19"/>
    </row>
    <row r="1196" spans="1:15" x14ac:dyDescent="0.25">
      <c r="A1196" s="6" t="s">
        <v>2248</v>
      </c>
      <c r="B1196" s="13" t="s">
        <v>2246</v>
      </c>
      <c r="C1196" s="13" t="s">
        <v>2247</v>
      </c>
      <c r="D1196" s="222" t="s">
        <v>595</v>
      </c>
      <c r="E1196" s="6" t="s">
        <v>596</v>
      </c>
      <c r="F1196" s="119" t="s">
        <v>597</v>
      </c>
      <c r="G1196" s="11">
        <v>1</v>
      </c>
      <c r="H1196" s="10">
        <v>2298939</v>
      </c>
      <c r="I1196" s="87">
        <v>4192239.72</v>
      </c>
      <c r="J1196" s="89">
        <v>1</v>
      </c>
      <c r="K1196" s="96" t="s">
        <v>2255</v>
      </c>
      <c r="L1196" s="19" t="s">
        <v>27</v>
      </c>
      <c r="M1196" s="19"/>
      <c r="N1196" s="19"/>
      <c r="O1196" s="19"/>
    </row>
    <row r="1197" spans="1:15" x14ac:dyDescent="0.25">
      <c r="A1197" s="6" t="s">
        <v>2248</v>
      </c>
      <c r="B1197" s="13" t="s">
        <v>2246</v>
      </c>
      <c r="C1197" s="13" t="s">
        <v>2247</v>
      </c>
      <c r="D1197" s="222" t="s">
        <v>136</v>
      </c>
      <c r="E1197" s="6" t="s">
        <v>137</v>
      </c>
      <c r="F1197" s="119" t="s">
        <v>138</v>
      </c>
      <c r="G1197" s="11">
        <v>1</v>
      </c>
      <c r="H1197" s="10">
        <v>15300</v>
      </c>
      <c r="I1197" s="87">
        <v>327.60000000000002</v>
      </c>
      <c r="J1197" s="89">
        <v>1</v>
      </c>
      <c r="K1197" s="96" t="s">
        <v>138</v>
      </c>
      <c r="L1197" s="19" t="s">
        <v>27</v>
      </c>
      <c r="M1197" s="19"/>
      <c r="N1197" s="19"/>
      <c r="O1197" s="19"/>
    </row>
    <row r="1198" spans="1:15" x14ac:dyDescent="0.25">
      <c r="A1198" s="6" t="s">
        <v>2248</v>
      </c>
      <c r="B1198" s="13" t="s">
        <v>2246</v>
      </c>
      <c r="C1198" s="13" t="s">
        <v>2247</v>
      </c>
      <c r="D1198" s="222" t="s">
        <v>39</v>
      </c>
      <c r="E1198" s="6" t="s">
        <v>40</v>
      </c>
      <c r="F1198" s="119" t="s">
        <v>631</v>
      </c>
      <c r="G1198" s="11">
        <v>1</v>
      </c>
      <c r="H1198" s="10">
        <v>504446</v>
      </c>
      <c r="I1198" s="87">
        <v>330363.56</v>
      </c>
      <c r="J1198" s="89">
        <v>1</v>
      </c>
      <c r="K1198" s="96" t="s">
        <v>2256</v>
      </c>
      <c r="L1198" s="19" t="s">
        <v>27</v>
      </c>
      <c r="M1198" s="19"/>
      <c r="N1198" s="19"/>
      <c r="O1198" s="19"/>
    </row>
    <row r="1199" spans="1:15" x14ac:dyDescent="0.25">
      <c r="A1199" s="6" t="s">
        <v>2248</v>
      </c>
      <c r="B1199" s="13" t="s">
        <v>2246</v>
      </c>
      <c r="C1199" s="13" t="s">
        <v>2247</v>
      </c>
      <c r="D1199" s="222" t="s">
        <v>603</v>
      </c>
      <c r="E1199" s="6" t="s">
        <v>604</v>
      </c>
      <c r="F1199" s="119" t="s">
        <v>605</v>
      </c>
      <c r="G1199" s="11">
        <v>1</v>
      </c>
      <c r="H1199" s="10">
        <v>1020</v>
      </c>
      <c r="I1199" s="87">
        <v>0</v>
      </c>
      <c r="J1199" s="89">
        <v>0</v>
      </c>
      <c r="K1199" s="96" t="s">
        <v>356</v>
      </c>
      <c r="L1199" s="19" t="s">
        <v>1382</v>
      </c>
      <c r="M1199" s="19" t="s">
        <v>2249</v>
      </c>
      <c r="N1199" s="19" t="s">
        <v>1029</v>
      </c>
      <c r="O1199" s="19"/>
    </row>
    <row r="1200" spans="1:15" x14ac:dyDescent="0.25">
      <c r="A1200" s="6" t="s">
        <v>2248</v>
      </c>
      <c r="B1200" s="13" t="s">
        <v>2246</v>
      </c>
      <c r="C1200" s="13" t="s">
        <v>2247</v>
      </c>
      <c r="D1200" s="222" t="s">
        <v>65</v>
      </c>
      <c r="E1200" s="6" t="s">
        <v>66</v>
      </c>
      <c r="F1200" s="119" t="s">
        <v>67</v>
      </c>
      <c r="G1200" s="11">
        <v>1</v>
      </c>
      <c r="H1200" s="10">
        <v>75980</v>
      </c>
      <c r="I1200" s="87">
        <v>128805.41</v>
      </c>
      <c r="J1200" s="89">
        <v>1</v>
      </c>
      <c r="K1200" s="96" t="s">
        <v>2257</v>
      </c>
      <c r="L1200" s="19" t="s">
        <v>27</v>
      </c>
      <c r="M1200" s="19"/>
      <c r="N1200" s="19"/>
      <c r="O1200" s="19"/>
    </row>
    <row r="1201" spans="1:15" x14ac:dyDescent="0.25">
      <c r="A1201" s="6" t="s">
        <v>2248</v>
      </c>
      <c r="B1201" s="13" t="s">
        <v>2246</v>
      </c>
      <c r="C1201" s="13" t="s">
        <v>2247</v>
      </c>
      <c r="D1201" s="222" t="s">
        <v>609</v>
      </c>
      <c r="E1201" s="6" t="s">
        <v>410</v>
      </c>
      <c r="F1201" s="119" t="s">
        <v>1712</v>
      </c>
      <c r="G1201" s="11">
        <v>1</v>
      </c>
      <c r="H1201" s="10">
        <v>1020</v>
      </c>
      <c r="I1201" s="87">
        <v>0</v>
      </c>
      <c r="J1201" s="89">
        <v>0</v>
      </c>
      <c r="K1201" s="96" t="s">
        <v>356</v>
      </c>
      <c r="L1201" s="19" t="s">
        <v>1382</v>
      </c>
      <c r="M1201" s="19" t="s">
        <v>2249</v>
      </c>
      <c r="N1201" s="19" t="s">
        <v>1029</v>
      </c>
      <c r="O1201" s="19"/>
    </row>
    <row r="1202" spans="1:15" x14ac:dyDescent="0.25">
      <c r="A1202" s="180" t="s">
        <v>1215</v>
      </c>
      <c r="B1202" s="180" t="s">
        <v>1222</v>
      </c>
      <c r="C1202" s="180" t="s">
        <v>1214</v>
      </c>
      <c r="D1202" s="222" t="s">
        <v>574</v>
      </c>
      <c r="E1202" s="122" t="s">
        <v>575</v>
      </c>
      <c r="F1202" s="185" t="s">
        <v>1153</v>
      </c>
      <c r="G1202" s="186">
        <v>13750</v>
      </c>
      <c r="H1202" s="187">
        <v>200000</v>
      </c>
      <c r="I1202" s="87">
        <v>0</v>
      </c>
      <c r="J1202" s="89">
        <v>0</v>
      </c>
      <c r="K1202" s="96" t="s">
        <v>356</v>
      </c>
      <c r="L1202" s="19" t="s">
        <v>33</v>
      </c>
      <c r="M1202" s="19" t="s">
        <v>1223</v>
      </c>
      <c r="N1202" s="19"/>
      <c r="O1202" s="19"/>
    </row>
    <row r="1203" spans="1:15" x14ac:dyDescent="0.25">
      <c r="A1203" s="180" t="s">
        <v>1215</v>
      </c>
      <c r="B1203" s="180" t="s">
        <v>1222</v>
      </c>
      <c r="C1203" s="180" t="s">
        <v>1214</v>
      </c>
      <c r="D1203" s="222" t="s">
        <v>578</v>
      </c>
      <c r="E1203" s="122" t="s">
        <v>579</v>
      </c>
      <c r="F1203" s="185" t="s">
        <v>1224</v>
      </c>
      <c r="G1203" s="186">
        <v>1178</v>
      </c>
      <c r="H1203" s="187">
        <v>270686</v>
      </c>
      <c r="I1203" s="87">
        <v>3366481.1399999997</v>
      </c>
      <c r="J1203" s="89">
        <v>1178</v>
      </c>
      <c r="K1203" s="96" t="s">
        <v>1225</v>
      </c>
      <c r="L1203" s="19" t="s">
        <v>27</v>
      </c>
      <c r="M1203" s="19"/>
      <c r="N1203" s="19"/>
      <c r="O1203" s="19"/>
    </row>
    <row r="1204" spans="1:15" x14ac:dyDescent="0.25">
      <c r="A1204" s="180" t="s">
        <v>1215</v>
      </c>
      <c r="B1204" s="180" t="s">
        <v>1222</v>
      </c>
      <c r="C1204" s="180" t="s">
        <v>1214</v>
      </c>
      <c r="D1204" s="222" t="s">
        <v>17</v>
      </c>
      <c r="E1204" s="122" t="s">
        <v>18</v>
      </c>
      <c r="F1204" s="185" t="s">
        <v>1226</v>
      </c>
      <c r="G1204" s="186">
        <v>1</v>
      </c>
      <c r="H1204" s="187">
        <v>19000000</v>
      </c>
      <c r="I1204" s="87">
        <v>17175096.290000007</v>
      </c>
      <c r="J1204" s="89">
        <v>1</v>
      </c>
      <c r="K1204" s="96" t="s">
        <v>649</v>
      </c>
      <c r="L1204" s="19" t="s">
        <v>27</v>
      </c>
      <c r="M1204" s="19"/>
      <c r="N1204" s="19"/>
      <c r="O1204" s="19"/>
    </row>
    <row r="1205" spans="1:15" x14ac:dyDescent="0.25">
      <c r="A1205" s="180" t="s">
        <v>1215</v>
      </c>
      <c r="B1205" s="180" t="s">
        <v>1222</v>
      </c>
      <c r="C1205" s="180" t="s">
        <v>1214</v>
      </c>
      <c r="D1205" s="222" t="s">
        <v>583</v>
      </c>
      <c r="E1205" s="122" t="s">
        <v>584</v>
      </c>
      <c r="F1205" s="185" t="s">
        <v>585</v>
      </c>
      <c r="G1205" s="186">
        <v>2</v>
      </c>
      <c r="H1205" s="187">
        <v>1350000</v>
      </c>
      <c r="I1205" s="87">
        <v>0</v>
      </c>
      <c r="J1205" s="89">
        <v>0</v>
      </c>
      <c r="K1205" s="96" t="s">
        <v>356</v>
      </c>
      <c r="L1205" s="19" t="s">
        <v>1382</v>
      </c>
      <c r="M1205" s="19"/>
      <c r="N1205" s="19" t="s">
        <v>2496</v>
      </c>
      <c r="O1205" s="19"/>
    </row>
    <row r="1206" spans="1:15" x14ac:dyDescent="0.25">
      <c r="A1206" s="180" t="s">
        <v>1215</v>
      </c>
      <c r="B1206" s="180" t="s">
        <v>1222</v>
      </c>
      <c r="C1206" s="180" t="s">
        <v>1214</v>
      </c>
      <c r="D1206" s="233" t="s">
        <v>612</v>
      </c>
      <c r="E1206" s="181" t="s">
        <v>613</v>
      </c>
      <c r="F1206" s="156">
        <v>0</v>
      </c>
      <c r="G1206" s="157">
        <v>0</v>
      </c>
      <c r="H1206" s="10">
        <v>0</v>
      </c>
      <c r="I1206" s="87">
        <v>2332090.08</v>
      </c>
      <c r="J1206" s="89">
        <v>400</v>
      </c>
      <c r="K1206" s="96" t="s">
        <v>1216</v>
      </c>
      <c r="L1206" s="19" t="s">
        <v>2429</v>
      </c>
      <c r="M1206" s="19"/>
      <c r="N1206" s="19" t="s">
        <v>1217</v>
      </c>
      <c r="O1206" s="19"/>
    </row>
    <row r="1207" spans="1:15" x14ac:dyDescent="0.25">
      <c r="A1207" s="180" t="s">
        <v>1215</v>
      </c>
      <c r="B1207" s="180" t="s">
        <v>1222</v>
      </c>
      <c r="C1207" s="180" t="s">
        <v>1214</v>
      </c>
      <c r="D1207" s="233" t="s">
        <v>615</v>
      </c>
      <c r="E1207" s="181" t="s">
        <v>616</v>
      </c>
      <c r="F1207" s="156">
        <v>0</v>
      </c>
      <c r="G1207" s="157">
        <v>0</v>
      </c>
      <c r="H1207" s="10">
        <v>0</v>
      </c>
      <c r="I1207" s="87">
        <v>2985474.68</v>
      </c>
      <c r="J1207" s="89">
        <v>3295</v>
      </c>
      <c r="K1207" s="96" t="s">
        <v>1218</v>
      </c>
      <c r="L1207" s="19" t="s">
        <v>2429</v>
      </c>
      <c r="M1207" s="19"/>
      <c r="N1207" s="19" t="s">
        <v>1217</v>
      </c>
      <c r="O1207" s="19"/>
    </row>
    <row r="1208" spans="1:15" x14ac:dyDescent="0.25">
      <c r="A1208" s="180" t="s">
        <v>1215</v>
      </c>
      <c r="B1208" s="180" t="s">
        <v>1222</v>
      </c>
      <c r="C1208" s="180" t="s">
        <v>1214</v>
      </c>
      <c r="D1208" s="222" t="s">
        <v>586</v>
      </c>
      <c r="E1208" s="122" t="s">
        <v>587</v>
      </c>
      <c r="F1208" s="185" t="s">
        <v>88</v>
      </c>
      <c r="G1208" s="186">
        <v>100</v>
      </c>
      <c r="H1208" s="187">
        <v>8699444</v>
      </c>
      <c r="I1208" s="87">
        <v>3419499.8899999997</v>
      </c>
      <c r="J1208" s="89">
        <v>100</v>
      </c>
      <c r="K1208" s="96" t="s">
        <v>1227</v>
      </c>
      <c r="L1208" s="19" t="s">
        <v>27</v>
      </c>
      <c r="M1208" s="19"/>
      <c r="N1208" s="19"/>
      <c r="O1208" s="19"/>
    </row>
    <row r="1209" spans="1:15" x14ac:dyDescent="0.25">
      <c r="A1209" s="180" t="s">
        <v>1215</v>
      </c>
      <c r="B1209" s="180" t="s">
        <v>1222</v>
      </c>
      <c r="C1209" s="180" t="s">
        <v>1214</v>
      </c>
      <c r="D1209" s="222" t="s">
        <v>591</v>
      </c>
      <c r="E1209" s="122" t="s">
        <v>592</v>
      </c>
      <c r="F1209" s="185" t="s">
        <v>593</v>
      </c>
      <c r="G1209" s="186">
        <v>6</v>
      </c>
      <c r="H1209" s="187">
        <v>17000000</v>
      </c>
      <c r="I1209" s="87">
        <v>19027699.160000004</v>
      </c>
      <c r="J1209" s="89">
        <v>6</v>
      </c>
      <c r="K1209" s="96" t="s">
        <v>593</v>
      </c>
      <c r="L1209" s="19" t="s">
        <v>27</v>
      </c>
      <c r="M1209" s="19"/>
      <c r="N1209" s="19"/>
      <c r="O1209" s="19"/>
    </row>
    <row r="1210" spans="1:15" x14ac:dyDescent="0.25">
      <c r="A1210" s="180" t="s">
        <v>1215</v>
      </c>
      <c r="B1210" s="180" t="s">
        <v>1222</v>
      </c>
      <c r="C1210" s="180" t="s">
        <v>1214</v>
      </c>
      <c r="D1210" s="233" t="s">
        <v>1167</v>
      </c>
      <c r="E1210" s="181" t="s">
        <v>1168</v>
      </c>
      <c r="F1210" s="156">
        <v>0</v>
      </c>
      <c r="G1210" s="157">
        <v>0</v>
      </c>
      <c r="H1210" s="10">
        <v>0</v>
      </c>
      <c r="I1210" s="87">
        <v>51646.06</v>
      </c>
      <c r="J1210" s="89">
        <v>1</v>
      </c>
      <c r="K1210" s="96" t="s">
        <v>1219</v>
      </c>
      <c r="L1210" s="19" t="s">
        <v>2429</v>
      </c>
      <c r="M1210" s="19" t="s">
        <v>1220</v>
      </c>
      <c r="N1210" s="19" t="s">
        <v>1221</v>
      </c>
      <c r="O1210" s="19"/>
    </row>
    <row r="1211" spans="1:15" x14ac:dyDescent="0.25">
      <c r="A1211" s="180" t="s">
        <v>1215</v>
      </c>
      <c r="B1211" s="180" t="s">
        <v>1222</v>
      </c>
      <c r="C1211" s="180" t="s">
        <v>1214</v>
      </c>
      <c r="D1211" s="222" t="s">
        <v>595</v>
      </c>
      <c r="E1211" s="122" t="s">
        <v>596</v>
      </c>
      <c r="F1211" s="185" t="s">
        <v>1194</v>
      </c>
      <c r="G1211" s="186">
        <v>786413</v>
      </c>
      <c r="H1211" s="187">
        <v>2742994</v>
      </c>
      <c r="I1211" s="87">
        <v>5951584.4699999997</v>
      </c>
      <c r="J1211" s="89">
        <v>786413</v>
      </c>
      <c r="K1211" s="96" t="s">
        <v>1228</v>
      </c>
      <c r="L1211" s="19" t="s">
        <v>27</v>
      </c>
      <c r="M1211" s="19"/>
      <c r="N1211" s="19"/>
      <c r="O1211" s="19"/>
    </row>
    <row r="1212" spans="1:15" x14ac:dyDescent="0.25">
      <c r="A1212" s="180" t="s">
        <v>1215</v>
      </c>
      <c r="B1212" s="180" t="s">
        <v>1222</v>
      </c>
      <c r="C1212" s="180" t="s">
        <v>1214</v>
      </c>
      <c r="D1212" s="222" t="s">
        <v>136</v>
      </c>
      <c r="E1212" s="122" t="s">
        <v>137</v>
      </c>
      <c r="F1212" s="185" t="s">
        <v>138</v>
      </c>
      <c r="G1212" s="186">
        <v>1</v>
      </c>
      <c r="H1212" s="187">
        <v>82000</v>
      </c>
      <c r="I1212" s="87">
        <v>0</v>
      </c>
      <c r="J1212" s="89">
        <v>0</v>
      </c>
      <c r="K1212" s="96" t="s">
        <v>356</v>
      </c>
      <c r="L1212" s="19" t="s">
        <v>33</v>
      </c>
      <c r="M1212" s="19" t="s">
        <v>1229</v>
      </c>
      <c r="N1212" s="19"/>
      <c r="O1212" s="19"/>
    </row>
    <row r="1213" spans="1:15" x14ac:dyDescent="0.25">
      <c r="A1213" s="180" t="s">
        <v>1215</v>
      </c>
      <c r="B1213" s="180" t="s">
        <v>1222</v>
      </c>
      <c r="C1213" s="180" t="s">
        <v>1214</v>
      </c>
      <c r="D1213" s="222" t="s">
        <v>39</v>
      </c>
      <c r="E1213" s="122" t="s">
        <v>40</v>
      </c>
      <c r="F1213" s="185" t="s">
        <v>1181</v>
      </c>
      <c r="G1213" s="186">
        <v>3</v>
      </c>
      <c r="H1213" s="187">
        <v>50000</v>
      </c>
      <c r="I1213" s="87">
        <v>200696.08</v>
      </c>
      <c r="J1213" s="89">
        <v>3</v>
      </c>
      <c r="K1213" s="96" t="s">
        <v>1181</v>
      </c>
      <c r="L1213" s="19" t="s">
        <v>27</v>
      </c>
      <c r="M1213" s="19"/>
      <c r="N1213" s="19"/>
      <c r="O1213" s="19"/>
    </row>
    <row r="1214" spans="1:15" x14ac:dyDescent="0.25">
      <c r="A1214" s="180" t="s">
        <v>1215</v>
      </c>
      <c r="B1214" s="180" t="s">
        <v>1222</v>
      </c>
      <c r="C1214" s="180" t="s">
        <v>1214</v>
      </c>
      <c r="D1214" s="222" t="s">
        <v>603</v>
      </c>
      <c r="E1214" s="122" t="s">
        <v>604</v>
      </c>
      <c r="F1214" s="185" t="s">
        <v>605</v>
      </c>
      <c r="G1214" s="186">
        <v>3</v>
      </c>
      <c r="H1214" s="187">
        <v>60000</v>
      </c>
      <c r="I1214" s="87">
        <v>0</v>
      </c>
      <c r="J1214" s="89">
        <v>0</v>
      </c>
      <c r="K1214" s="96" t="s">
        <v>356</v>
      </c>
      <c r="L1214" s="19" t="s">
        <v>33</v>
      </c>
      <c r="M1214" s="19" t="s">
        <v>1230</v>
      </c>
      <c r="N1214" s="19"/>
      <c r="O1214" s="19"/>
    </row>
    <row r="1215" spans="1:15" x14ac:dyDescent="0.25">
      <c r="A1215" s="180" t="s">
        <v>1215</v>
      </c>
      <c r="B1215" s="180" t="s">
        <v>1222</v>
      </c>
      <c r="C1215" s="180" t="s">
        <v>1214</v>
      </c>
      <c r="D1215" s="222" t="s">
        <v>606</v>
      </c>
      <c r="E1215" s="122" t="s">
        <v>607</v>
      </c>
      <c r="F1215" s="185" t="s">
        <v>660</v>
      </c>
      <c r="G1215" s="186">
        <v>1</v>
      </c>
      <c r="H1215" s="187">
        <v>800000</v>
      </c>
      <c r="I1215" s="87">
        <v>0</v>
      </c>
      <c r="J1215" s="89">
        <v>0</v>
      </c>
      <c r="K1215" s="96" t="s">
        <v>356</v>
      </c>
      <c r="L1215" s="19" t="s">
        <v>33</v>
      </c>
      <c r="M1215" s="19" t="s">
        <v>1231</v>
      </c>
      <c r="N1215" s="19"/>
      <c r="O1215" s="19"/>
    </row>
    <row r="1216" spans="1:15" x14ac:dyDescent="0.25">
      <c r="A1216" s="180" t="s">
        <v>1215</v>
      </c>
      <c r="B1216" s="180" t="s">
        <v>1222</v>
      </c>
      <c r="C1216" s="180" t="s">
        <v>1214</v>
      </c>
      <c r="D1216" s="222" t="s">
        <v>65</v>
      </c>
      <c r="E1216" s="122" t="s">
        <v>66</v>
      </c>
      <c r="F1216" s="185" t="s">
        <v>67</v>
      </c>
      <c r="G1216" s="186">
        <v>2</v>
      </c>
      <c r="H1216" s="187">
        <v>800000</v>
      </c>
      <c r="I1216" s="87">
        <v>0</v>
      </c>
      <c r="J1216" s="89">
        <v>0</v>
      </c>
      <c r="K1216" s="96" t="s">
        <v>356</v>
      </c>
      <c r="L1216" s="19" t="s">
        <v>33</v>
      </c>
      <c r="M1216" s="19" t="s">
        <v>1231</v>
      </c>
      <c r="N1216" s="19"/>
      <c r="O1216" s="19"/>
    </row>
    <row r="1217" spans="1:15" x14ac:dyDescent="0.25">
      <c r="A1217" s="180" t="s">
        <v>1215</v>
      </c>
      <c r="B1217" s="180" t="s">
        <v>1222</v>
      </c>
      <c r="C1217" s="180" t="s">
        <v>1214</v>
      </c>
      <c r="D1217" s="222" t="s">
        <v>609</v>
      </c>
      <c r="E1217" s="122" t="s">
        <v>410</v>
      </c>
      <c r="F1217" s="185" t="s">
        <v>633</v>
      </c>
      <c r="G1217" s="186">
        <v>1</v>
      </c>
      <c r="H1217" s="187">
        <v>50000</v>
      </c>
      <c r="I1217" s="87">
        <v>0</v>
      </c>
      <c r="J1217" s="89">
        <v>0</v>
      </c>
      <c r="K1217" s="96" t="s">
        <v>356</v>
      </c>
      <c r="L1217" s="19" t="s">
        <v>33</v>
      </c>
      <c r="M1217" s="19" t="s">
        <v>1232</v>
      </c>
      <c r="N1217" s="19"/>
      <c r="O1217" s="19"/>
    </row>
    <row r="1218" spans="1:15" x14ac:dyDescent="0.25">
      <c r="A1218" s="180" t="s">
        <v>1215</v>
      </c>
      <c r="B1218" s="180" t="s">
        <v>1222</v>
      </c>
      <c r="C1218" s="180" t="s">
        <v>1214</v>
      </c>
      <c r="D1218" s="223" t="s">
        <v>1233</v>
      </c>
      <c r="E1218" s="188" t="s">
        <v>1234</v>
      </c>
      <c r="F1218" s="185" t="s">
        <v>1235</v>
      </c>
      <c r="G1218" s="186">
        <v>1</v>
      </c>
      <c r="H1218" s="187">
        <v>10000</v>
      </c>
      <c r="I1218" s="87">
        <v>0</v>
      </c>
      <c r="J1218" s="89">
        <v>0</v>
      </c>
      <c r="K1218" s="96" t="s">
        <v>356</v>
      </c>
      <c r="L1218" s="19" t="s">
        <v>2429</v>
      </c>
      <c r="M1218" s="19" t="s">
        <v>1236</v>
      </c>
      <c r="N1218" s="19"/>
      <c r="O1218" s="19" t="s">
        <v>3768</v>
      </c>
    </row>
    <row r="1219" spans="1:15" x14ac:dyDescent="0.25">
      <c r="A1219" s="180" t="s">
        <v>1215</v>
      </c>
      <c r="B1219" s="180" t="s">
        <v>1222</v>
      </c>
      <c r="C1219" s="180" t="s">
        <v>1214</v>
      </c>
      <c r="D1219" s="223" t="s">
        <v>1237</v>
      </c>
      <c r="E1219" s="188" t="s">
        <v>1238</v>
      </c>
      <c r="F1219" s="185" t="s">
        <v>622</v>
      </c>
      <c r="G1219" s="186">
        <v>1</v>
      </c>
      <c r="H1219" s="187">
        <v>10000</v>
      </c>
      <c r="I1219" s="87">
        <v>0</v>
      </c>
      <c r="J1219" s="89">
        <v>0</v>
      </c>
      <c r="K1219" s="96" t="s">
        <v>356</v>
      </c>
      <c r="L1219" s="19" t="s">
        <v>2429</v>
      </c>
      <c r="M1219" s="19" t="s">
        <v>1236</v>
      </c>
      <c r="N1219" s="19"/>
      <c r="O1219" s="19" t="s">
        <v>3768</v>
      </c>
    </row>
    <row r="1220" spans="1:15" x14ac:dyDescent="0.25">
      <c r="A1220" s="6" t="s">
        <v>1729</v>
      </c>
      <c r="B1220" s="13" t="s">
        <v>1727</v>
      </c>
      <c r="C1220" s="13" t="s">
        <v>1728</v>
      </c>
      <c r="D1220" s="222" t="s">
        <v>574</v>
      </c>
      <c r="E1220" s="6" t="s">
        <v>575</v>
      </c>
      <c r="F1220" s="10" t="s">
        <v>1730</v>
      </c>
      <c r="G1220" s="11">
        <v>1</v>
      </c>
      <c r="H1220" s="10">
        <v>60527</v>
      </c>
      <c r="I1220" s="87">
        <v>0</v>
      </c>
      <c r="J1220" s="89">
        <v>0</v>
      </c>
      <c r="K1220" s="96" t="s">
        <v>356</v>
      </c>
      <c r="L1220" s="19" t="s">
        <v>33</v>
      </c>
      <c r="M1220" s="19" t="s">
        <v>1731</v>
      </c>
      <c r="N1220" s="19" t="s">
        <v>1732</v>
      </c>
      <c r="O1220" s="19"/>
    </row>
    <row r="1221" spans="1:15" x14ac:dyDescent="0.25">
      <c r="A1221" s="6" t="s">
        <v>1729</v>
      </c>
      <c r="B1221" s="13" t="s">
        <v>1727</v>
      </c>
      <c r="C1221" s="13" t="s">
        <v>1728</v>
      </c>
      <c r="D1221" s="222" t="s">
        <v>578</v>
      </c>
      <c r="E1221" s="6" t="s">
        <v>579</v>
      </c>
      <c r="F1221" s="10" t="s">
        <v>580</v>
      </c>
      <c r="G1221" s="11">
        <v>1</v>
      </c>
      <c r="H1221" s="10">
        <v>963617</v>
      </c>
      <c r="I1221" s="87">
        <v>4043907.89</v>
      </c>
      <c r="J1221" s="89">
        <v>1</v>
      </c>
      <c r="K1221" s="96" t="s">
        <v>1733</v>
      </c>
      <c r="L1221" s="19" t="s">
        <v>27</v>
      </c>
      <c r="M1221" s="19"/>
      <c r="N1221" s="19"/>
      <c r="O1221" s="19"/>
    </row>
    <row r="1222" spans="1:15" x14ac:dyDescent="0.25">
      <c r="A1222" s="6" t="s">
        <v>1729</v>
      </c>
      <c r="B1222" s="13" t="s">
        <v>1727</v>
      </c>
      <c r="C1222" s="13" t="s">
        <v>1728</v>
      </c>
      <c r="D1222" s="222" t="s">
        <v>17</v>
      </c>
      <c r="E1222" s="6" t="s">
        <v>18</v>
      </c>
      <c r="F1222" s="10" t="s">
        <v>19</v>
      </c>
      <c r="G1222" s="11">
        <v>1</v>
      </c>
      <c r="H1222" s="10">
        <v>14577395</v>
      </c>
      <c r="I1222" s="87">
        <v>11418000.260000002</v>
      </c>
      <c r="J1222" s="89">
        <v>1</v>
      </c>
      <c r="K1222" s="96" t="s">
        <v>1734</v>
      </c>
      <c r="L1222" s="19" t="s">
        <v>27</v>
      </c>
      <c r="M1222" s="19"/>
      <c r="N1222" s="19" t="s">
        <v>1735</v>
      </c>
      <c r="O1222" s="19"/>
    </row>
    <row r="1223" spans="1:15" x14ac:dyDescent="0.25">
      <c r="A1223" s="6" t="s">
        <v>1729</v>
      </c>
      <c r="B1223" s="13" t="s">
        <v>1727</v>
      </c>
      <c r="C1223" s="13" t="s">
        <v>1728</v>
      </c>
      <c r="D1223" s="222" t="s">
        <v>583</v>
      </c>
      <c r="E1223" s="6" t="s">
        <v>584</v>
      </c>
      <c r="F1223" s="10" t="s">
        <v>585</v>
      </c>
      <c r="G1223" s="11">
        <v>2</v>
      </c>
      <c r="H1223" s="10">
        <v>1272900</v>
      </c>
      <c r="I1223" s="87">
        <v>0</v>
      </c>
      <c r="J1223" s="89">
        <v>0</v>
      </c>
      <c r="K1223" s="96" t="s">
        <v>356</v>
      </c>
      <c r="L1223" s="19" t="s">
        <v>1382</v>
      </c>
      <c r="M1223" s="19"/>
      <c r="N1223" s="19" t="s">
        <v>2496</v>
      </c>
      <c r="O1223" s="19"/>
    </row>
    <row r="1224" spans="1:15" x14ac:dyDescent="0.25">
      <c r="A1224" s="6" t="s">
        <v>1729</v>
      </c>
      <c r="B1224" s="6" t="s">
        <v>1727</v>
      </c>
      <c r="C1224" s="6" t="s">
        <v>1728</v>
      </c>
      <c r="D1224" s="222" t="s">
        <v>612</v>
      </c>
      <c r="E1224" s="6" t="s">
        <v>613</v>
      </c>
      <c r="F1224" s="178">
        <v>0</v>
      </c>
      <c r="G1224" s="177">
        <v>0</v>
      </c>
      <c r="H1224" s="10">
        <v>0</v>
      </c>
      <c r="I1224" s="87">
        <v>2750584.9900000007</v>
      </c>
      <c r="J1224" s="89">
        <v>1</v>
      </c>
      <c r="K1224" s="96" t="s">
        <v>1734</v>
      </c>
      <c r="L1224" s="19" t="s">
        <v>2429</v>
      </c>
      <c r="M1224" s="19"/>
      <c r="N1224" s="19"/>
      <c r="O1224" s="19"/>
    </row>
    <row r="1225" spans="1:15" x14ac:dyDescent="0.25">
      <c r="A1225" s="6" t="s">
        <v>1729</v>
      </c>
      <c r="B1225" s="6" t="s">
        <v>1727</v>
      </c>
      <c r="C1225" s="6" t="s">
        <v>1728</v>
      </c>
      <c r="D1225" s="222" t="s">
        <v>615</v>
      </c>
      <c r="E1225" s="6" t="s">
        <v>616</v>
      </c>
      <c r="F1225" s="178">
        <v>0</v>
      </c>
      <c r="G1225" s="177">
        <v>0</v>
      </c>
      <c r="H1225" s="10">
        <v>0</v>
      </c>
      <c r="I1225" s="87">
        <v>1882142.21</v>
      </c>
      <c r="J1225" s="89">
        <v>1</v>
      </c>
      <c r="K1225" s="96" t="s">
        <v>1751</v>
      </c>
      <c r="L1225" s="19" t="s">
        <v>2429</v>
      </c>
      <c r="M1225" s="19"/>
      <c r="N1225" s="19"/>
      <c r="O1225" s="19"/>
    </row>
    <row r="1226" spans="1:15" x14ac:dyDescent="0.25">
      <c r="A1226" s="6" t="s">
        <v>1729</v>
      </c>
      <c r="B1226" s="13" t="s">
        <v>1727</v>
      </c>
      <c r="C1226" s="13" t="s">
        <v>1728</v>
      </c>
      <c r="D1226" s="222" t="s">
        <v>586</v>
      </c>
      <c r="E1226" s="6" t="s">
        <v>587</v>
      </c>
      <c r="F1226" s="10" t="s">
        <v>623</v>
      </c>
      <c r="G1226" s="11">
        <v>1</v>
      </c>
      <c r="H1226" s="10">
        <v>4334670</v>
      </c>
      <c r="I1226" s="87">
        <v>290922.33</v>
      </c>
      <c r="J1226" s="89">
        <v>1</v>
      </c>
      <c r="K1226" s="96" t="s">
        <v>1736</v>
      </c>
      <c r="L1226" s="19" t="s">
        <v>27</v>
      </c>
      <c r="M1226" s="19"/>
      <c r="N1226" s="19"/>
      <c r="O1226" s="19"/>
    </row>
    <row r="1227" spans="1:15" x14ac:dyDescent="0.25">
      <c r="A1227" s="6" t="s">
        <v>1729</v>
      </c>
      <c r="B1227" s="13" t="s">
        <v>1727</v>
      </c>
      <c r="C1227" s="13" t="s">
        <v>1728</v>
      </c>
      <c r="D1227" s="222" t="s">
        <v>591</v>
      </c>
      <c r="E1227" s="6" t="s">
        <v>592</v>
      </c>
      <c r="F1227" s="10" t="s">
        <v>1737</v>
      </c>
      <c r="G1227" s="11">
        <v>1</v>
      </c>
      <c r="H1227" s="10">
        <v>1839557</v>
      </c>
      <c r="I1227" s="87">
        <v>7306651.3600000013</v>
      </c>
      <c r="J1227" s="89">
        <v>1</v>
      </c>
      <c r="K1227" s="96" t="s">
        <v>1738</v>
      </c>
      <c r="L1227" s="19" t="s">
        <v>33</v>
      </c>
      <c r="M1227" s="19" t="s">
        <v>1739</v>
      </c>
      <c r="N1227" s="19"/>
      <c r="O1227" s="19"/>
    </row>
    <row r="1228" spans="1:15" x14ac:dyDescent="0.25">
      <c r="A1228" s="6" t="s">
        <v>1729</v>
      </c>
      <c r="B1228" s="13" t="s">
        <v>1727</v>
      </c>
      <c r="C1228" s="13" t="s">
        <v>1728</v>
      </c>
      <c r="D1228" s="222" t="s">
        <v>595</v>
      </c>
      <c r="E1228" s="6" t="s">
        <v>596</v>
      </c>
      <c r="F1228" s="10" t="s">
        <v>597</v>
      </c>
      <c r="G1228" s="11">
        <v>1</v>
      </c>
      <c r="H1228" s="10">
        <v>2143763</v>
      </c>
      <c r="I1228" s="87">
        <v>4512036.2</v>
      </c>
      <c r="J1228" s="89">
        <v>1</v>
      </c>
      <c r="K1228" s="96" t="s">
        <v>1740</v>
      </c>
      <c r="L1228" s="19" t="s">
        <v>33</v>
      </c>
      <c r="M1228" s="19" t="s">
        <v>1739</v>
      </c>
      <c r="N1228" s="19"/>
      <c r="O1228" s="19"/>
    </row>
    <row r="1229" spans="1:15" x14ac:dyDescent="0.25">
      <c r="A1229" s="6" t="s">
        <v>1729</v>
      </c>
      <c r="B1229" s="13" t="s">
        <v>1727</v>
      </c>
      <c r="C1229" s="13" t="s">
        <v>1728</v>
      </c>
      <c r="D1229" s="222" t="s">
        <v>136</v>
      </c>
      <c r="E1229" s="6" t="s">
        <v>137</v>
      </c>
      <c r="F1229" s="10" t="s">
        <v>138</v>
      </c>
      <c r="G1229" s="11">
        <v>1</v>
      </c>
      <c r="H1229" s="10">
        <v>2000</v>
      </c>
      <c r="I1229" s="87">
        <v>0</v>
      </c>
      <c r="J1229" s="89">
        <v>0</v>
      </c>
      <c r="K1229" s="96" t="s">
        <v>356</v>
      </c>
      <c r="L1229" s="19" t="s">
        <v>1382</v>
      </c>
      <c r="M1229" s="19" t="s">
        <v>1741</v>
      </c>
      <c r="N1229" s="19" t="s">
        <v>1029</v>
      </c>
      <c r="O1229" s="19"/>
    </row>
    <row r="1230" spans="1:15" x14ac:dyDescent="0.25">
      <c r="A1230" s="6" t="s">
        <v>1729</v>
      </c>
      <c r="B1230" s="13" t="s">
        <v>1727</v>
      </c>
      <c r="C1230" s="13" t="s">
        <v>1728</v>
      </c>
      <c r="D1230" s="222" t="s">
        <v>39</v>
      </c>
      <c r="E1230" s="6" t="s">
        <v>40</v>
      </c>
      <c r="F1230" s="10" t="s">
        <v>631</v>
      </c>
      <c r="G1230" s="11">
        <v>1</v>
      </c>
      <c r="H1230" s="10">
        <v>172035</v>
      </c>
      <c r="I1230" s="87">
        <v>155350.22</v>
      </c>
      <c r="J1230" s="89">
        <v>1</v>
      </c>
      <c r="K1230" s="96" t="s">
        <v>1742</v>
      </c>
      <c r="L1230" s="19" t="s">
        <v>27</v>
      </c>
      <c r="M1230" s="19"/>
      <c r="N1230" s="19" t="s">
        <v>1735</v>
      </c>
      <c r="O1230" s="19"/>
    </row>
    <row r="1231" spans="1:15" x14ac:dyDescent="0.25">
      <c r="A1231" s="6" t="s">
        <v>1729</v>
      </c>
      <c r="B1231" s="13" t="s">
        <v>1727</v>
      </c>
      <c r="C1231" s="13" t="s">
        <v>1728</v>
      </c>
      <c r="D1231" s="222" t="s">
        <v>603</v>
      </c>
      <c r="E1231" s="6" t="s">
        <v>604</v>
      </c>
      <c r="F1231" s="10" t="s">
        <v>605</v>
      </c>
      <c r="G1231" s="11">
        <v>1</v>
      </c>
      <c r="H1231" s="10">
        <v>1000</v>
      </c>
      <c r="I1231" s="87">
        <v>0</v>
      </c>
      <c r="J1231" s="89">
        <v>0</v>
      </c>
      <c r="K1231" s="96" t="s">
        <v>356</v>
      </c>
      <c r="L1231" s="19" t="s">
        <v>1382</v>
      </c>
      <c r="M1231" s="19" t="s">
        <v>1741</v>
      </c>
      <c r="N1231" s="19" t="s">
        <v>1029</v>
      </c>
      <c r="O1231" s="19"/>
    </row>
    <row r="1232" spans="1:15" x14ac:dyDescent="0.25">
      <c r="A1232" s="6" t="s">
        <v>1729</v>
      </c>
      <c r="B1232" s="13" t="s">
        <v>1727</v>
      </c>
      <c r="C1232" s="13" t="s">
        <v>1728</v>
      </c>
      <c r="D1232" s="222" t="s">
        <v>606</v>
      </c>
      <c r="E1232" s="6" t="s">
        <v>607</v>
      </c>
      <c r="F1232" s="10" t="s">
        <v>608</v>
      </c>
      <c r="G1232" s="11">
        <v>1</v>
      </c>
      <c r="H1232" s="10">
        <v>1000</v>
      </c>
      <c r="I1232" s="87">
        <v>0</v>
      </c>
      <c r="J1232" s="89">
        <v>0</v>
      </c>
      <c r="K1232" s="96" t="s">
        <v>356</v>
      </c>
      <c r="L1232" s="19" t="s">
        <v>1382</v>
      </c>
      <c r="M1232" s="19" t="s">
        <v>1741</v>
      </c>
      <c r="N1232" s="19" t="s">
        <v>1029</v>
      </c>
      <c r="O1232" s="19"/>
    </row>
    <row r="1233" spans="1:15" x14ac:dyDescent="0.25">
      <c r="A1233" s="6" t="s">
        <v>1729</v>
      </c>
      <c r="B1233" s="13" t="s">
        <v>1727</v>
      </c>
      <c r="C1233" s="13" t="s">
        <v>1728</v>
      </c>
      <c r="D1233" s="222" t="s">
        <v>65</v>
      </c>
      <c r="E1233" s="6" t="s">
        <v>66</v>
      </c>
      <c r="F1233" s="10" t="s">
        <v>67</v>
      </c>
      <c r="G1233" s="11">
        <v>1</v>
      </c>
      <c r="H1233" s="10">
        <v>1000</v>
      </c>
      <c r="I1233" s="87">
        <v>0</v>
      </c>
      <c r="J1233" s="89">
        <v>0</v>
      </c>
      <c r="K1233" s="96" t="s">
        <v>356</v>
      </c>
      <c r="L1233" s="19" t="s">
        <v>1382</v>
      </c>
      <c r="M1233" s="19" t="s">
        <v>1741</v>
      </c>
      <c r="N1233" s="19" t="s">
        <v>1029</v>
      </c>
      <c r="O1233" s="19"/>
    </row>
    <row r="1234" spans="1:15" x14ac:dyDescent="0.25">
      <c r="A1234" s="6" t="s">
        <v>1729</v>
      </c>
      <c r="B1234" s="13" t="s">
        <v>1727</v>
      </c>
      <c r="C1234" s="13" t="s">
        <v>1728</v>
      </c>
      <c r="D1234" s="222" t="s">
        <v>609</v>
      </c>
      <c r="E1234" s="6" t="s">
        <v>410</v>
      </c>
      <c r="F1234" s="10" t="s">
        <v>22</v>
      </c>
      <c r="G1234" s="11">
        <v>1</v>
      </c>
      <c r="H1234" s="10">
        <v>1000</v>
      </c>
      <c r="I1234" s="87">
        <v>0</v>
      </c>
      <c r="J1234" s="89">
        <v>0</v>
      </c>
      <c r="K1234" s="96" t="s">
        <v>356</v>
      </c>
      <c r="L1234" s="19" t="s">
        <v>1382</v>
      </c>
      <c r="M1234" s="19" t="s">
        <v>1741</v>
      </c>
      <c r="N1234" s="19" t="s">
        <v>1029</v>
      </c>
      <c r="O1234" s="19"/>
    </row>
    <row r="1235" spans="1:15" x14ac:dyDescent="0.25">
      <c r="A1235" s="6" t="s">
        <v>1729</v>
      </c>
      <c r="B1235" s="13" t="s">
        <v>1727</v>
      </c>
      <c r="C1235" s="13" t="s">
        <v>1728</v>
      </c>
      <c r="D1235" s="223" t="s">
        <v>1743</v>
      </c>
      <c r="E1235" s="83" t="s">
        <v>1744</v>
      </c>
      <c r="F1235" s="10" t="s">
        <v>1393</v>
      </c>
      <c r="G1235" s="84">
        <v>1</v>
      </c>
      <c r="H1235" s="10">
        <v>10000</v>
      </c>
      <c r="I1235" s="87">
        <v>0</v>
      </c>
      <c r="J1235" s="89">
        <v>0</v>
      </c>
      <c r="K1235" s="96" t="s">
        <v>356</v>
      </c>
      <c r="L1235" s="19" t="s">
        <v>2429</v>
      </c>
      <c r="M1235" s="19"/>
      <c r="N1235" s="19"/>
      <c r="O1235" s="19"/>
    </row>
    <row r="1236" spans="1:15" x14ac:dyDescent="0.25">
      <c r="A1236" s="6" t="s">
        <v>1729</v>
      </c>
      <c r="B1236" s="13" t="s">
        <v>1727</v>
      </c>
      <c r="C1236" s="13" t="s">
        <v>1728</v>
      </c>
      <c r="D1236" s="223" t="s">
        <v>1745</v>
      </c>
      <c r="E1236" s="83" t="s">
        <v>1746</v>
      </c>
      <c r="F1236" s="10" t="s">
        <v>622</v>
      </c>
      <c r="G1236" s="84">
        <v>1</v>
      </c>
      <c r="H1236" s="10">
        <v>10000</v>
      </c>
      <c r="I1236" s="87">
        <v>0</v>
      </c>
      <c r="J1236" s="89">
        <v>0</v>
      </c>
      <c r="K1236" s="96" t="s">
        <v>356</v>
      </c>
      <c r="L1236" s="19" t="s">
        <v>2429</v>
      </c>
      <c r="M1236" s="19"/>
      <c r="N1236" s="19"/>
      <c r="O1236" s="19"/>
    </row>
    <row r="1237" spans="1:15" x14ac:dyDescent="0.25">
      <c r="A1237" s="6" t="s">
        <v>1729</v>
      </c>
      <c r="B1237" s="13" t="s">
        <v>1727</v>
      </c>
      <c r="C1237" s="13" t="s">
        <v>1728</v>
      </c>
      <c r="D1237" s="223" t="s">
        <v>1747</v>
      </c>
      <c r="E1237" s="83" t="s">
        <v>1748</v>
      </c>
      <c r="F1237" s="10" t="s">
        <v>1393</v>
      </c>
      <c r="G1237" s="84">
        <v>1</v>
      </c>
      <c r="H1237" s="10">
        <v>10000</v>
      </c>
      <c r="I1237" s="87">
        <v>0</v>
      </c>
      <c r="J1237" s="89">
        <v>0</v>
      </c>
      <c r="K1237" s="96" t="s">
        <v>356</v>
      </c>
      <c r="L1237" s="19" t="s">
        <v>2429</v>
      </c>
      <c r="M1237" s="19"/>
      <c r="N1237" s="19"/>
      <c r="O1237" s="19"/>
    </row>
    <row r="1238" spans="1:15" x14ac:dyDescent="0.25">
      <c r="A1238" s="6" t="s">
        <v>1729</v>
      </c>
      <c r="B1238" s="13" t="s">
        <v>1727</v>
      </c>
      <c r="C1238" s="13" t="s">
        <v>1728</v>
      </c>
      <c r="D1238" s="223" t="s">
        <v>1749</v>
      </c>
      <c r="E1238" s="83" t="s">
        <v>1750</v>
      </c>
      <c r="F1238" s="10" t="s">
        <v>1393</v>
      </c>
      <c r="G1238" s="84">
        <v>1</v>
      </c>
      <c r="H1238" s="10">
        <v>10000</v>
      </c>
      <c r="I1238" s="87">
        <v>0</v>
      </c>
      <c r="J1238" s="89">
        <v>0</v>
      </c>
      <c r="K1238" s="96" t="s">
        <v>356</v>
      </c>
      <c r="L1238" s="19" t="s">
        <v>2429</v>
      </c>
      <c r="M1238" s="19"/>
      <c r="N1238" s="19"/>
      <c r="O1238" s="19"/>
    </row>
    <row r="1239" spans="1:15" x14ac:dyDescent="0.25">
      <c r="A1239" s="121" t="s">
        <v>698</v>
      </c>
      <c r="B1239" s="121" t="s">
        <v>696</v>
      </c>
      <c r="C1239" s="121" t="s">
        <v>697</v>
      </c>
      <c r="D1239" s="222" t="s">
        <v>574</v>
      </c>
      <c r="E1239" s="121" t="s">
        <v>575</v>
      </c>
      <c r="F1239" s="123" t="s">
        <v>576</v>
      </c>
      <c r="G1239" s="124">
        <v>1</v>
      </c>
      <c r="H1239" s="123">
        <v>180456</v>
      </c>
      <c r="I1239" s="87">
        <v>0</v>
      </c>
      <c r="J1239" s="89">
        <v>0</v>
      </c>
      <c r="K1239" s="96" t="s">
        <v>356</v>
      </c>
      <c r="L1239" s="19" t="s">
        <v>33</v>
      </c>
      <c r="M1239" s="19" t="s">
        <v>699</v>
      </c>
      <c r="N1239" s="19" t="s">
        <v>700</v>
      </c>
      <c r="O1239" s="19"/>
    </row>
    <row r="1240" spans="1:15" x14ac:dyDescent="0.25">
      <c r="A1240" s="13" t="s">
        <v>698</v>
      </c>
      <c r="B1240" s="13" t="s">
        <v>696</v>
      </c>
      <c r="C1240" s="13" t="s">
        <v>697</v>
      </c>
      <c r="D1240" s="222" t="s">
        <v>578</v>
      </c>
      <c r="E1240" s="13" t="s">
        <v>579</v>
      </c>
      <c r="F1240" s="10" t="s">
        <v>580</v>
      </c>
      <c r="G1240" s="11">
        <v>1</v>
      </c>
      <c r="H1240" s="10">
        <v>1131953</v>
      </c>
      <c r="I1240" s="87">
        <v>3288714.8399999994</v>
      </c>
      <c r="J1240" s="89">
        <v>11</v>
      </c>
      <c r="K1240" s="96" t="s">
        <v>701</v>
      </c>
      <c r="L1240" s="19" t="s">
        <v>27</v>
      </c>
      <c r="M1240" s="19"/>
      <c r="N1240" s="19"/>
      <c r="O1240" s="19"/>
    </row>
    <row r="1241" spans="1:15" x14ac:dyDescent="0.25">
      <c r="A1241" s="13" t="s">
        <v>698</v>
      </c>
      <c r="B1241" s="13" t="s">
        <v>696</v>
      </c>
      <c r="C1241" s="13" t="s">
        <v>697</v>
      </c>
      <c r="D1241" s="222" t="s">
        <v>17</v>
      </c>
      <c r="E1241" s="13" t="s">
        <v>18</v>
      </c>
      <c r="F1241" s="10" t="s">
        <v>19</v>
      </c>
      <c r="G1241" s="11">
        <v>1</v>
      </c>
      <c r="H1241" s="10">
        <v>10558038</v>
      </c>
      <c r="I1241" s="87">
        <v>9359637.0099999961</v>
      </c>
      <c r="J1241" s="89">
        <v>1</v>
      </c>
      <c r="K1241" s="96" t="s">
        <v>649</v>
      </c>
      <c r="L1241" s="19" t="s">
        <v>27</v>
      </c>
      <c r="M1241" s="19"/>
      <c r="N1241" s="19"/>
      <c r="O1241" s="19"/>
    </row>
    <row r="1242" spans="1:15" x14ac:dyDescent="0.25">
      <c r="A1242" s="106" t="s">
        <v>698</v>
      </c>
      <c r="B1242" s="106" t="s">
        <v>696</v>
      </c>
      <c r="C1242" s="106" t="s">
        <v>697</v>
      </c>
      <c r="D1242" s="222" t="s">
        <v>583</v>
      </c>
      <c r="E1242" s="106" t="s">
        <v>584</v>
      </c>
      <c r="F1242" s="72" t="s">
        <v>585</v>
      </c>
      <c r="G1242" s="74">
        <v>1</v>
      </c>
      <c r="H1242" s="72">
        <v>506916</v>
      </c>
      <c r="I1242" s="87">
        <v>0</v>
      </c>
      <c r="J1242" s="89">
        <v>0</v>
      </c>
      <c r="K1242" s="96" t="s">
        <v>356</v>
      </c>
      <c r="L1242" s="19" t="s">
        <v>1382</v>
      </c>
      <c r="M1242" s="19"/>
      <c r="N1242" s="19" t="s">
        <v>2496</v>
      </c>
      <c r="O1242" s="19"/>
    </row>
    <row r="1243" spans="1:15" x14ac:dyDescent="0.25">
      <c r="A1243" s="78" t="s">
        <v>698</v>
      </c>
      <c r="B1243" s="13" t="s">
        <v>696</v>
      </c>
      <c r="C1243" s="13" t="s">
        <v>697</v>
      </c>
      <c r="D1243" s="222" t="s">
        <v>612</v>
      </c>
      <c r="E1243" s="109" t="s">
        <v>3693</v>
      </c>
      <c r="F1243" s="79" t="s">
        <v>32</v>
      </c>
      <c r="G1243" s="80">
        <v>0</v>
      </c>
      <c r="H1243" s="10">
        <v>0</v>
      </c>
      <c r="I1243" s="87">
        <v>2562950.5999999996</v>
      </c>
      <c r="J1243" s="89">
        <v>0</v>
      </c>
      <c r="K1243" s="96" t="s">
        <v>356</v>
      </c>
      <c r="L1243" s="19" t="s">
        <v>2429</v>
      </c>
      <c r="M1243" s="19"/>
      <c r="N1243" s="19"/>
      <c r="O1243" s="19"/>
    </row>
    <row r="1244" spans="1:15" x14ac:dyDescent="0.25">
      <c r="A1244" s="78" t="s">
        <v>698</v>
      </c>
      <c r="B1244" s="13" t="s">
        <v>696</v>
      </c>
      <c r="C1244" s="13" t="s">
        <v>697</v>
      </c>
      <c r="D1244" s="222" t="s">
        <v>615</v>
      </c>
      <c r="E1244" s="109" t="s">
        <v>3627</v>
      </c>
      <c r="F1244" s="79" t="s">
        <v>32</v>
      </c>
      <c r="G1244" s="80">
        <v>0</v>
      </c>
      <c r="H1244" s="10">
        <v>0</v>
      </c>
      <c r="I1244" s="87">
        <v>1479372.93</v>
      </c>
      <c r="J1244" s="89">
        <v>0</v>
      </c>
      <c r="K1244" s="96" t="s">
        <v>356</v>
      </c>
      <c r="L1244" s="19" t="s">
        <v>2429</v>
      </c>
      <c r="M1244" s="19"/>
      <c r="N1244" s="19"/>
      <c r="O1244" s="19"/>
    </row>
    <row r="1245" spans="1:15" ht="119.25" customHeight="1" x14ac:dyDescent="0.25">
      <c r="A1245" s="13" t="s">
        <v>698</v>
      </c>
      <c r="B1245" s="13" t="s">
        <v>696</v>
      </c>
      <c r="C1245" s="13" t="s">
        <v>697</v>
      </c>
      <c r="D1245" s="222" t="s">
        <v>586</v>
      </c>
      <c r="E1245" s="13" t="s">
        <v>587</v>
      </c>
      <c r="F1245" s="10" t="s">
        <v>588</v>
      </c>
      <c r="G1245" s="11">
        <v>1</v>
      </c>
      <c r="H1245" s="10">
        <v>3644868</v>
      </c>
      <c r="I1245" s="87">
        <v>0</v>
      </c>
      <c r="J1245" s="89">
        <v>0</v>
      </c>
      <c r="K1245" s="96" t="s">
        <v>356</v>
      </c>
      <c r="L1245" s="19" t="s">
        <v>33</v>
      </c>
      <c r="M1245" s="19"/>
      <c r="N1245" s="19" t="s">
        <v>702</v>
      </c>
      <c r="O1245" s="19"/>
    </row>
    <row r="1246" spans="1:15" ht="88.5" customHeight="1" x14ac:dyDescent="0.25">
      <c r="A1246" s="13" t="s">
        <v>698</v>
      </c>
      <c r="B1246" s="13" t="s">
        <v>696</v>
      </c>
      <c r="C1246" s="13" t="s">
        <v>697</v>
      </c>
      <c r="D1246" s="222" t="s">
        <v>591</v>
      </c>
      <c r="E1246" s="13" t="s">
        <v>592</v>
      </c>
      <c r="F1246" s="10" t="s">
        <v>593</v>
      </c>
      <c r="G1246" s="11">
        <v>1</v>
      </c>
      <c r="H1246" s="10">
        <v>3149074</v>
      </c>
      <c r="I1246" s="87">
        <v>6591461.3199999994</v>
      </c>
      <c r="J1246" s="89">
        <v>1</v>
      </c>
      <c r="K1246" s="96" t="s">
        <v>703</v>
      </c>
      <c r="L1246" s="19" t="s">
        <v>27</v>
      </c>
      <c r="M1246" s="19"/>
      <c r="N1246" s="19"/>
      <c r="O1246" s="19"/>
    </row>
    <row r="1247" spans="1:15" ht="56.25" customHeight="1" x14ac:dyDescent="0.25">
      <c r="A1247" s="13" t="s">
        <v>698</v>
      </c>
      <c r="B1247" s="13" t="s">
        <v>696</v>
      </c>
      <c r="C1247" s="13" t="s">
        <v>697</v>
      </c>
      <c r="D1247" s="222" t="s">
        <v>595</v>
      </c>
      <c r="E1247" s="13" t="s">
        <v>596</v>
      </c>
      <c r="F1247" s="10" t="s">
        <v>597</v>
      </c>
      <c r="G1247" s="11">
        <v>2</v>
      </c>
      <c r="H1247" s="10">
        <v>1566396</v>
      </c>
      <c r="I1247" s="87">
        <v>5388813.4100000001</v>
      </c>
      <c r="J1247" s="89">
        <v>2</v>
      </c>
      <c r="K1247" s="96" t="s">
        <v>703</v>
      </c>
      <c r="L1247" s="19" t="s">
        <v>27</v>
      </c>
      <c r="M1247" s="19"/>
      <c r="N1247" s="19"/>
      <c r="O1247" s="19"/>
    </row>
    <row r="1248" spans="1:15" ht="72" customHeight="1" x14ac:dyDescent="0.25">
      <c r="A1248" s="13" t="s">
        <v>698</v>
      </c>
      <c r="B1248" s="13" t="s">
        <v>696</v>
      </c>
      <c r="C1248" s="13" t="s">
        <v>697</v>
      </c>
      <c r="D1248" s="222" t="s">
        <v>136</v>
      </c>
      <c r="E1248" s="13" t="s">
        <v>137</v>
      </c>
      <c r="F1248" s="10" t="s">
        <v>138</v>
      </c>
      <c r="G1248" s="11">
        <v>1</v>
      </c>
      <c r="H1248" s="10">
        <v>3000</v>
      </c>
      <c r="I1248" s="87">
        <v>0</v>
      </c>
      <c r="J1248" s="89">
        <v>0</v>
      </c>
      <c r="K1248" s="96" t="s">
        <v>356</v>
      </c>
      <c r="L1248" s="19" t="s">
        <v>1382</v>
      </c>
      <c r="M1248" s="19"/>
      <c r="N1248" s="19" t="s">
        <v>1029</v>
      </c>
      <c r="O1248" s="19"/>
    </row>
    <row r="1249" spans="1:15" ht="63.75" customHeight="1" x14ac:dyDescent="0.25">
      <c r="A1249" s="13" t="s">
        <v>698</v>
      </c>
      <c r="B1249" s="13" t="s">
        <v>696</v>
      </c>
      <c r="C1249" s="13" t="s">
        <v>697</v>
      </c>
      <c r="D1249" s="222" t="s">
        <v>39</v>
      </c>
      <c r="E1249" s="13" t="s">
        <v>40</v>
      </c>
      <c r="F1249" s="10" t="s">
        <v>375</v>
      </c>
      <c r="G1249" s="11">
        <v>1</v>
      </c>
      <c r="H1249" s="10">
        <v>43540</v>
      </c>
      <c r="I1249" s="87">
        <v>46700.679999999993</v>
      </c>
      <c r="J1249" s="89">
        <v>1</v>
      </c>
      <c r="K1249" s="96" t="s">
        <v>705</v>
      </c>
      <c r="L1249" s="19" t="s">
        <v>27</v>
      </c>
      <c r="M1249" s="19"/>
      <c r="N1249" s="19"/>
      <c r="O1249" s="19"/>
    </row>
    <row r="1250" spans="1:15" x14ac:dyDescent="0.25">
      <c r="A1250" s="13" t="s">
        <v>698</v>
      </c>
      <c r="B1250" s="13" t="s">
        <v>696</v>
      </c>
      <c r="C1250" s="13" t="s">
        <v>697</v>
      </c>
      <c r="D1250" s="222" t="s">
        <v>603</v>
      </c>
      <c r="E1250" s="13" t="s">
        <v>604</v>
      </c>
      <c r="F1250" s="10" t="s">
        <v>605</v>
      </c>
      <c r="G1250" s="11">
        <v>1</v>
      </c>
      <c r="H1250" s="10">
        <v>1000</v>
      </c>
      <c r="I1250" s="87">
        <v>0</v>
      </c>
      <c r="J1250" s="89">
        <v>0</v>
      </c>
      <c r="K1250" s="96" t="s">
        <v>356</v>
      </c>
      <c r="L1250" s="19" t="s">
        <v>1382</v>
      </c>
      <c r="M1250" s="19"/>
      <c r="N1250" s="19" t="s">
        <v>1029</v>
      </c>
      <c r="O1250" s="19"/>
    </row>
    <row r="1251" spans="1:15" x14ac:dyDescent="0.25">
      <c r="A1251" s="13" t="s">
        <v>698</v>
      </c>
      <c r="B1251" s="13" t="s">
        <v>696</v>
      </c>
      <c r="C1251" s="13" t="s">
        <v>697</v>
      </c>
      <c r="D1251" s="222" t="s">
        <v>606</v>
      </c>
      <c r="E1251" s="13" t="s">
        <v>607</v>
      </c>
      <c r="F1251" s="10" t="s">
        <v>608</v>
      </c>
      <c r="G1251" s="11">
        <v>1</v>
      </c>
      <c r="H1251" s="10">
        <v>2000</v>
      </c>
      <c r="I1251" s="87">
        <v>0</v>
      </c>
      <c r="J1251" s="89">
        <v>0</v>
      </c>
      <c r="K1251" s="96" t="s">
        <v>356</v>
      </c>
      <c r="L1251" s="19" t="s">
        <v>1382</v>
      </c>
      <c r="M1251" s="19"/>
      <c r="N1251" s="19" t="s">
        <v>1029</v>
      </c>
      <c r="O1251" s="19"/>
    </row>
    <row r="1252" spans="1:15" x14ac:dyDescent="0.25">
      <c r="A1252" s="13" t="s">
        <v>698</v>
      </c>
      <c r="B1252" s="13" t="s">
        <v>696</v>
      </c>
      <c r="C1252" s="13" t="s">
        <v>697</v>
      </c>
      <c r="D1252" s="222" t="s">
        <v>65</v>
      </c>
      <c r="E1252" s="13" t="s">
        <v>66</v>
      </c>
      <c r="F1252" s="10" t="s">
        <v>67</v>
      </c>
      <c r="G1252" s="11">
        <v>1</v>
      </c>
      <c r="H1252" s="10">
        <v>66023</v>
      </c>
      <c r="I1252" s="87">
        <v>0</v>
      </c>
      <c r="J1252" s="89">
        <v>0</v>
      </c>
      <c r="K1252" s="96" t="s">
        <v>356</v>
      </c>
      <c r="L1252" s="19" t="s">
        <v>33</v>
      </c>
      <c r="M1252" s="19"/>
      <c r="N1252" s="19" t="s">
        <v>704</v>
      </c>
      <c r="O1252" s="19"/>
    </row>
    <row r="1253" spans="1:15" x14ac:dyDescent="0.25">
      <c r="A1253" s="13" t="s">
        <v>698</v>
      </c>
      <c r="B1253" s="13" t="s">
        <v>696</v>
      </c>
      <c r="C1253" s="13" t="s">
        <v>697</v>
      </c>
      <c r="D1253" s="222" t="s">
        <v>609</v>
      </c>
      <c r="E1253" s="13" t="s">
        <v>410</v>
      </c>
      <c r="F1253" s="10" t="s">
        <v>610</v>
      </c>
      <c r="G1253" s="11">
        <v>1</v>
      </c>
      <c r="H1253" s="10">
        <v>1000</v>
      </c>
      <c r="I1253" s="87">
        <v>0</v>
      </c>
      <c r="J1253" s="89">
        <v>0</v>
      </c>
      <c r="K1253" s="96" t="s">
        <v>356</v>
      </c>
      <c r="L1253" s="19" t="s">
        <v>1382</v>
      </c>
      <c r="M1253" s="19"/>
      <c r="N1253" s="19" t="s">
        <v>1029</v>
      </c>
      <c r="O1253" s="19"/>
    </row>
    <row r="1254" spans="1:15" x14ac:dyDescent="0.25">
      <c r="A1254" s="78" t="s">
        <v>3329</v>
      </c>
      <c r="B1254" s="6" t="s">
        <v>2901</v>
      </c>
      <c r="C1254" s="118" t="s">
        <v>3743</v>
      </c>
      <c r="D1254" s="222" t="s">
        <v>1288</v>
      </c>
      <c r="E1254" s="109" t="s">
        <v>3726</v>
      </c>
      <c r="F1254" s="79" t="s">
        <v>32</v>
      </c>
      <c r="G1254" s="80">
        <v>0</v>
      </c>
      <c r="H1254" s="10">
        <v>0</v>
      </c>
      <c r="I1254" s="87">
        <v>216456</v>
      </c>
      <c r="J1254" s="89">
        <v>0</v>
      </c>
      <c r="K1254" s="96" t="s">
        <v>356</v>
      </c>
      <c r="L1254" s="19" t="s">
        <v>2429</v>
      </c>
      <c r="M1254" s="19"/>
      <c r="N1254" s="19"/>
      <c r="O1254" s="19"/>
    </row>
    <row r="1255" spans="1:15" x14ac:dyDescent="0.25">
      <c r="A1255" s="78" t="s">
        <v>3329</v>
      </c>
      <c r="B1255" s="6" t="s">
        <v>2901</v>
      </c>
      <c r="C1255" s="118" t="s">
        <v>3743</v>
      </c>
      <c r="D1255" s="222" t="s">
        <v>3608</v>
      </c>
      <c r="E1255" s="109" t="s">
        <v>3727</v>
      </c>
      <c r="F1255" s="79" t="s">
        <v>32</v>
      </c>
      <c r="G1255" s="80">
        <v>0</v>
      </c>
      <c r="H1255" s="10">
        <v>0</v>
      </c>
      <c r="I1255" s="87">
        <v>10000000</v>
      </c>
      <c r="J1255" s="89">
        <v>0</v>
      </c>
      <c r="K1255" s="96" t="s">
        <v>356</v>
      </c>
      <c r="L1255" s="19" t="s">
        <v>2429</v>
      </c>
      <c r="M1255" s="19"/>
      <c r="N1255" s="19"/>
      <c r="O1255" s="19"/>
    </row>
    <row r="1256" spans="1:15" x14ac:dyDescent="0.25">
      <c r="A1256" s="78" t="s">
        <v>3329</v>
      </c>
      <c r="B1256" s="6" t="s">
        <v>2901</v>
      </c>
      <c r="C1256" s="118" t="s">
        <v>3743</v>
      </c>
      <c r="D1256" s="222" t="s">
        <v>17</v>
      </c>
      <c r="E1256" s="109" t="s">
        <v>3728</v>
      </c>
      <c r="F1256" s="79" t="s">
        <v>32</v>
      </c>
      <c r="G1256" s="80">
        <v>0</v>
      </c>
      <c r="H1256" s="10">
        <v>0</v>
      </c>
      <c r="I1256" s="87">
        <v>4158907.4499999993</v>
      </c>
      <c r="J1256" s="89">
        <v>0</v>
      </c>
      <c r="K1256" s="96" t="s">
        <v>356</v>
      </c>
      <c r="L1256" s="19" t="s">
        <v>2429</v>
      </c>
      <c r="M1256" s="19"/>
      <c r="N1256" s="19"/>
      <c r="O1256" s="19"/>
    </row>
    <row r="1257" spans="1:15" x14ac:dyDescent="0.25">
      <c r="A1257" s="78" t="s">
        <v>3329</v>
      </c>
      <c r="B1257" s="6" t="s">
        <v>2901</v>
      </c>
      <c r="C1257" s="118" t="s">
        <v>3743</v>
      </c>
      <c r="D1257" s="222" t="s">
        <v>3366</v>
      </c>
      <c r="E1257" s="109" t="s">
        <v>3367</v>
      </c>
      <c r="F1257" s="79" t="s">
        <v>32</v>
      </c>
      <c r="G1257" s="80">
        <v>0</v>
      </c>
      <c r="H1257" s="10">
        <v>0</v>
      </c>
      <c r="I1257" s="87">
        <v>1611501.4</v>
      </c>
      <c r="J1257" s="89">
        <v>0</v>
      </c>
      <c r="K1257" s="96" t="s">
        <v>356</v>
      </c>
      <c r="L1257" s="19" t="s">
        <v>2429</v>
      </c>
      <c r="M1257" s="19"/>
      <c r="N1257" s="19"/>
      <c r="O1257" s="19"/>
    </row>
    <row r="1258" spans="1:15" x14ac:dyDescent="0.25">
      <c r="A1258" s="78" t="s">
        <v>3329</v>
      </c>
      <c r="B1258" s="6" t="s">
        <v>2901</v>
      </c>
      <c r="C1258" s="118" t="s">
        <v>3743</v>
      </c>
      <c r="D1258" s="222" t="s">
        <v>126</v>
      </c>
      <c r="E1258" s="109" t="s">
        <v>127</v>
      </c>
      <c r="F1258" s="79" t="s">
        <v>32</v>
      </c>
      <c r="G1258" s="80">
        <v>0</v>
      </c>
      <c r="H1258" s="10">
        <v>0</v>
      </c>
      <c r="I1258" s="87">
        <v>179379690.27000004</v>
      </c>
      <c r="J1258" s="89">
        <v>0</v>
      </c>
      <c r="K1258" s="96" t="s">
        <v>356</v>
      </c>
      <c r="L1258" s="19" t="s">
        <v>2429</v>
      </c>
      <c r="M1258" s="19"/>
      <c r="N1258" s="19"/>
      <c r="O1258" s="19"/>
    </row>
    <row r="1259" spans="1:15" x14ac:dyDescent="0.25">
      <c r="A1259" s="78" t="s">
        <v>3329</v>
      </c>
      <c r="B1259" s="6" t="s">
        <v>2901</v>
      </c>
      <c r="C1259" s="118" t="s">
        <v>3743</v>
      </c>
      <c r="D1259" s="222" t="s">
        <v>20</v>
      </c>
      <c r="E1259" s="109" t="s">
        <v>3662</v>
      </c>
      <c r="F1259" s="79" t="s">
        <v>32</v>
      </c>
      <c r="G1259" s="80">
        <v>0</v>
      </c>
      <c r="H1259" s="10">
        <v>0</v>
      </c>
      <c r="I1259" s="87">
        <v>134432.38</v>
      </c>
      <c r="J1259" s="89">
        <v>0</v>
      </c>
      <c r="K1259" s="96" t="s">
        <v>356</v>
      </c>
      <c r="L1259" s="19" t="s">
        <v>2429</v>
      </c>
      <c r="M1259" s="19"/>
      <c r="N1259" s="19"/>
      <c r="O1259" s="19"/>
    </row>
    <row r="1260" spans="1:15" x14ac:dyDescent="0.25">
      <c r="A1260" s="78" t="s">
        <v>3329</v>
      </c>
      <c r="B1260" s="6" t="s">
        <v>2901</v>
      </c>
      <c r="C1260" s="118" t="s">
        <v>3743</v>
      </c>
      <c r="D1260" s="222" t="s">
        <v>3609</v>
      </c>
      <c r="E1260" s="109" t="s">
        <v>3729</v>
      </c>
      <c r="F1260" s="79" t="s">
        <v>32</v>
      </c>
      <c r="G1260" s="80">
        <v>0</v>
      </c>
      <c r="H1260" s="10">
        <v>0</v>
      </c>
      <c r="I1260" s="87">
        <v>7582547.9900000002</v>
      </c>
      <c r="J1260" s="89">
        <v>0</v>
      </c>
      <c r="K1260" s="96" t="s">
        <v>356</v>
      </c>
      <c r="L1260" s="19" t="s">
        <v>2429</v>
      </c>
      <c r="M1260" s="19"/>
      <c r="N1260" s="19"/>
      <c r="O1260" s="19"/>
    </row>
    <row r="1261" spans="1:15" x14ac:dyDescent="0.25">
      <c r="A1261" s="78" t="s">
        <v>3329</v>
      </c>
      <c r="B1261" s="6" t="s">
        <v>2901</v>
      </c>
      <c r="C1261" s="118" t="s">
        <v>3743</v>
      </c>
      <c r="D1261" s="222" t="s">
        <v>39</v>
      </c>
      <c r="E1261" s="109" t="s">
        <v>3730</v>
      </c>
      <c r="F1261" s="79" t="s">
        <v>32</v>
      </c>
      <c r="G1261" s="80">
        <v>0</v>
      </c>
      <c r="H1261" s="10">
        <v>0</v>
      </c>
      <c r="I1261" s="87">
        <v>28083.97</v>
      </c>
      <c r="J1261" s="89">
        <v>0</v>
      </c>
      <c r="K1261" s="96" t="s">
        <v>356</v>
      </c>
      <c r="L1261" s="19" t="s">
        <v>2429</v>
      </c>
      <c r="M1261" s="19"/>
      <c r="N1261" s="19"/>
      <c r="O1261" s="19"/>
    </row>
    <row r="1262" spans="1:15" x14ac:dyDescent="0.25">
      <c r="A1262" s="6" t="s">
        <v>2261</v>
      </c>
      <c r="B1262" s="13" t="s">
        <v>2259</v>
      </c>
      <c r="C1262" s="13" t="s">
        <v>2260</v>
      </c>
      <c r="D1262" s="222" t="s">
        <v>757</v>
      </c>
      <c r="E1262" s="6" t="s">
        <v>758</v>
      </c>
      <c r="F1262" s="10" t="s">
        <v>2262</v>
      </c>
      <c r="G1262" s="11">
        <v>1</v>
      </c>
      <c r="H1262" s="10">
        <v>3000</v>
      </c>
      <c r="I1262" s="87">
        <v>0</v>
      </c>
      <c r="J1262" s="89">
        <v>0</v>
      </c>
      <c r="K1262" s="96" t="s">
        <v>356</v>
      </c>
      <c r="L1262" s="19" t="s">
        <v>1382</v>
      </c>
      <c r="M1262" s="19" t="s">
        <v>2263</v>
      </c>
      <c r="N1262" s="19" t="s">
        <v>1029</v>
      </c>
      <c r="O1262" s="19"/>
    </row>
    <row r="1263" spans="1:15" x14ac:dyDescent="0.25">
      <c r="A1263" s="6" t="s">
        <v>2261</v>
      </c>
      <c r="B1263" s="6" t="s">
        <v>2259</v>
      </c>
      <c r="C1263" s="6" t="s">
        <v>2260</v>
      </c>
      <c r="D1263" s="222" t="s">
        <v>761</v>
      </c>
      <c r="E1263" s="6" t="s">
        <v>762</v>
      </c>
      <c r="F1263" s="156">
        <v>0</v>
      </c>
      <c r="G1263" s="157">
        <v>0</v>
      </c>
      <c r="H1263" s="10">
        <v>0</v>
      </c>
      <c r="I1263" s="87">
        <v>0</v>
      </c>
      <c r="J1263" s="89">
        <v>0</v>
      </c>
      <c r="K1263" s="96" t="s">
        <v>356</v>
      </c>
      <c r="L1263" s="19" t="s">
        <v>2429</v>
      </c>
      <c r="M1263" s="19" t="s">
        <v>2264</v>
      </c>
      <c r="N1263" s="19"/>
      <c r="O1263" s="19"/>
    </row>
    <row r="1264" spans="1:15" ht="73.5" customHeight="1" x14ac:dyDescent="0.25">
      <c r="A1264" s="6" t="s">
        <v>1241</v>
      </c>
      <c r="B1264" s="13" t="s">
        <v>1239</v>
      </c>
      <c r="C1264" s="13" t="s">
        <v>1240</v>
      </c>
      <c r="D1264" s="222" t="s">
        <v>917</v>
      </c>
      <c r="E1264" s="6" t="s">
        <v>918</v>
      </c>
      <c r="F1264" s="76" t="s">
        <v>32</v>
      </c>
      <c r="G1264" s="84">
        <v>1</v>
      </c>
      <c r="H1264" s="10">
        <v>10000</v>
      </c>
      <c r="I1264" s="87">
        <v>0</v>
      </c>
      <c r="J1264" s="89">
        <v>0</v>
      </c>
      <c r="K1264" s="96" t="s">
        <v>356</v>
      </c>
      <c r="L1264" s="19" t="s">
        <v>2429</v>
      </c>
      <c r="M1264" s="19" t="s">
        <v>919</v>
      </c>
      <c r="N1264" s="19"/>
      <c r="O1264" s="19" t="s">
        <v>3768</v>
      </c>
    </row>
    <row r="1265" spans="1:15" ht="45" customHeight="1" x14ac:dyDescent="0.25">
      <c r="A1265" s="6" t="s">
        <v>1241</v>
      </c>
      <c r="B1265" s="13" t="s">
        <v>1239</v>
      </c>
      <c r="C1265" s="13" t="s">
        <v>1240</v>
      </c>
      <c r="D1265" s="222" t="s">
        <v>920</v>
      </c>
      <c r="E1265" s="6" t="s">
        <v>921</v>
      </c>
      <c r="F1265" s="76" t="s">
        <v>922</v>
      </c>
      <c r="G1265" s="84">
        <v>1</v>
      </c>
      <c r="H1265" s="10">
        <v>19500</v>
      </c>
      <c r="I1265" s="87">
        <v>0</v>
      </c>
      <c r="J1265" s="89">
        <v>0</v>
      </c>
      <c r="K1265" s="96" t="s">
        <v>356</v>
      </c>
      <c r="L1265" s="19" t="s">
        <v>33</v>
      </c>
      <c r="M1265" s="19" t="s">
        <v>919</v>
      </c>
      <c r="N1265" s="19"/>
      <c r="O1265" s="19"/>
    </row>
    <row r="1266" spans="1:15" x14ac:dyDescent="0.25">
      <c r="A1266" s="6" t="s">
        <v>1241</v>
      </c>
      <c r="B1266" s="13" t="s">
        <v>1239</v>
      </c>
      <c r="C1266" s="13" t="s">
        <v>1240</v>
      </c>
      <c r="D1266" s="222" t="s">
        <v>1242</v>
      </c>
      <c r="E1266" s="6" t="s">
        <v>1243</v>
      </c>
      <c r="F1266" s="76" t="s">
        <v>1244</v>
      </c>
      <c r="G1266" s="84">
        <v>1</v>
      </c>
      <c r="H1266" s="10">
        <v>1363200</v>
      </c>
      <c r="I1266" s="87">
        <v>38705208.920000002</v>
      </c>
      <c r="J1266" s="89">
        <v>1</v>
      </c>
      <c r="K1266" s="96" t="s">
        <v>1245</v>
      </c>
      <c r="L1266" s="19" t="s">
        <v>27</v>
      </c>
      <c r="M1266" s="19"/>
      <c r="N1266" s="19" t="s">
        <v>1246</v>
      </c>
      <c r="O1266" s="19"/>
    </row>
    <row r="1267" spans="1:15" x14ac:dyDescent="0.25">
      <c r="A1267" s="6" t="s">
        <v>1241</v>
      </c>
      <c r="B1267" s="13" t="s">
        <v>1239</v>
      </c>
      <c r="C1267" s="13" t="s">
        <v>1240</v>
      </c>
      <c r="D1267" s="222" t="s">
        <v>1247</v>
      </c>
      <c r="E1267" s="6" t="s">
        <v>1248</v>
      </c>
      <c r="F1267" s="76" t="s">
        <v>377</v>
      </c>
      <c r="G1267" s="84">
        <v>30</v>
      </c>
      <c r="H1267" s="10">
        <v>969200</v>
      </c>
      <c r="I1267" s="87">
        <v>29288.91</v>
      </c>
      <c r="J1267" s="89">
        <v>67</v>
      </c>
      <c r="K1267" s="96" t="s">
        <v>1249</v>
      </c>
      <c r="L1267" s="19" t="s">
        <v>27</v>
      </c>
      <c r="M1267" s="19"/>
      <c r="N1267" s="19" t="s">
        <v>1250</v>
      </c>
      <c r="O1267" s="19"/>
    </row>
    <row r="1268" spans="1:15" x14ac:dyDescent="0.25">
      <c r="A1268" s="6" t="s">
        <v>1241</v>
      </c>
      <c r="B1268" s="13" t="s">
        <v>1239</v>
      </c>
      <c r="C1268" s="13" t="s">
        <v>1240</v>
      </c>
      <c r="D1268" s="222" t="s">
        <v>39</v>
      </c>
      <c r="E1268" s="6" t="s">
        <v>40</v>
      </c>
      <c r="F1268" s="76" t="s">
        <v>88</v>
      </c>
      <c r="G1268" s="84">
        <v>1</v>
      </c>
      <c r="H1268" s="10">
        <v>2367500</v>
      </c>
      <c r="I1268" s="87">
        <v>0</v>
      </c>
      <c r="J1268" s="89">
        <v>0</v>
      </c>
      <c r="K1268" s="96" t="s">
        <v>356</v>
      </c>
      <c r="L1268" s="19" t="s">
        <v>33</v>
      </c>
      <c r="M1268" s="19" t="s">
        <v>1251</v>
      </c>
      <c r="N1268" s="19"/>
      <c r="O1268" s="19"/>
    </row>
    <row r="1269" spans="1:15" x14ac:dyDescent="0.25">
      <c r="A1269" s="6" t="s">
        <v>1754</v>
      </c>
      <c r="B1269" s="13" t="s">
        <v>1752</v>
      </c>
      <c r="C1269" s="13" t="s">
        <v>1753</v>
      </c>
      <c r="D1269" s="222" t="s">
        <v>1755</v>
      </c>
      <c r="E1269" s="6" t="s">
        <v>1756</v>
      </c>
      <c r="F1269" s="10" t="s">
        <v>88</v>
      </c>
      <c r="G1269" s="11">
        <v>1</v>
      </c>
      <c r="H1269" s="10">
        <v>3849000</v>
      </c>
      <c r="I1269" s="87">
        <v>9170625.660000002</v>
      </c>
      <c r="J1269" s="89">
        <v>1</v>
      </c>
      <c r="K1269" s="96" t="s">
        <v>1757</v>
      </c>
      <c r="L1269" s="19" t="s">
        <v>27</v>
      </c>
      <c r="M1269" s="19"/>
      <c r="N1269" s="19" t="s">
        <v>1758</v>
      </c>
      <c r="O1269" s="19"/>
    </row>
    <row r="1270" spans="1:15" x14ac:dyDescent="0.25">
      <c r="A1270" s="78" t="s">
        <v>1754</v>
      </c>
      <c r="B1270" s="13" t="s">
        <v>1752</v>
      </c>
      <c r="C1270" s="13" t="s">
        <v>1753</v>
      </c>
      <c r="D1270" s="222" t="s">
        <v>39</v>
      </c>
      <c r="E1270" s="109" t="s">
        <v>3730</v>
      </c>
      <c r="F1270" s="79" t="s">
        <v>32</v>
      </c>
      <c r="G1270" s="80">
        <v>0</v>
      </c>
      <c r="H1270" s="10">
        <v>0</v>
      </c>
      <c r="I1270" s="87">
        <v>1336128.31</v>
      </c>
      <c r="J1270" s="89">
        <v>0</v>
      </c>
      <c r="K1270" s="96" t="s">
        <v>356</v>
      </c>
      <c r="L1270" s="19" t="s">
        <v>2429</v>
      </c>
      <c r="M1270" s="19"/>
      <c r="N1270" s="19"/>
      <c r="O1270" s="19"/>
    </row>
    <row r="1271" spans="1:15" x14ac:dyDescent="0.25">
      <c r="A1271" s="13" t="s">
        <v>708</v>
      </c>
      <c r="B1271" s="13" t="s">
        <v>706</v>
      </c>
      <c r="C1271" s="13" t="s">
        <v>707</v>
      </c>
      <c r="D1271" s="222" t="s">
        <v>17</v>
      </c>
      <c r="E1271" s="13" t="s">
        <v>18</v>
      </c>
      <c r="F1271" s="10" t="s">
        <v>19</v>
      </c>
      <c r="G1271" s="11">
        <v>1</v>
      </c>
      <c r="H1271" s="10">
        <v>4566062</v>
      </c>
      <c r="I1271" s="87">
        <v>2819607.6199999996</v>
      </c>
      <c r="J1271" s="89">
        <v>1</v>
      </c>
      <c r="K1271" s="96" t="s">
        <v>709</v>
      </c>
      <c r="L1271" s="19" t="s">
        <v>710</v>
      </c>
      <c r="M1271" s="19"/>
      <c r="N1271" s="19"/>
      <c r="O1271" s="19"/>
    </row>
    <row r="1272" spans="1:15" x14ac:dyDescent="0.25">
      <c r="A1272" s="13" t="s">
        <v>708</v>
      </c>
      <c r="B1272" s="13" t="s">
        <v>706</v>
      </c>
      <c r="C1272" s="13" t="s">
        <v>707</v>
      </c>
      <c r="D1272" s="222" t="s">
        <v>20</v>
      </c>
      <c r="E1272" s="13" t="s">
        <v>21</v>
      </c>
      <c r="F1272" s="10" t="s">
        <v>60</v>
      </c>
      <c r="G1272" s="11">
        <v>1</v>
      </c>
      <c r="H1272" s="10">
        <v>342553</v>
      </c>
      <c r="I1272" s="87">
        <v>209255.14999999997</v>
      </c>
      <c r="J1272" s="89">
        <v>1</v>
      </c>
      <c r="K1272" s="96" t="s">
        <v>711</v>
      </c>
      <c r="L1272" s="19" t="s">
        <v>621</v>
      </c>
      <c r="M1272" s="19"/>
      <c r="N1272" s="19"/>
      <c r="O1272" s="19"/>
    </row>
    <row r="1273" spans="1:15" x14ac:dyDescent="0.25">
      <c r="A1273" s="13" t="s">
        <v>708</v>
      </c>
      <c r="B1273" s="13" t="s">
        <v>706</v>
      </c>
      <c r="C1273" s="13" t="s">
        <v>707</v>
      </c>
      <c r="D1273" s="222" t="s">
        <v>99</v>
      </c>
      <c r="E1273" s="13" t="s">
        <v>100</v>
      </c>
      <c r="F1273" s="72" t="s">
        <v>712</v>
      </c>
      <c r="G1273" s="11">
        <v>60</v>
      </c>
      <c r="H1273" s="10">
        <v>25000</v>
      </c>
      <c r="I1273" s="87">
        <v>0</v>
      </c>
      <c r="J1273" s="89">
        <v>0</v>
      </c>
      <c r="K1273" s="96" t="s">
        <v>356</v>
      </c>
      <c r="L1273" s="19" t="s">
        <v>713</v>
      </c>
      <c r="M1273" s="19" t="s">
        <v>714</v>
      </c>
      <c r="N1273" s="19"/>
      <c r="O1273" s="19"/>
    </row>
    <row r="1274" spans="1:15" x14ac:dyDescent="0.25">
      <c r="A1274" s="78" t="s">
        <v>708</v>
      </c>
      <c r="B1274" s="13" t="s">
        <v>706</v>
      </c>
      <c r="C1274" s="13" t="s">
        <v>707</v>
      </c>
      <c r="D1274" s="222" t="s">
        <v>3610</v>
      </c>
      <c r="E1274" s="109" t="s">
        <v>3731</v>
      </c>
      <c r="F1274" s="79" t="s">
        <v>32</v>
      </c>
      <c r="G1274" s="80">
        <v>0</v>
      </c>
      <c r="H1274" s="10">
        <v>0</v>
      </c>
      <c r="I1274" s="87">
        <v>1874438.97</v>
      </c>
      <c r="J1274" s="89">
        <v>0</v>
      </c>
      <c r="K1274" s="96" t="s">
        <v>356</v>
      </c>
      <c r="L1274" s="19" t="s">
        <v>2429</v>
      </c>
      <c r="M1274" s="19"/>
      <c r="N1274" s="19"/>
      <c r="O1274" s="19"/>
    </row>
    <row r="1275" spans="1:15" x14ac:dyDescent="0.25">
      <c r="A1275" s="13" t="s">
        <v>708</v>
      </c>
      <c r="B1275" s="13" t="s">
        <v>706</v>
      </c>
      <c r="C1275" s="13" t="s">
        <v>707</v>
      </c>
      <c r="D1275" s="222" t="s">
        <v>39</v>
      </c>
      <c r="E1275" s="13" t="s">
        <v>40</v>
      </c>
      <c r="F1275" s="10" t="s">
        <v>715</v>
      </c>
      <c r="G1275" s="11">
        <v>5</v>
      </c>
      <c r="H1275" s="10">
        <v>125000</v>
      </c>
      <c r="I1275" s="87">
        <v>727927.05</v>
      </c>
      <c r="J1275" s="89">
        <v>88</v>
      </c>
      <c r="K1275" s="96" t="s">
        <v>716</v>
      </c>
      <c r="L1275" s="19" t="s">
        <v>621</v>
      </c>
      <c r="M1275" s="19"/>
      <c r="N1275" s="19"/>
      <c r="O1275" s="19"/>
    </row>
    <row r="1276" spans="1:15" x14ac:dyDescent="0.25">
      <c r="A1276" s="106" t="s">
        <v>708</v>
      </c>
      <c r="B1276" s="106" t="s">
        <v>706</v>
      </c>
      <c r="C1276" s="106" t="s">
        <v>707</v>
      </c>
      <c r="D1276" s="222" t="s">
        <v>717</v>
      </c>
      <c r="E1276" s="106" t="s">
        <v>718</v>
      </c>
      <c r="F1276" s="72" t="s">
        <v>719</v>
      </c>
      <c r="G1276" s="74">
        <v>180</v>
      </c>
      <c r="H1276" s="72">
        <v>21956540</v>
      </c>
      <c r="I1276" s="87">
        <v>12848117.620000003</v>
      </c>
      <c r="J1276" s="89">
        <v>0</v>
      </c>
      <c r="K1276" s="96" t="s">
        <v>356</v>
      </c>
      <c r="L1276" s="19" t="s">
        <v>3762</v>
      </c>
      <c r="M1276" s="19"/>
      <c r="N1276" s="19"/>
      <c r="O1276" s="19" t="s">
        <v>3765</v>
      </c>
    </row>
    <row r="1277" spans="1:15" x14ac:dyDescent="0.25">
      <c r="A1277" s="8" t="s">
        <v>2267</v>
      </c>
      <c r="B1277" s="106" t="s">
        <v>2265</v>
      </c>
      <c r="C1277" s="106" t="s">
        <v>2266</v>
      </c>
      <c r="D1277" s="222" t="s">
        <v>44</v>
      </c>
      <c r="E1277" s="70" t="s">
        <v>45</v>
      </c>
      <c r="F1277" s="72" t="s">
        <v>46</v>
      </c>
      <c r="G1277" s="74">
        <v>1</v>
      </c>
      <c r="H1277" s="72">
        <v>50000</v>
      </c>
      <c r="I1277" s="87">
        <v>0</v>
      </c>
      <c r="J1277" s="89">
        <v>0</v>
      </c>
      <c r="K1277" s="96" t="s">
        <v>2268</v>
      </c>
      <c r="L1277" s="19" t="s">
        <v>33</v>
      </c>
      <c r="M1277" s="19" t="s">
        <v>2269</v>
      </c>
      <c r="N1277" s="19"/>
      <c r="O1277" s="19"/>
    </row>
    <row r="1278" spans="1:15" x14ac:dyDescent="0.25">
      <c r="A1278" s="8" t="s">
        <v>2267</v>
      </c>
      <c r="B1278" s="106" t="s">
        <v>2265</v>
      </c>
      <c r="C1278" s="106" t="s">
        <v>2266</v>
      </c>
      <c r="D1278" s="222" t="s">
        <v>2270</v>
      </c>
      <c r="E1278" s="70" t="s">
        <v>2271</v>
      </c>
      <c r="F1278" s="72" t="s">
        <v>1075</v>
      </c>
      <c r="G1278" s="74">
        <v>1</v>
      </c>
      <c r="H1278" s="72">
        <v>17496000</v>
      </c>
      <c r="I1278" s="87">
        <v>0</v>
      </c>
      <c r="J1278" s="89">
        <v>18</v>
      </c>
      <c r="K1278" s="96" t="s">
        <v>2272</v>
      </c>
      <c r="L1278" s="19" t="s">
        <v>27</v>
      </c>
      <c r="M1278" s="19" t="s">
        <v>2273</v>
      </c>
      <c r="N1278" s="19" t="s">
        <v>2274</v>
      </c>
      <c r="O1278" s="19"/>
    </row>
    <row r="1279" spans="1:15" x14ac:dyDescent="0.25">
      <c r="A1279" s="8" t="s">
        <v>2267</v>
      </c>
      <c r="B1279" s="106" t="s">
        <v>2265</v>
      </c>
      <c r="C1279" s="106" t="s">
        <v>2266</v>
      </c>
      <c r="D1279" s="222" t="s">
        <v>2275</v>
      </c>
      <c r="E1279" s="70" t="s">
        <v>2276</v>
      </c>
      <c r="F1279" s="72" t="s">
        <v>1302</v>
      </c>
      <c r="G1279" s="74">
        <v>1</v>
      </c>
      <c r="H1279" s="72">
        <v>2000</v>
      </c>
      <c r="I1279" s="87">
        <v>0</v>
      </c>
      <c r="J1279" s="89">
        <v>0</v>
      </c>
      <c r="K1279" s="96" t="s">
        <v>356</v>
      </c>
      <c r="L1279" s="19" t="s">
        <v>1382</v>
      </c>
      <c r="M1279" s="19" t="s">
        <v>2277</v>
      </c>
      <c r="N1279" s="19" t="s">
        <v>1029</v>
      </c>
      <c r="O1279" s="19"/>
    </row>
    <row r="1280" spans="1:15" x14ac:dyDescent="0.25">
      <c r="A1280" s="189" t="s">
        <v>2267</v>
      </c>
      <c r="B1280" s="190" t="s">
        <v>2265</v>
      </c>
      <c r="C1280" s="190" t="s">
        <v>2266</v>
      </c>
      <c r="D1280" s="224" t="s">
        <v>2305</v>
      </c>
      <c r="E1280" s="191" t="s">
        <v>2306</v>
      </c>
      <c r="F1280" s="192">
        <v>0</v>
      </c>
      <c r="G1280" s="193">
        <v>0</v>
      </c>
      <c r="H1280" s="194">
        <v>0</v>
      </c>
      <c r="I1280" s="87">
        <v>0</v>
      </c>
      <c r="J1280" s="89">
        <v>0</v>
      </c>
      <c r="K1280" s="96" t="s">
        <v>2307</v>
      </c>
      <c r="L1280" s="19" t="s">
        <v>2429</v>
      </c>
      <c r="M1280" s="19" t="s">
        <v>2308</v>
      </c>
      <c r="N1280" s="19" t="s">
        <v>2309</v>
      </c>
      <c r="O1280" s="19"/>
    </row>
    <row r="1281" spans="1:15" x14ac:dyDescent="0.25">
      <c r="A1281" s="8" t="s">
        <v>2267</v>
      </c>
      <c r="B1281" s="106" t="s">
        <v>2265</v>
      </c>
      <c r="C1281" s="106" t="s">
        <v>2266</v>
      </c>
      <c r="D1281" s="222" t="s">
        <v>17</v>
      </c>
      <c r="E1281" s="70" t="s">
        <v>18</v>
      </c>
      <c r="F1281" s="72" t="s">
        <v>19</v>
      </c>
      <c r="G1281" s="74">
        <v>1</v>
      </c>
      <c r="H1281" s="72">
        <v>25696091</v>
      </c>
      <c r="I1281" s="87">
        <v>17925621.93</v>
      </c>
      <c r="J1281" s="89">
        <v>1</v>
      </c>
      <c r="K1281" s="96" t="s">
        <v>649</v>
      </c>
      <c r="L1281" s="19" t="s">
        <v>27</v>
      </c>
      <c r="M1281" s="19"/>
      <c r="N1281" s="19" t="s">
        <v>2278</v>
      </c>
      <c r="O1281" s="19"/>
    </row>
    <row r="1282" spans="1:15" x14ac:dyDescent="0.25">
      <c r="A1282" s="8" t="s">
        <v>2267</v>
      </c>
      <c r="B1282" s="106" t="s">
        <v>2265</v>
      </c>
      <c r="C1282" s="106" t="s">
        <v>2266</v>
      </c>
      <c r="D1282" s="222" t="s">
        <v>20</v>
      </c>
      <c r="E1282" s="70" t="s">
        <v>21</v>
      </c>
      <c r="F1282" s="72" t="s">
        <v>60</v>
      </c>
      <c r="G1282" s="74">
        <v>1</v>
      </c>
      <c r="H1282" s="72">
        <v>1838789</v>
      </c>
      <c r="I1282" s="87">
        <v>1145101.1199999999</v>
      </c>
      <c r="J1282" s="89">
        <v>1</v>
      </c>
      <c r="K1282" s="96" t="s">
        <v>2279</v>
      </c>
      <c r="L1282" s="19" t="s">
        <v>27</v>
      </c>
      <c r="M1282" s="19"/>
      <c r="N1282" s="19" t="s">
        <v>2280</v>
      </c>
      <c r="O1282" s="19"/>
    </row>
    <row r="1283" spans="1:15" x14ac:dyDescent="0.25">
      <c r="A1283" s="189" t="s">
        <v>2267</v>
      </c>
      <c r="B1283" s="190" t="s">
        <v>2265</v>
      </c>
      <c r="C1283" s="190" t="s">
        <v>2266</v>
      </c>
      <c r="D1283" s="224" t="s">
        <v>2310</v>
      </c>
      <c r="E1283" s="191" t="s">
        <v>2311</v>
      </c>
      <c r="F1283" s="192">
        <v>0</v>
      </c>
      <c r="G1283" s="193">
        <v>0</v>
      </c>
      <c r="H1283" s="194">
        <v>0</v>
      </c>
      <c r="I1283" s="87">
        <v>0</v>
      </c>
      <c r="J1283" s="89">
        <v>0</v>
      </c>
      <c r="K1283" s="96" t="s">
        <v>2312</v>
      </c>
      <c r="L1283" s="19" t="s">
        <v>2429</v>
      </c>
      <c r="M1283" s="19" t="s">
        <v>2313</v>
      </c>
      <c r="N1283" s="19" t="s">
        <v>2314</v>
      </c>
      <c r="O1283" s="19"/>
    </row>
    <row r="1284" spans="1:15" x14ac:dyDescent="0.25">
      <c r="A1284" s="189" t="s">
        <v>2267</v>
      </c>
      <c r="B1284" s="190" t="s">
        <v>2265</v>
      </c>
      <c r="C1284" s="190" t="s">
        <v>2266</v>
      </c>
      <c r="D1284" s="224" t="s">
        <v>2315</v>
      </c>
      <c r="E1284" s="191" t="s">
        <v>2316</v>
      </c>
      <c r="F1284" s="192">
        <v>0</v>
      </c>
      <c r="G1284" s="193">
        <v>0</v>
      </c>
      <c r="H1284" s="194">
        <v>0</v>
      </c>
      <c r="I1284" s="87">
        <v>3198.3</v>
      </c>
      <c r="J1284" s="89">
        <v>0</v>
      </c>
      <c r="K1284" s="96" t="s">
        <v>2317</v>
      </c>
      <c r="L1284" s="19" t="s">
        <v>2429</v>
      </c>
      <c r="M1284" s="19" t="s">
        <v>2313</v>
      </c>
      <c r="N1284" s="19" t="s">
        <v>2318</v>
      </c>
      <c r="O1284" s="19"/>
    </row>
    <row r="1285" spans="1:15" x14ac:dyDescent="0.25">
      <c r="A1285" s="189" t="s">
        <v>2267</v>
      </c>
      <c r="B1285" s="190" t="s">
        <v>2265</v>
      </c>
      <c r="C1285" s="190" t="s">
        <v>2266</v>
      </c>
      <c r="D1285" s="224" t="s">
        <v>2319</v>
      </c>
      <c r="E1285" s="191" t="s">
        <v>2320</v>
      </c>
      <c r="F1285" s="192">
        <v>0</v>
      </c>
      <c r="G1285" s="193">
        <v>0</v>
      </c>
      <c r="H1285" s="194">
        <v>0</v>
      </c>
      <c r="I1285" s="87">
        <v>0</v>
      </c>
      <c r="J1285" s="89">
        <v>0</v>
      </c>
      <c r="K1285" s="96" t="s">
        <v>2321</v>
      </c>
      <c r="L1285" s="19" t="s">
        <v>2429</v>
      </c>
      <c r="M1285" s="19" t="s">
        <v>2313</v>
      </c>
      <c r="N1285" s="19" t="s">
        <v>2314</v>
      </c>
      <c r="O1285" s="19"/>
    </row>
    <row r="1286" spans="1:15" x14ac:dyDescent="0.25">
      <c r="A1286" s="189" t="s">
        <v>2267</v>
      </c>
      <c r="B1286" s="190" t="s">
        <v>2265</v>
      </c>
      <c r="C1286" s="190" t="s">
        <v>2266</v>
      </c>
      <c r="D1286" s="224" t="s">
        <v>2322</v>
      </c>
      <c r="E1286" s="191" t="s">
        <v>2323</v>
      </c>
      <c r="F1286" s="192">
        <v>0</v>
      </c>
      <c r="G1286" s="193">
        <v>0</v>
      </c>
      <c r="H1286" s="194">
        <v>0</v>
      </c>
      <c r="I1286" s="87">
        <v>0</v>
      </c>
      <c r="J1286" s="89">
        <v>0</v>
      </c>
      <c r="K1286" s="96" t="s">
        <v>2324</v>
      </c>
      <c r="L1286" s="19" t="s">
        <v>2429</v>
      </c>
      <c r="M1286" s="19" t="s">
        <v>2313</v>
      </c>
      <c r="N1286" s="19" t="s">
        <v>2314</v>
      </c>
      <c r="O1286" s="19"/>
    </row>
    <row r="1287" spans="1:15" x14ac:dyDescent="0.25">
      <c r="A1287" s="8" t="s">
        <v>2267</v>
      </c>
      <c r="B1287" s="106" t="s">
        <v>2265</v>
      </c>
      <c r="C1287" s="106" t="s">
        <v>2266</v>
      </c>
      <c r="D1287" s="222" t="s">
        <v>2281</v>
      </c>
      <c r="E1287" s="70" t="s">
        <v>2282</v>
      </c>
      <c r="F1287" s="72" t="s">
        <v>2283</v>
      </c>
      <c r="G1287" s="74">
        <v>1</v>
      </c>
      <c r="H1287" s="72">
        <v>1000</v>
      </c>
      <c r="I1287" s="87">
        <v>0</v>
      </c>
      <c r="J1287" s="89">
        <v>0</v>
      </c>
      <c r="K1287" s="96" t="s">
        <v>356</v>
      </c>
      <c r="L1287" s="19" t="s">
        <v>1382</v>
      </c>
      <c r="M1287" s="19" t="s">
        <v>2284</v>
      </c>
      <c r="N1287" s="19" t="s">
        <v>1029</v>
      </c>
      <c r="O1287" s="19"/>
    </row>
    <row r="1288" spans="1:15" x14ac:dyDescent="0.25">
      <c r="A1288" s="8" t="s">
        <v>2267</v>
      </c>
      <c r="B1288" s="106" t="s">
        <v>2265</v>
      </c>
      <c r="C1288" s="106" t="s">
        <v>2266</v>
      </c>
      <c r="D1288" s="222" t="s">
        <v>39</v>
      </c>
      <c r="E1288" s="70" t="s">
        <v>40</v>
      </c>
      <c r="F1288" s="72" t="s">
        <v>60</v>
      </c>
      <c r="G1288" s="74">
        <v>1</v>
      </c>
      <c r="H1288" s="72">
        <v>678000</v>
      </c>
      <c r="I1288" s="87">
        <v>1361527.52</v>
      </c>
      <c r="J1288" s="89">
        <v>1</v>
      </c>
      <c r="K1288" s="96" t="s">
        <v>2285</v>
      </c>
      <c r="L1288" s="19" t="s">
        <v>27</v>
      </c>
      <c r="M1288" s="19"/>
      <c r="N1288" s="19" t="s">
        <v>2286</v>
      </c>
      <c r="O1288" s="19"/>
    </row>
    <row r="1289" spans="1:15" x14ac:dyDescent="0.25">
      <c r="A1289" s="8" t="s">
        <v>2267</v>
      </c>
      <c r="B1289" s="106" t="s">
        <v>2265</v>
      </c>
      <c r="C1289" s="106" t="s">
        <v>2266</v>
      </c>
      <c r="D1289" s="222" t="s">
        <v>2287</v>
      </c>
      <c r="E1289" s="70" t="s">
        <v>2288</v>
      </c>
      <c r="F1289" s="72" t="s">
        <v>2289</v>
      </c>
      <c r="G1289" s="74">
        <v>1</v>
      </c>
      <c r="H1289" s="72">
        <v>27666661</v>
      </c>
      <c r="I1289" s="87">
        <v>8354480.96</v>
      </c>
      <c r="J1289" s="89">
        <v>1</v>
      </c>
      <c r="K1289" s="96" t="s">
        <v>2290</v>
      </c>
      <c r="L1289" s="19" t="s">
        <v>27</v>
      </c>
      <c r="M1289" s="19"/>
      <c r="N1289" s="19" t="s">
        <v>2291</v>
      </c>
      <c r="O1289" s="19"/>
    </row>
    <row r="1290" spans="1:15" x14ac:dyDescent="0.25">
      <c r="A1290" s="8" t="s">
        <v>2267</v>
      </c>
      <c r="B1290" s="106" t="s">
        <v>2265</v>
      </c>
      <c r="C1290" s="106" t="s">
        <v>2266</v>
      </c>
      <c r="D1290" s="222" t="s">
        <v>2292</v>
      </c>
      <c r="E1290" s="70" t="s">
        <v>2293</v>
      </c>
      <c r="F1290" s="72" t="s">
        <v>2294</v>
      </c>
      <c r="G1290" s="74">
        <v>1</v>
      </c>
      <c r="H1290" s="10">
        <v>1127971706</v>
      </c>
      <c r="I1290" s="87">
        <v>918685855.15000021</v>
      </c>
      <c r="J1290" s="89">
        <v>1</v>
      </c>
      <c r="K1290" s="96" t="s">
        <v>2294</v>
      </c>
      <c r="L1290" s="19" t="s">
        <v>27</v>
      </c>
      <c r="M1290" s="19"/>
      <c r="N1290" s="19" t="s">
        <v>2295</v>
      </c>
      <c r="O1290" s="19"/>
    </row>
    <row r="1291" spans="1:15" x14ac:dyDescent="0.25">
      <c r="A1291" s="8" t="s">
        <v>2267</v>
      </c>
      <c r="B1291" s="106" t="s">
        <v>2265</v>
      </c>
      <c r="C1291" s="106" t="s">
        <v>2266</v>
      </c>
      <c r="D1291" s="222" t="s">
        <v>2296</v>
      </c>
      <c r="E1291" s="70" t="s">
        <v>2297</v>
      </c>
      <c r="F1291" s="72" t="s">
        <v>2298</v>
      </c>
      <c r="G1291" s="74">
        <v>1</v>
      </c>
      <c r="H1291" s="72">
        <v>67734466</v>
      </c>
      <c r="I1291" s="87">
        <v>68458411.549999982</v>
      </c>
      <c r="J1291" s="89">
        <v>1</v>
      </c>
      <c r="K1291" s="96" t="s">
        <v>2299</v>
      </c>
      <c r="L1291" s="19" t="s">
        <v>27</v>
      </c>
      <c r="M1291" s="19"/>
      <c r="N1291" s="19" t="s">
        <v>2300</v>
      </c>
      <c r="O1291" s="19"/>
    </row>
    <row r="1292" spans="1:15" x14ac:dyDescent="0.25">
      <c r="A1292" s="8" t="s">
        <v>2267</v>
      </c>
      <c r="B1292" s="106" t="s">
        <v>2265</v>
      </c>
      <c r="C1292" s="106" t="s">
        <v>2266</v>
      </c>
      <c r="D1292" s="222" t="s">
        <v>2301</v>
      </c>
      <c r="E1292" s="70" t="s">
        <v>2302</v>
      </c>
      <c r="F1292" s="72" t="s">
        <v>2303</v>
      </c>
      <c r="G1292" s="74">
        <v>2</v>
      </c>
      <c r="H1292" s="72">
        <v>1286446012</v>
      </c>
      <c r="I1292" s="87">
        <v>1332588414.3899999</v>
      </c>
      <c r="J1292" s="89">
        <v>2</v>
      </c>
      <c r="K1292" s="96" t="s">
        <v>2303</v>
      </c>
      <c r="L1292" s="19" t="s">
        <v>27</v>
      </c>
      <c r="M1292" s="19"/>
      <c r="N1292" s="19" t="s">
        <v>2304</v>
      </c>
      <c r="O1292" s="19"/>
    </row>
    <row r="1293" spans="1:15" x14ac:dyDescent="0.25">
      <c r="A1293" s="107" t="s">
        <v>1254</v>
      </c>
      <c r="B1293" s="107" t="s">
        <v>1252</v>
      </c>
      <c r="C1293" s="107" t="s">
        <v>1253</v>
      </c>
      <c r="D1293" s="227" t="s">
        <v>17</v>
      </c>
      <c r="E1293" s="107" t="s">
        <v>18</v>
      </c>
      <c r="F1293" s="195" t="s">
        <v>19</v>
      </c>
      <c r="G1293" s="196">
        <v>1</v>
      </c>
      <c r="H1293" s="197">
        <v>88099412</v>
      </c>
      <c r="I1293" s="87">
        <v>67779889.460000008</v>
      </c>
      <c r="J1293" s="89">
        <v>1</v>
      </c>
      <c r="K1293" s="96" t="s">
        <v>649</v>
      </c>
      <c r="L1293" s="19" t="s">
        <v>27</v>
      </c>
      <c r="M1293" s="19"/>
      <c r="N1293" s="19"/>
      <c r="O1293" s="19"/>
    </row>
    <row r="1294" spans="1:15" x14ac:dyDescent="0.25">
      <c r="A1294" s="107" t="s">
        <v>1254</v>
      </c>
      <c r="B1294" s="107" t="s">
        <v>1252</v>
      </c>
      <c r="C1294" s="107" t="s">
        <v>1253</v>
      </c>
      <c r="D1294" s="227" t="s">
        <v>20</v>
      </c>
      <c r="E1294" s="107" t="s">
        <v>21</v>
      </c>
      <c r="F1294" s="195" t="s">
        <v>375</v>
      </c>
      <c r="G1294" s="196">
        <v>1</v>
      </c>
      <c r="H1294" s="197">
        <v>5898518</v>
      </c>
      <c r="I1294" s="87">
        <v>2341753.17</v>
      </c>
      <c r="J1294" s="89">
        <v>1</v>
      </c>
      <c r="K1294" s="96" t="s">
        <v>375</v>
      </c>
      <c r="L1294" s="19" t="s">
        <v>27</v>
      </c>
      <c r="M1294" s="19"/>
      <c r="N1294" s="19"/>
      <c r="O1294" s="19"/>
    </row>
    <row r="1295" spans="1:15" x14ac:dyDescent="0.25">
      <c r="A1295" s="107" t="s">
        <v>1254</v>
      </c>
      <c r="B1295" s="107" t="s">
        <v>1252</v>
      </c>
      <c r="C1295" s="107" t="s">
        <v>1253</v>
      </c>
      <c r="D1295" s="227" t="s">
        <v>1255</v>
      </c>
      <c r="E1295" s="107" t="s">
        <v>1256</v>
      </c>
      <c r="F1295" s="195" t="s">
        <v>19</v>
      </c>
      <c r="G1295" s="196">
        <v>1</v>
      </c>
      <c r="H1295" s="197">
        <v>12694661</v>
      </c>
      <c r="I1295" s="87">
        <v>9976430.0799999982</v>
      </c>
      <c r="J1295" s="89">
        <v>1</v>
      </c>
      <c r="K1295" s="96" t="s">
        <v>649</v>
      </c>
      <c r="L1295" s="19" t="s">
        <v>27</v>
      </c>
      <c r="M1295" s="19"/>
      <c r="N1295" s="19"/>
      <c r="O1295" s="19"/>
    </row>
    <row r="1296" spans="1:15" x14ac:dyDescent="0.25">
      <c r="A1296" s="78" t="s">
        <v>1254</v>
      </c>
      <c r="B1296" s="198" t="s">
        <v>1252</v>
      </c>
      <c r="C1296" s="198" t="s">
        <v>1253</v>
      </c>
      <c r="D1296" s="222" t="s">
        <v>39</v>
      </c>
      <c r="E1296" s="109" t="s">
        <v>3730</v>
      </c>
      <c r="F1296" s="79" t="s">
        <v>32</v>
      </c>
      <c r="G1296" s="80">
        <v>0</v>
      </c>
      <c r="H1296" s="10">
        <v>0</v>
      </c>
      <c r="I1296" s="87">
        <v>68727.98</v>
      </c>
      <c r="J1296" s="89">
        <v>0</v>
      </c>
      <c r="K1296" s="96" t="s">
        <v>356</v>
      </c>
      <c r="L1296" s="19" t="s">
        <v>2429</v>
      </c>
      <c r="M1296" s="19"/>
      <c r="N1296" s="19"/>
      <c r="O1296" s="19"/>
    </row>
    <row r="1297" spans="1:15" x14ac:dyDescent="0.25">
      <c r="A1297" s="107" t="s">
        <v>1254</v>
      </c>
      <c r="B1297" s="107" t="s">
        <v>1252</v>
      </c>
      <c r="C1297" s="107" t="s">
        <v>1253</v>
      </c>
      <c r="D1297" s="227" t="s">
        <v>1257</v>
      </c>
      <c r="E1297" s="107" t="s">
        <v>1258</v>
      </c>
      <c r="F1297" s="195" t="s">
        <v>824</v>
      </c>
      <c r="G1297" s="196">
        <v>1</v>
      </c>
      <c r="H1297" s="197">
        <v>37719943</v>
      </c>
      <c r="I1297" s="87">
        <v>2532534.64</v>
      </c>
      <c r="J1297" s="89">
        <v>1</v>
      </c>
      <c r="K1297" s="96" t="s">
        <v>1259</v>
      </c>
      <c r="L1297" s="19" t="s">
        <v>27</v>
      </c>
      <c r="M1297" s="19"/>
      <c r="N1297" s="19"/>
      <c r="O1297" s="19"/>
    </row>
    <row r="1298" spans="1:15" x14ac:dyDescent="0.25">
      <c r="A1298" s="107" t="s">
        <v>1254</v>
      </c>
      <c r="B1298" s="107" t="s">
        <v>1252</v>
      </c>
      <c r="C1298" s="107" t="s">
        <v>1253</v>
      </c>
      <c r="D1298" s="227" t="s">
        <v>822</v>
      </c>
      <c r="E1298" s="107" t="s">
        <v>823</v>
      </c>
      <c r="F1298" s="195" t="s">
        <v>16</v>
      </c>
      <c r="G1298" s="196">
        <v>1</v>
      </c>
      <c r="H1298" s="197">
        <v>18823324</v>
      </c>
      <c r="I1298" s="87">
        <v>9339764.9800000004</v>
      </c>
      <c r="J1298" s="89">
        <v>0</v>
      </c>
      <c r="K1298" s="96" t="s">
        <v>1260</v>
      </c>
      <c r="L1298" s="19" t="s">
        <v>33</v>
      </c>
      <c r="M1298" s="19" t="s">
        <v>1261</v>
      </c>
      <c r="N1298" s="19"/>
      <c r="O1298" s="19"/>
    </row>
    <row r="1299" spans="1:15" x14ac:dyDescent="0.25">
      <c r="A1299" s="198" t="s">
        <v>1254</v>
      </c>
      <c r="B1299" s="198" t="s">
        <v>1252</v>
      </c>
      <c r="C1299" s="198" t="s">
        <v>1253</v>
      </c>
      <c r="D1299" s="227" t="s">
        <v>827</v>
      </c>
      <c r="E1299" s="198" t="s">
        <v>1262</v>
      </c>
      <c r="F1299" s="199" t="s">
        <v>829</v>
      </c>
      <c r="G1299" s="200">
        <v>1029</v>
      </c>
      <c r="H1299" s="201">
        <v>1440057</v>
      </c>
      <c r="I1299" s="87">
        <v>6917868.1199999992</v>
      </c>
      <c r="J1299" s="89">
        <v>680</v>
      </c>
      <c r="K1299" s="96" t="s">
        <v>829</v>
      </c>
      <c r="L1299" s="19" t="s">
        <v>33</v>
      </c>
      <c r="M1299" s="19" t="s">
        <v>1263</v>
      </c>
      <c r="N1299" s="19"/>
      <c r="O1299" s="19"/>
    </row>
    <row r="1300" spans="1:15" x14ac:dyDescent="0.25">
      <c r="A1300" s="107" t="s">
        <v>1254</v>
      </c>
      <c r="B1300" s="107" t="s">
        <v>1252</v>
      </c>
      <c r="C1300" s="107" t="s">
        <v>1253</v>
      </c>
      <c r="D1300" s="227" t="s">
        <v>1264</v>
      </c>
      <c r="E1300" s="107" t="s">
        <v>1265</v>
      </c>
      <c r="F1300" s="195" t="s">
        <v>928</v>
      </c>
      <c r="G1300" s="196">
        <v>1</v>
      </c>
      <c r="H1300" s="197">
        <v>1000</v>
      </c>
      <c r="I1300" s="87">
        <v>3516214.2299999995</v>
      </c>
      <c r="J1300" s="89">
        <v>1</v>
      </c>
      <c r="K1300" s="96" t="s">
        <v>928</v>
      </c>
      <c r="L1300" s="19" t="s">
        <v>27</v>
      </c>
      <c r="M1300" s="19"/>
      <c r="N1300" s="19"/>
      <c r="O1300" s="19"/>
    </row>
    <row r="1301" spans="1:15" x14ac:dyDescent="0.25">
      <c r="A1301" s="78" t="s">
        <v>1254</v>
      </c>
      <c r="B1301" s="198" t="s">
        <v>1252</v>
      </c>
      <c r="C1301" s="198" t="s">
        <v>1253</v>
      </c>
      <c r="D1301" s="222" t="s">
        <v>1278</v>
      </c>
      <c r="E1301" s="109" t="s">
        <v>3732</v>
      </c>
      <c r="F1301" s="79" t="s">
        <v>32</v>
      </c>
      <c r="G1301" s="80">
        <v>0</v>
      </c>
      <c r="H1301" s="10">
        <v>0</v>
      </c>
      <c r="I1301" s="87">
        <v>0</v>
      </c>
      <c r="J1301" s="89">
        <v>0</v>
      </c>
      <c r="K1301" s="96" t="s">
        <v>356</v>
      </c>
      <c r="L1301" s="19" t="s">
        <v>2429</v>
      </c>
      <c r="M1301" s="19"/>
      <c r="N1301" s="19"/>
      <c r="O1301" s="19"/>
    </row>
    <row r="1302" spans="1:15" x14ac:dyDescent="0.25">
      <c r="A1302" s="78" t="s">
        <v>1254</v>
      </c>
      <c r="B1302" s="198" t="s">
        <v>1252</v>
      </c>
      <c r="C1302" s="198" t="s">
        <v>1253</v>
      </c>
      <c r="D1302" s="222" t="s">
        <v>1377</v>
      </c>
      <c r="E1302" s="109" t="s">
        <v>3733</v>
      </c>
      <c r="F1302" s="79" t="s">
        <v>32</v>
      </c>
      <c r="G1302" s="80">
        <v>0</v>
      </c>
      <c r="H1302" s="10">
        <v>0</v>
      </c>
      <c r="I1302" s="87">
        <v>4794825.43</v>
      </c>
      <c r="J1302" s="89">
        <v>0</v>
      </c>
      <c r="K1302" s="96" t="s">
        <v>356</v>
      </c>
      <c r="L1302" s="19" t="s">
        <v>2429</v>
      </c>
      <c r="M1302" s="19"/>
      <c r="N1302" s="19"/>
      <c r="O1302" s="19"/>
    </row>
    <row r="1303" spans="1:15" x14ac:dyDescent="0.25">
      <c r="A1303" s="78" t="s">
        <v>1254</v>
      </c>
      <c r="B1303" s="198" t="s">
        <v>1252</v>
      </c>
      <c r="C1303" s="198" t="s">
        <v>1253</v>
      </c>
      <c r="D1303" s="222" t="s">
        <v>1281</v>
      </c>
      <c r="E1303" s="109" t="s">
        <v>3734</v>
      </c>
      <c r="F1303" s="79" t="s">
        <v>32</v>
      </c>
      <c r="G1303" s="80">
        <v>0</v>
      </c>
      <c r="H1303" s="10">
        <v>0</v>
      </c>
      <c r="I1303" s="87">
        <v>289669.33</v>
      </c>
      <c r="J1303" s="89">
        <v>0</v>
      </c>
      <c r="K1303" s="96" t="s">
        <v>356</v>
      </c>
      <c r="L1303" s="19" t="s">
        <v>2429</v>
      </c>
      <c r="M1303" s="19"/>
      <c r="N1303" s="19"/>
      <c r="O1303" s="19"/>
    </row>
    <row r="1304" spans="1:15" x14ac:dyDescent="0.25">
      <c r="A1304" s="6" t="s">
        <v>1761</v>
      </c>
      <c r="B1304" s="13" t="s">
        <v>1759</v>
      </c>
      <c r="C1304" s="13" t="s">
        <v>1760</v>
      </c>
      <c r="D1304" s="222">
        <v>9502</v>
      </c>
      <c r="E1304" s="83" t="s">
        <v>1834</v>
      </c>
      <c r="F1304" s="10" t="s">
        <v>1835</v>
      </c>
      <c r="G1304" s="11">
        <v>1</v>
      </c>
      <c r="H1304" s="10">
        <v>10000</v>
      </c>
      <c r="I1304" s="87">
        <v>0</v>
      </c>
      <c r="J1304" s="89">
        <v>0</v>
      </c>
      <c r="K1304" s="96" t="s">
        <v>356</v>
      </c>
      <c r="L1304" s="19" t="s">
        <v>2429</v>
      </c>
      <c r="M1304" s="19"/>
      <c r="N1304" s="19"/>
      <c r="O1304" s="19" t="s">
        <v>3768</v>
      </c>
    </row>
    <row r="1305" spans="1:15" x14ac:dyDescent="0.25">
      <c r="A1305" s="6" t="s">
        <v>1761</v>
      </c>
      <c r="B1305" s="13" t="s">
        <v>1759</v>
      </c>
      <c r="C1305" s="13" t="s">
        <v>1760</v>
      </c>
      <c r="D1305" s="222">
        <v>9505</v>
      </c>
      <c r="E1305" s="83" t="s">
        <v>1836</v>
      </c>
      <c r="F1305" s="10" t="s">
        <v>16</v>
      </c>
      <c r="G1305" s="11">
        <v>1</v>
      </c>
      <c r="H1305" s="10">
        <v>1000000</v>
      </c>
      <c r="I1305" s="87">
        <v>0</v>
      </c>
      <c r="J1305" s="89">
        <v>0</v>
      </c>
      <c r="K1305" s="96" t="s">
        <v>356</v>
      </c>
      <c r="L1305" s="19" t="s">
        <v>3762</v>
      </c>
      <c r="M1305" s="19"/>
      <c r="N1305" s="19"/>
      <c r="O1305" s="19" t="s">
        <v>3766</v>
      </c>
    </row>
    <row r="1306" spans="1:15" x14ac:dyDescent="0.25">
      <c r="A1306" s="6" t="s">
        <v>1761</v>
      </c>
      <c r="B1306" s="13" t="s">
        <v>1759</v>
      </c>
      <c r="C1306" s="13" t="s">
        <v>1760</v>
      </c>
      <c r="D1306" s="222">
        <v>9509</v>
      </c>
      <c r="E1306" s="83" t="s">
        <v>1837</v>
      </c>
      <c r="F1306" s="10" t="s">
        <v>16</v>
      </c>
      <c r="G1306" s="11">
        <v>1</v>
      </c>
      <c r="H1306" s="10">
        <v>10000</v>
      </c>
      <c r="I1306" s="87">
        <v>0</v>
      </c>
      <c r="J1306" s="89">
        <v>0</v>
      </c>
      <c r="K1306" s="96" t="s">
        <v>356</v>
      </c>
      <c r="L1306" s="19" t="s">
        <v>2429</v>
      </c>
      <c r="M1306" s="19"/>
      <c r="N1306" s="19"/>
      <c r="O1306" s="19" t="s">
        <v>3768</v>
      </c>
    </row>
    <row r="1307" spans="1:15" x14ac:dyDescent="0.25">
      <c r="A1307" s="6" t="s">
        <v>1761</v>
      </c>
      <c r="B1307" s="13" t="s">
        <v>1759</v>
      </c>
      <c r="C1307" s="13" t="s">
        <v>1760</v>
      </c>
      <c r="D1307" s="222">
        <v>9520</v>
      </c>
      <c r="E1307" s="83" t="s">
        <v>1838</v>
      </c>
      <c r="F1307" s="10" t="s">
        <v>16</v>
      </c>
      <c r="G1307" s="11">
        <v>1</v>
      </c>
      <c r="H1307" s="10">
        <v>1200000</v>
      </c>
      <c r="I1307" s="87">
        <v>0</v>
      </c>
      <c r="J1307" s="89">
        <v>0</v>
      </c>
      <c r="K1307" s="96" t="s">
        <v>356</v>
      </c>
      <c r="L1307" s="19" t="s">
        <v>3762</v>
      </c>
      <c r="M1307" s="19"/>
      <c r="N1307" s="19"/>
      <c r="O1307" s="19" t="s">
        <v>3766</v>
      </c>
    </row>
    <row r="1308" spans="1:15" x14ac:dyDescent="0.25">
      <c r="A1308" s="6" t="s">
        <v>1761</v>
      </c>
      <c r="B1308" s="13" t="s">
        <v>1759</v>
      </c>
      <c r="C1308" s="13" t="s">
        <v>1760</v>
      </c>
      <c r="D1308" s="222">
        <v>9546</v>
      </c>
      <c r="E1308" s="83" t="s">
        <v>1839</v>
      </c>
      <c r="F1308" s="10" t="s">
        <v>16</v>
      </c>
      <c r="G1308" s="11">
        <v>1</v>
      </c>
      <c r="H1308" s="10">
        <v>10000</v>
      </c>
      <c r="I1308" s="87">
        <v>0</v>
      </c>
      <c r="J1308" s="89">
        <v>0</v>
      </c>
      <c r="K1308" s="96" t="s">
        <v>356</v>
      </c>
      <c r="L1308" s="19" t="s">
        <v>2429</v>
      </c>
      <c r="M1308" s="19"/>
      <c r="N1308" s="19"/>
      <c r="O1308" s="19" t="s">
        <v>3768</v>
      </c>
    </row>
    <row r="1309" spans="1:15" x14ac:dyDescent="0.25">
      <c r="A1309" s="6" t="s">
        <v>1761</v>
      </c>
      <c r="B1309" s="13" t="s">
        <v>1759</v>
      </c>
      <c r="C1309" s="13" t="s">
        <v>1760</v>
      </c>
      <c r="D1309" s="222">
        <v>9550</v>
      </c>
      <c r="E1309" s="83" t="s">
        <v>1840</v>
      </c>
      <c r="F1309" s="10" t="s">
        <v>771</v>
      </c>
      <c r="G1309" s="11">
        <v>1</v>
      </c>
      <c r="H1309" s="10">
        <v>10000</v>
      </c>
      <c r="I1309" s="87">
        <v>0</v>
      </c>
      <c r="J1309" s="89">
        <v>0</v>
      </c>
      <c r="K1309" s="96" t="s">
        <v>356</v>
      </c>
      <c r="L1309" s="19" t="s">
        <v>2429</v>
      </c>
      <c r="M1309" s="19"/>
      <c r="N1309" s="19"/>
      <c r="O1309" s="19" t="s">
        <v>3768</v>
      </c>
    </row>
    <row r="1310" spans="1:15" x14ac:dyDescent="0.25">
      <c r="A1310" s="6" t="s">
        <v>1761</v>
      </c>
      <c r="B1310" s="13" t="s">
        <v>1759</v>
      </c>
      <c r="C1310" s="13" t="s">
        <v>1760</v>
      </c>
      <c r="D1310" s="222">
        <v>9553</v>
      </c>
      <c r="E1310" s="83" t="s">
        <v>1841</v>
      </c>
      <c r="F1310" s="10" t="s">
        <v>16</v>
      </c>
      <c r="G1310" s="11">
        <v>1</v>
      </c>
      <c r="H1310" s="10">
        <v>10000</v>
      </c>
      <c r="I1310" s="87">
        <v>0</v>
      </c>
      <c r="J1310" s="89">
        <v>0</v>
      </c>
      <c r="K1310" s="96" t="s">
        <v>356</v>
      </c>
      <c r="L1310" s="19" t="s">
        <v>2429</v>
      </c>
      <c r="M1310" s="19"/>
      <c r="N1310" s="19"/>
      <c r="O1310" s="19" t="s">
        <v>3768</v>
      </c>
    </row>
    <row r="1311" spans="1:15" x14ac:dyDescent="0.25">
      <c r="A1311" s="6" t="s">
        <v>1761</v>
      </c>
      <c r="B1311" s="13" t="s">
        <v>1759</v>
      </c>
      <c r="C1311" s="13" t="s">
        <v>1760</v>
      </c>
      <c r="D1311" s="222">
        <v>9564</v>
      </c>
      <c r="E1311" s="83" t="s">
        <v>1842</v>
      </c>
      <c r="F1311" s="10" t="s">
        <v>1244</v>
      </c>
      <c r="G1311" s="11">
        <v>1</v>
      </c>
      <c r="H1311" s="10">
        <v>10000</v>
      </c>
      <c r="I1311" s="87">
        <v>0</v>
      </c>
      <c r="J1311" s="89">
        <v>0</v>
      </c>
      <c r="K1311" s="96" t="s">
        <v>356</v>
      </c>
      <c r="L1311" s="19" t="s">
        <v>2429</v>
      </c>
      <c r="M1311" s="19"/>
      <c r="N1311" s="19"/>
      <c r="O1311" s="19" t="s">
        <v>3768</v>
      </c>
    </row>
    <row r="1312" spans="1:15" x14ac:dyDescent="0.25">
      <c r="A1312" s="6" t="s">
        <v>1761</v>
      </c>
      <c r="B1312" s="13" t="s">
        <v>1759</v>
      </c>
      <c r="C1312" s="13" t="s">
        <v>1760</v>
      </c>
      <c r="D1312" s="222">
        <v>9569</v>
      </c>
      <c r="E1312" s="83" t="s">
        <v>1843</v>
      </c>
      <c r="F1312" s="10" t="s">
        <v>1244</v>
      </c>
      <c r="G1312" s="11">
        <v>1</v>
      </c>
      <c r="H1312" s="10">
        <v>10000</v>
      </c>
      <c r="I1312" s="87">
        <v>0</v>
      </c>
      <c r="J1312" s="89">
        <v>0</v>
      </c>
      <c r="K1312" s="96" t="s">
        <v>356</v>
      </c>
      <c r="L1312" s="19" t="s">
        <v>2429</v>
      </c>
      <c r="M1312" s="19"/>
      <c r="N1312" s="19"/>
      <c r="O1312" s="19" t="s">
        <v>3768</v>
      </c>
    </row>
    <row r="1313" spans="1:15" x14ac:dyDescent="0.25">
      <c r="A1313" s="6" t="s">
        <v>1761</v>
      </c>
      <c r="B1313" s="13" t="s">
        <v>1759</v>
      </c>
      <c r="C1313" s="13" t="s">
        <v>1760</v>
      </c>
      <c r="D1313" s="222">
        <v>9570</v>
      </c>
      <c r="E1313" s="83" t="s">
        <v>1844</v>
      </c>
      <c r="F1313" s="10" t="s">
        <v>16</v>
      </c>
      <c r="G1313" s="11">
        <v>1</v>
      </c>
      <c r="H1313" s="10">
        <v>10000</v>
      </c>
      <c r="I1313" s="87">
        <v>0</v>
      </c>
      <c r="J1313" s="89">
        <v>0</v>
      </c>
      <c r="K1313" s="96" t="s">
        <v>356</v>
      </c>
      <c r="L1313" s="19" t="s">
        <v>2429</v>
      </c>
      <c r="M1313" s="19"/>
      <c r="N1313" s="19"/>
      <c r="O1313" s="19" t="s">
        <v>3768</v>
      </c>
    </row>
    <row r="1314" spans="1:15" x14ac:dyDescent="0.25">
      <c r="A1314" s="6" t="s">
        <v>1761</v>
      </c>
      <c r="B1314" s="13" t="s">
        <v>1759</v>
      </c>
      <c r="C1314" s="13" t="s">
        <v>1760</v>
      </c>
      <c r="D1314" s="222">
        <v>9571</v>
      </c>
      <c r="E1314" s="83" t="s">
        <v>1845</v>
      </c>
      <c r="F1314" s="10" t="s">
        <v>16</v>
      </c>
      <c r="G1314" s="11">
        <v>1</v>
      </c>
      <c r="H1314" s="10">
        <v>10000</v>
      </c>
      <c r="I1314" s="87">
        <v>0</v>
      </c>
      <c r="J1314" s="89">
        <v>0</v>
      </c>
      <c r="K1314" s="96" t="s">
        <v>356</v>
      </c>
      <c r="L1314" s="19" t="s">
        <v>2429</v>
      </c>
      <c r="M1314" s="19"/>
      <c r="N1314" s="19"/>
      <c r="O1314" s="19" t="s">
        <v>3768</v>
      </c>
    </row>
    <row r="1315" spans="1:15" x14ac:dyDescent="0.25">
      <c r="A1315" s="6" t="s">
        <v>1761</v>
      </c>
      <c r="B1315" s="13" t="s">
        <v>1759</v>
      </c>
      <c r="C1315" s="13" t="s">
        <v>1760</v>
      </c>
      <c r="D1315" s="222">
        <v>9580</v>
      </c>
      <c r="E1315" s="83" t="s">
        <v>1846</v>
      </c>
      <c r="F1315" s="10" t="s">
        <v>16</v>
      </c>
      <c r="G1315" s="11">
        <v>1</v>
      </c>
      <c r="H1315" s="10">
        <v>10000</v>
      </c>
      <c r="I1315" s="87">
        <v>0</v>
      </c>
      <c r="J1315" s="89">
        <v>0</v>
      </c>
      <c r="K1315" s="96" t="s">
        <v>356</v>
      </c>
      <c r="L1315" s="19" t="s">
        <v>2429</v>
      </c>
      <c r="M1315" s="19"/>
      <c r="N1315" s="19"/>
      <c r="O1315" s="19" t="s">
        <v>3768</v>
      </c>
    </row>
    <row r="1316" spans="1:15" x14ac:dyDescent="0.25">
      <c r="A1316" s="6" t="s">
        <v>1761</v>
      </c>
      <c r="B1316" s="13" t="s">
        <v>1759</v>
      </c>
      <c r="C1316" s="13" t="s">
        <v>1760</v>
      </c>
      <c r="D1316" s="222">
        <v>9582</v>
      </c>
      <c r="E1316" s="83" t="s">
        <v>1847</v>
      </c>
      <c r="F1316" s="10" t="s">
        <v>16</v>
      </c>
      <c r="G1316" s="11">
        <v>1</v>
      </c>
      <c r="H1316" s="10">
        <v>10000</v>
      </c>
      <c r="I1316" s="87">
        <v>0</v>
      </c>
      <c r="J1316" s="89">
        <v>0</v>
      </c>
      <c r="K1316" s="96" t="s">
        <v>356</v>
      </c>
      <c r="L1316" s="19" t="s">
        <v>2429</v>
      </c>
      <c r="M1316" s="19"/>
      <c r="N1316" s="19"/>
      <c r="O1316" s="19" t="s">
        <v>3768</v>
      </c>
    </row>
    <row r="1317" spans="1:15" x14ac:dyDescent="0.25">
      <c r="A1317" s="6" t="s">
        <v>1761</v>
      </c>
      <c r="B1317" s="13" t="s">
        <v>1759</v>
      </c>
      <c r="C1317" s="13" t="s">
        <v>1760</v>
      </c>
      <c r="D1317" s="222">
        <v>9585</v>
      </c>
      <c r="E1317" s="83" t="s">
        <v>1848</v>
      </c>
      <c r="F1317" s="10" t="s">
        <v>16</v>
      </c>
      <c r="G1317" s="11">
        <v>1</v>
      </c>
      <c r="H1317" s="10">
        <v>10000</v>
      </c>
      <c r="I1317" s="87">
        <v>0</v>
      </c>
      <c r="J1317" s="89">
        <v>0</v>
      </c>
      <c r="K1317" s="96" t="s">
        <v>356</v>
      </c>
      <c r="L1317" s="19" t="s">
        <v>2429</v>
      </c>
      <c r="M1317" s="19"/>
      <c r="N1317" s="19"/>
      <c r="O1317" s="19" t="s">
        <v>3768</v>
      </c>
    </row>
    <row r="1318" spans="1:15" x14ac:dyDescent="0.25">
      <c r="A1318" s="6" t="s">
        <v>1761</v>
      </c>
      <c r="B1318" s="13" t="s">
        <v>1759</v>
      </c>
      <c r="C1318" s="13" t="s">
        <v>1760</v>
      </c>
      <c r="D1318" s="222">
        <v>9595</v>
      </c>
      <c r="E1318" s="83" t="s">
        <v>1849</v>
      </c>
      <c r="F1318" s="10" t="s">
        <v>16</v>
      </c>
      <c r="G1318" s="11">
        <v>1</v>
      </c>
      <c r="H1318" s="10">
        <v>10000</v>
      </c>
      <c r="I1318" s="87">
        <v>0</v>
      </c>
      <c r="J1318" s="89">
        <v>0</v>
      </c>
      <c r="K1318" s="96" t="s">
        <v>356</v>
      </c>
      <c r="L1318" s="19" t="s">
        <v>2429</v>
      </c>
      <c r="M1318" s="19"/>
      <c r="N1318" s="19"/>
      <c r="O1318" s="19" t="s">
        <v>3768</v>
      </c>
    </row>
    <row r="1319" spans="1:15" x14ac:dyDescent="0.25">
      <c r="A1319" s="6" t="s">
        <v>1761</v>
      </c>
      <c r="B1319" s="13" t="s">
        <v>1759</v>
      </c>
      <c r="C1319" s="13" t="s">
        <v>1760</v>
      </c>
      <c r="D1319" s="222">
        <v>9602</v>
      </c>
      <c r="E1319" s="83" t="s">
        <v>1850</v>
      </c>
      <c r="F1319" s="10" t="s">
        <v>771</v>
      </c>
      <c r="G1319" s="11">
        <v>1</v>
      </c>
      <c r="H1319" s="10">
        <v>10000</v>
      </c>
      <c r="I1319" s="87">
        <v>0</v>
      </c>
      <c r="J1319" s="89">
        <v>0</v>
      </c>
      <c r="K1319" s="96" t="s">
        <v>356</v>
      </c>
      <c r="L1319" s="19" t="s">
        <v>2429</v>
      </c>
      <c r="M1319" s="19"/>
      <c r="N1319" s="19"/>
      <c r="O1319" s="19" t="s">
        <v>3768</v>
      </c>
    </row>
    <row r="1320" spans="1:15" x14ac:dyDescent="0.25">
      <c r="A1320" s="6" t="s">
        <v>1761</v>
      </c>
      <c r="B1320" s="13" t="s">
        <v>1759</v>
      </c>
      <c r="C1320" s="13" t="s">
        <v>1760</v>
      </c>
      <c r="D1320" s="222">
        <v>9632</v>
      </c>
      <c r="E1320" s="83" t="s">
        <v>1851</v>
      </c>
      <c r="F1320" s="10" t="s">
        <v>771</v>
      </c>
      <c r="G1320" s="11">
        <v>1</v>
      </c>
      <c r="H1320" s="10">
        <v>10000</v>
      </c>
      <c r="I1320" s="87">
        <v>0</v>
      </c>
      <c r="J1320" s="89">
        <v>0</v>
      </c>
      <c r="K1320" s="96" t="s">
        <v>356</v>
      </c>
      <c r="L1320" s="19" t="s">
        <v>2429</v>
      </c>
      <c r="M1320" s="19"/>
      <c r="N1320" s="19"/>
      <c r="O1320" s="19" t="s">
        <v>3768</v>
      </c>
    </row>
    <row r="1321" spans="1:15" x14ac:dyDescent="0.25">
      <c r="A1321" s="6" t="s">
        <v>1761</v>
      </c>
      <c r="B1321" s="13" t="s">
        <v>1759</v>
      </c>
      <c r="C1321" s="13" t="s">
        <v>1760</v>
      </c>
      <c r="D1321" s="222">
        <v>9648</v>
      </c>
      <c r="E1321" s="83" t="s">
        <v>1852</v>
      </c>
      <c r="F1321" s="10" t="s">
        <v>1853</v>
      </c>
      <c r="G1321" s="11">
        <v>1</v>
      </c>
      <c r="H1321" s="10">
        <v>10000</v>
      </c>
      <c r="I1321" s="87">
        <v>0</v>
      </c>
      <c r="J1321" s="89">
        <v>0</v>
      </c>
      <c r="K1321" s="96" t="s">
        <v>356</v>
      </c>
      <c r="L1321" s="19" t="s">
        <v>2429</v>
      </c>
      <c r="M1321" s="19"/>
      <c r="N1321" s="19"/>
      <c r="O1321" s="19" t="s">
        <v>3768</v>
      </c>
    </row>
    <row r="1322" spans="1:15" x14ac:dyDescent="0.25">
      <c r="A1322" s="6" t="s">
        <v>1761</v>
      </c>
      <c r="B1322" s="13" t="s">
        <v>1759</v>
      </c>
      <c r="C1322" s="13" t="s">
        <v>1760</v>
      </c>
      <c r="D1322" s="222">
        <v>9651</v>
      </c>
      <c r="E1322" s="83" t="s">
        <v>1854</v>
      </c>
      <c r="F1322" s="10" t="s">
        <v>1855</v>
      </c>
      <c r="G1322" s="11">
        <v>1</v>
      </c>
      <c r="H1322" s="10">
        <v>10000</v>
      </c>
      <c r="I1322" s="87">
        <v>0</v>
      </c>
      <c r="J1322" s="89">
        <v>0</v>
      </c>
      <c r="K1322" s="96" t="s">
        <v>356</v>
      </c>
      <c r="L1322" s="19" t="s">
        <v>2429</v>
      </c>
      <c r="M1322" s="19"/>
      <c r="N1322" s="19"/>
      <c r="O1322" s="19" t="s">
        <v>3768</v>
      </c>
    </row>
    <row r="1323" spans="1:15" x14ac:dyDescent="0.25">
      <c r="A1323" s="6" t="s">
        <v>1761</v>
      </c>
      <c r="B1323" s="13" t="s">
        <v>1759</v>
      </c>
      <c r="C1323" s="13" t="s">
        <v>1760</v>
      </c>
      <c r="D1323" s="222">
        <v>9652</v>
      </c>
      <c r="E1323" s="83" t="s">
        <v>1856</v>
      </c>
      <c r="F1323" s="10" t="s">
        <v>1855</v>
      </c>
      <c r="G1323" s="11">
        <v>1</v>
      </c>
      <c r="H1323" s="10">
        <v>10000</v>
      </c>
      <c r="I1323" s="87">
        <v>0</v>
      </c>
      <c r="J1323" s="89">
        <v>0</v>
      </c>
      <c r="K1323" s="96" t="s">
        <v>356</v>
      </c>
      <c r="L1323" s="19" t="s">
        <v>2429</v>
      </c>
      <c r="M1323" s="19"/>
      <c r="N1323" s="19"/>
      <c r="O1323" s="19" t="s">
        <v>3768</v>
      </c>
    </row>
    <row r="1324" spans="1:15" x14ac:dyDescent="0.25">
      <c r="A1324" s="6" t="s">
        <v>1761</v>
      </c>
      <c r="B1324" s="13" t="s">
        <v>1759</v>
      </c>
      <c r="C1324" s="13" t="s">
        <v>1760</v>
      </c>
      <c r="D1324" s="222">
        <v>9653</v>
      </c>
      <c r="E1324" s="83" t="s">
        <v>1857</v>
      </c>
      <c r="F1324" s="10" t="s">
        <v>1512</v>
      </c>
      <c r="G1324" s="11">
        <v>1</v>
      </c>
      <c r="H1324" s="10">
        <v>10000</v>
      </c>
      <c r="I1324" s="87">
        <v>0</v>
      </c>
      <c r="J1324" s="89">
        <v>0</v>
      </c>
      <c r="K1324" s="96" t="s">
        <v>356</v>
      </c>
      <c r="L1324" s="19" t="s">
        <v>2429</v>
      </c>
      <c r="M1324" s="19"/>
      <c r="N1324" s="19"/>
      <c r="O1324" s="19" t="s">
        <v>3768</v>
      </c>
    </row>
    <row r="1325" spans="1:15" x14ac:dyDescent="0.25">
      <c r="A1325" s="6" t="s">
        <v>1761</v>
      </c>
      <c r="B1325" s="13" t="s">
        <v>1759</v>
      </c>
      <c r="C1325" s="13" t="s">
        <v>1760</v>
      </c>
      <c r="D1325" s="222">
        <v>9654</v>
      </c>
      <c r="E1325" s="83" t="s">
        <v>1858</v>
      </c>
      <c r="F1325" s="10" t="s">
        <v>1512</v>
      </c>
      <c r="G1325" s="11">
        <v>1</v>
      </c>
      <c r="H1325" s="10">
        <v>10000</v>
      </c>
      <c r="I1325" s="87">
        <v>0</v>
      </c>
      <c r="J1325" s="89">
        <v>0</v>
      </c>
      <c r="K1325" s="96" t="s">
        <v>356</v>
      </c>
      <c r="L1325" s="19" t="s">
        <v>2429</v>
      </c>
      <c r="M1325" s="19"/>
      <c r="N1325" s="19"/>
      <c r="O1325" s="19" t="s">
        <v>3768</v>
      </c>
    </row>
    <row r="1326" spans="1:15" x14ac:dyDescent="0.25">
      <c r="A1326" s="6" t="s">
        <v>1761</v>
      </c>
      <c r="B1326" s="13" t="s">
        <v>1759</v>
      </c>
      <c r="C1326" s="13" t="s">
        <v>1760</v>
      </c>
      <c r="D1326" s="222">
        <v>9655</v>
      </c>
      <c r="E1326" s="83" t="s">
        <v>1859</v>
      </c>
      <c r="F1326" s="10" t="s">
        <v>1512</v>
      </c>
      <c r="G1326" s="11">
        <v>1</v>
      </c>
      <c r="H1326" s="10">
        <v>10000</v>
      </c>
      <c r="I1326" s="87">
        <v>0</v>
      </c>
      <c r="J1326" s="89">
        <v>0</v>
      </c>
      <c r="K1326" s="96" t="s">
        <v>356</v>
      </c>
      <c r="L1326" s="19" t="s">
        <v>2429</v>
      </c>
      <c r="M1326" s="19"/>
      <c r="N1326" s="19"/>
      <c r="O1326" s="19" t="s">
        <v>3768</v>
      </c>
    </row>
    <row r="1327" spans="1:15" x14ac:dyDescent="0.25">
      <c r="A1327" s="6" t="s">
        <v>1761</v>
      </c>
      <c r="B1327" s="13" t="s">
        <v>1759</v>
      </c>
      <c r="C1327" s="13" t="s">
        <v>1760</v>
      </c>
      <c r="D1327" s="222">
        <v>9656</v>
      </c>
      <c r="E1327" s="83" t="s">
        <v>1860</v>
      </c>
      <c r="F1327" s="10" t="s">
        <v>1512</v>
      </c>
      <c r="G1327" s="11">
        <v>1</v>
      </c>
      <c r="H1327" s="10">
        <v>10000</v>
      </c>
      <c r="I1327" s="87">
        <v>0</v>
      </c>
      <c r="J1327" s="89">
        <v>0</v>
      </c>
      <c r="K1327" s="96" t="s">
        <v>356</v>
      </c>
      <c r="L1327" s="19" t="s">
        <v>2429</v>
      </c>
      <c r="M1327" s="19"/>
      <c r="N1327" s="19"/>
      <c r="O1327" s="19" t="s">
        <v>3768</v>
      </c>
    </row>
    <row r="1328" spans="1:15" x14ac:dyDescent="0.25">
      <c r="A1328" s="6" t="s">
        <v>1761</v>
      </c>
      <c r="B1328" s="13" t="s">
        <v>1759</v>
      </c>
      <c r="C1328" s="13" t="s">
        <v>1760</v>
      </c>
      <c r="D1328" s="222">
        <v>9657</v>
      </c>
      <c r="E1328" s="83" t="s">
        <v>1861</v>
      </c>
      <c r="F1328" s="10" t="s">
        <v>1855</v>
      </c>
      <c r="G1328" s="11">
        <v>1</v>
      </c>
      <c r="H1328" s="10">
        <v>10000</v>
      </c>
      <c r="I1328" s="87">
        <v>0</v>
      </c>
      <c r="J1328" s="89">
        <v>0</v>
      </c>
      <c r="K1328" s="96" t="s">
        <v>356</v>
      </c>
      <c r="L1328" s="19" t="s">
        <v>2429</v>
      </c>
      <c r="M1328" s="19"/>
      <c r="N1328" s="19"/>
      <c r="O1328" s="19" t="s">
        <v>3768</v>
      </c>
    </row>
    <row r="1329" spans="1:15" x14ac:dyDescent="0.25">
      <c r="A1329" s="6" t="s">
        <v>1761</v>
      </c>
      <c r="B1329" s="13" t="s">
        <v>1759</v>
      </c>
      <c r="C1329" s="13" t="s">
        <v>1760</v>
      </c>
      <c r="D1329" s="222">
        <v>9658</v>
      </c>
      <c r="E1329" s="83" t="s">
        <v>1862</v>
      </c>
      <c r="F1329" s="10" t="s">
        <v>1211</v>
      </c>
      <c r="G1329" s="11">
        <v>1</v>
      </c>
      <c r="H1329" s="10">
        <v>10000</v>
      </c>
      <c r="I1329" s="87">
        <v>0</v>
      </c>
      <c r="J1329" s="89">
        <v>0</v>
      </c>
      <c r="K1329" s="96" t="s">
        <v>356</v>
      </c>
      <c r="L1329" s="19" t="s">
        <v>2429</v>
      </c>
      <c r="M1329" s="19"/>
      <c r="N1329" s="19"/>
      <c r="O1329" s="19" t="s">
        <v>3768</v>
      </c>
    </row>
    <row r="1330" spans="1:15" x14ac:dyDescent="0.25">
      <c r="A1330" s="6" t="s">
        <v>1761</v>
      </c>
      <c r="B1330" s="13" t="s">
        <v>1759</v>
      </c>
      <c r="C1330" s="13" t="s">
        <v>1760</v>
      </c>
      <c r="D1330" s="222">
        <v>9667</v>
      </c>
      <c r="E1330" s="83" t="s">
        <v>1863</v>
      </c>
      <c r="F1330" s="10" t="s">
        <v>16</v>
      </c>
      <c r="G1330" s="11">
        <v>1</v>
      </c>
      <c r="H1330" s="10">
        <v>1000000</v>
      </c>
      <c r="I1330" s="87">
        <v>0</v>
      </c>
      <c r="J1330" s="89">
        <v>0</v>
      </c>
      <c r="K1330" s="96" t="s">
        <v>356</v>
      </c>
      <c r="L1330" s="19" t="s">
        <v>3762</v>
      </c>
      <c r="M1330" s="19"/>
      <c r="N1330" s="19"/>
      <c r="O1330" s="19" t="s">
        <v>3766</v>
      </c>
    </row>
    <row r="1331" spans="1:15" x14ac:dyDescent="0.25">
      <c r="A1331" s="6" t="s">
        <v>1761</v>
      </c>
      <c r="B1331" s="13" t="s">
        <v>1759</v>
      </c>
      <c r="C1331" s="13" t="s">
        <v>1760</v>
      </c>
      <c r="D1331" s="222">
        <v>9668</v>
      </c>
      <c r="E1331" s="83" t="s">
        <v>1864</v>
      </c>
      <c r="F1331" s="10" t="s">
        <v>16</v>
      </c>
      <c r="G1331" s="11">
        <v>1</v>
      </c>
      <c r="H1331" s="10">
        <v>1000000</v>
      </c>
      <c r="I1331" s="87">
        <v>0</v>
      </c>
      <c r="J1331" s="89">
        <v>0</v>
      </c>
      <c r="K1331" s="96" t="s">
        <v>356</v>
      </c>
      <c r="L1331" s="19" t="s">
        <v>3762</v>
      </c>
      <c r="M1331" s="19"/>
      <c r="N1331" s="19"/>
      <c r="O1331" s="19" t="s">
        <v>3766</v>
      </c>
    </row>
    <row r="1332" spans="1:15" x14ac:dyDescent="0.25">
      <c r="A1332" s="98" t="s">
        <v>1761</v>
      </c>
      <c r="B1332" s="98" t="s">
        <v>1759</v>
      </c>
      <c r="C1332" s="98" t="s">
        <v>1760</v>
      </c>
      <c r="D1332" s="234" t="s">
        <v>1865</v>
      </c>
      <c r="E1332" s="98" t="s">
        <v>1866</v>
      </c>
      <c r="F1332" s="202">
        <v>0</v>
      </c>
      <c r="G1332" s="203">
        <v>0</v>
      </c>
      <c r="H1332" s="204">
        <v>0</v>
      </c>
      <c r="I1332" s="87">
        <v>0</v>
      </c>
      <c r="J1332" s="89">
        <v>0</v>
      </c>
      <c r="K1332" s="96" t="s">
        <v>356</v>
      </c>
      <c r="L1332" s="19" t="s">
        <v>2429</v>
      </c>
      <c r="M1332" s="19"/>
      <c r="N1332" s="19"/>
      <c r="O1332" s="19"/>
    </row>
    <row r="1333" spans="1:15" x14ac:dyDescent="0.25">
      <c r="A1333" s="98" t="s">
        <v>1761</v>
      </c>
      <c r="B1333" s="98" t="s">
        <v>1759</v>
      </c>
      <c r="C1333" s="98" t="s">
        <v>1760</v>
      </c>
      <c r="D1333" s="234" t="s">
        <v>1867</v>
      </c>
      <c r="E1333" s="98" t="s">
        <v>1868</v>
      </c>
      <c r="F1333" s="202">
        <v>0</v>
      </c>
      <c r="G1333" s="203">
        <v>0</v>
      </c>
      <c r="H1333" s="204">
        <v>0</v>
      </c>
      <c r="I1333" s="87">
        <v>0</v>
      </c>
      <c r="J1333" s="89">
        <v>0</v>
      </c>
      <c r="K1333" s="96" t="s">
        <v>356</v>
      </c>
      <c r="L1333" s="19" t="s">
        <v>2429</v>
      </c>
      <c r="M1333" s="19"/>
      <c r="N1333" s="19"/>
      <c r="O1333" s="19"/>
    </row>
    <row r="1334" spans="1:15" x14ac:dyDescent="0.25">
      <c r="A1334" s="6" t="s">
        <v>1761</v>
      </c>
      <c r="B1334" s="13" t="s">
        <v>1759</v>
      </c>
      <c r="C1334" s="13" t="s">
        <v>1760</v>
      </c>
      <c r="D1334" s="223" t="s">
        <v>1762</v>
      </c>
      <c r="E1334" s="83" t="s">
        <v>1763</v>
      </c>
      <c r="F1334" s="10" t="s">
        <v>16</v>
      </c>
      <c r="G1334" s="11">
        <v>1</v>
      </c>
      <c r="H1334" s="10">
        <v>1000</v>
      </c>
      <c r="I1334" s="87">
        <v>0</v>
      </c>
      <c r="J1334" s="89">
        <v>0</v>
      </c>
      <c r="K1334" s="96" t="s">
        <v>356</v>
      </c>
      <c r="L1334" s="19" t="s">
        <v>1382</v>
      </c>
      <c r="M1334" s="19" t="s">
        <v>1764</v>
      </c>
      <c r="N1334" s="19" t="s">
        <v>1029</v>
      </c>
      <c r="O1334" s="19"/>
    </row>
    <row r="1335" spans="1:15" x14ac:dyDescent="0.25">
      <c r="A1335" s="6" t="s">
        <v>1761</v>
      </c>
      <c r="B1335" s="13" t="s">
        <v>1759</v>
      </c>
      <c r="C1335" s="13" t="s">
        <v>1760</v>
      </c>
      <c r="D1335" s="222" t="s">
        <v>1765</v>
      </c>
      <c r="E1335" s="6" t="s">
        <v>1766</v>
      </c>
      <c r="F1335" s="10" t="s">
        <v>16</v>
      </c>
      <c r="G1335" s="11">
        <v>1</v>
      </c>
      <c r="H1335" s="10">
        <v>6000000</v>
      </c>
      <c r="I1335" s="87">
        <v>0</v>
      </c>
      <c r="J1335" s="89">
        <v>0</v>
      </c>
      <c r="K1335" s="96" t="str">
        <f>F1335</f>
        <v>Edificações construídas</v>
      </c>
      <c r="L1335" s="19" t="s">
        <v>27</v>
      </c>
      <c r="M1335" s="19"/>
      <c r="N1335" s="19" t="s">
        <v>1767</v>
      </c>
      <c r="O1335" s="19"/>
    </row>
    <row r="1336" spans="1:15" x14ac:dyDescent="0.25">
      <c r="A1336" s="78" t="s">
        <v>1761</v>
      </c>
      <c r="B1336" s="13" t="s">
        <v>1759</v>
      </c>
      <c r="C1336" s="13" t="s">
        <v>1760</v>
      </c>
      <c r="D1336" s="222" t="s">
        <v>3611</v>
      </c>
      <c r="E1336" s="109" t="s">
        <v>3735</v>
      </c>
      <c r="F1336" s="79" t="s">
        <v>32</v>
      </c>
      <c r="G1336" s="80">
        <v>0</v>
      </c>
      <c r="H1336" s="10">
        <v>0</v>
      </c>
      <c r="I1336" s="87">
        <v>792500</v>
      </c>
      <c r="J1336" s="89">
        <v>0</v>
      </c>
      <c r="K1336" s="96" t="s">
        <v>356</v>
      </c>
      <c r="L1336" s="19" t="s">
        <v>2429</v>
      </c>
      <c r="M1336" s="19"/>
      <c r="N1336" s="19"/>
      <c r="O1336" s="19"/>
    </row>
    <row r="1337" spans="1:15" x14ac:dyDescent="0.25">
      <c r="A1337" s="6" t="s">
        <v>1761</v>
      </c>
      <c r="B1337" s="13" t="s">
        <v>1759</v>
      </c>
      <c r="C1337" s="13" t="s">
        <v>1760</v>
      </c>
      <c r="D1337" s="222" t="s">
        <v>1768</v>
      </c>
      <c r="E1337" s="6" t="s">
        <v>1769</v>
      </c>
      <c r="F1337" s="10" t="s">
        <v>16</v>
      </c>
      <c r="G1337" s="11">
        <v>1</v>
      </c>
      <c r="H1337" s="10">
        <v>9500000</v>
      </c>
      <c r="I1337" s="87">
        <v>11788.2</v>
      </c>
      <c r="J1337" s="89">
        <v>1</v>
      </c>
      <c r="K1337" s="96" t="s">
        <v>1770</v>
      </c>
      <c r="L1337" s="19" t="s">
        <v>27</v>
      </c>
      <c r="M1337" s="19"/>
      <c r="N1337" s="19"/>
      <c r="O1337" s="19"/>
    </row>
    <row r="1338" spans="1:15" x14ac:dyDescent="0.25">
      <c r="A1338" s="6" t="s">
        <v>1761</v>
      </c>
      <c r="B1338" s="13" t="s">
        <v>1759</v>
      </c>
      <c r="C1338" s="13" t="s">
        <v>1760</v>
      </c>
      <c r="D1338" s="222" t="s">
        <v>1771</v>
      </c>
      <c r="E1338" s="6" t="s">
        <v>1772</v>
      </c>
      <c r="F1338" s="10" t="s">
        <v>771</v>
      </c>
      <c r="G1338" s="11">
        <v>1</v>
      </c>
      <c r="H1338" s="10">
        <v>1000000</v>
      </c>
      <c r="I1338" s="87">
        <v>1099536.81</v>
      </c>
      <c r="J1338" s="89">
        <v>1</v>
      </c>
      <c r="K1338" s="96" t="s">
        <v>1770</v>
      </c>
      <c r="L1338" s="19" t="s">
        <v>27</v>
      </c>
      <c r="M1338" s="19"/>
      <c r="N1338" s="19"/>
      <c r="O1338" s="19"/>
    </row>
    <row r="1339" spans="1:15" x14ac:dyDescent="0.25">
      <c r="A1339" s="6" t="s">
        <v>1761</v>
      </c>
      <c r="B1339" s="13" t="s">
        <v>1759</v>
      </c>
      <c r="C1339" s="13" t="s">
        <v>1760</v>
      </c>
      <c r="D1339" s="222" t="s">
        <v>14</v>
      </c>
      <c r="E1339" s="6" t="s">
        <v>1773</v>
      </c>
      <c r="F1339" s="10" t="s">
        <v>16</v>
      </c>
      <c r="G1339" s="11">
        <v>1</v>
      </c>
      <c r="H1339" s="10">
        <v>50000000</v>
      </c>
      <c r="I1339" s="87">
        <v>0</v>
      </c>
      <c r="J1339" s="89">
        <f>G1339</f>
        <v>1</v>
      </c>
      <c r="K1339" s="96" t="str">
        <f>F1339</f>
        <v>Edificações construídas</v>
      </c>
      <c r="L1339" s="19" t="s">
        <v>27</v>
      </c>
      <c r="M1339" s="19"/>
      <c r="N1339" s="19" t="s">
        <v>1774</v>
      </c>
      <c r="O1339" s="19"/>
    </row>
    <row r="1340" spans="1:15" x14ac:dyDescent="0.25">
      <c r="A1340" s="6" t="s">
        <v>1761</v>
      </c>
      <c r="B1340" s="13" t="s">
        <v>1759</v>
      </c>
      <c r="C1340" s="13" t="s">
        <v>1760</v>
      </c>
      <c r="D1340" s="222" t="s">
        <v>35</v>
      </c>
      <c r="E1340" s="6" t="s">
        <v>36</v>
      </c>
      <c r="F1340" s="10" t="s">
        <v>771</v>
      </c>
      <c r="G1340" s="11">
        <v>1</v>
      </c>
      <c r="H1340" s="10">
        <v>11196325</v>
      </c>
      <c r="I1340" s="87">
        <v>25169860.340000004</v>
      </c>
      <c r="J1340" s="89">
        <v>20</v>
      </c>
      <c r="K1340" s="96" t="s">
        <v>1770</v>
      </c>
      <c r="L1340" s="19" t="s">
        <v>27</v>
      </c>
      <c r="M1340" s="19"/>
      <c r="N1340" s="19"/>
      <c r="O1340" s="19"/>
    </row>
    <row r="1341" spans="1:15" x14ac:dyDescent="0.25">
      <c r="A1341" s="6" t="s">
        <v>1761</v>
      </c>
      <c r="B1341" s="13" t="s">
        <v>1759</v>
      </c>
      <c r="C1341" s="13" t="s">
        <v>1760</v>
      </c>
      <c r="D1341" s="222" t="s">
        <v>1775</v>
      </c>
      <c r="E1341" s="6" t="s">
        <v>1776</v>
      </c>
      <c r="F1341" s="10" t="s">
        <v>16</v>
      </c>
      <c r="G1341" s="11">
        <v>1</v>
      </c>
      <c r="H1341" s="10">
        <v>1000</v>
      </c>
      <c r="I1341" s="87">
        <v>0</v>
      </c>
      <c r="J1341" s="89">
        <v>0</v>
      </c>
      <c r="K1341" s="96" t="s">
        <v>356</v>
      </c>
      <c r="L1341" s="19" t="s">
        <v>1382</v>
      </c>
      <c r="M1341" s="19" t="s">
        <v>1777</v>
      </c>
      <c r="N1341" s="19" t="s">
        <v>1029</v>
      </c>
      <c r="O1341" s="19"/>
    </row>
    <row r="1342" spans="1:15" x14ac:dyDescent="0.25">
      <c r="A1342" s="6" t="s">
        <v>1761</v>
      </c>
      <c r="B1342" s="13" t="s">
        <v>1759</v>
      </c>
      <c r="C1342" s="13" t="s">
        <v>1760</v>
      </c>
      <c r="D1342" s="222" t="s">
        <v>1778</v>
      </c>
      <c r="E1342" s="6" t="s">
        <v>1779</v>
      </c>
      <c r="F1342" s="10" t="s">
        <v>88</v>
      </c>
      <c r="G1342" s="11">
        <v>1</v>
      </c>
      <c r="H1342" s="10">
        <v>16500000</v>
      </c>
      <c r="I1342" s="87">
        <v>5167693.0999999996</v>
      </c>
      <c r="J1342" s="89">
        <v>23</v>
      </c>
      <c r="K1342" s="96" t="s">
        <v>1770</v>
      </c>
      <c r="L1342" s="19" t="s">
        <v>27</v>
      </c>
      <c r="M1342" s="19"/>
      <c r="N1342" s="19"/>
      <c r="O1342" s="19"/>
    </row>
    <row r="1343" spans="1:15" x14ac:dyDescent="0.25">
      <c r="A1343" s="6" t="s">
        <v>1761</v>
      </c>
      <c r="B1343" s="13" t="s">
        <v>1759</v>
      </c>
      <c r="C1343" s="13" t="s">
        <v>1760</v>
      </c>
      <c r="D1343" s="222" t="s">
        <v>1780</v>
      </c>
      <c r="E1343" s="6" t="s">
        <v>1781</v>
      </c>
      <c r="F1343" s="10" t="s">
        <v>16</v>
      </c>
      <c r="G1343" s="11">
        <v>1</v>
      </c>
      <c r="H1343" s="10">
        <v>2501000</v>
      </c>
      <c r="I1343" s="87">
        <v>0</v>
      </c>
      <c r="J1343" s="89">
        <v>0</v>
      </c>
      <c r="K1343" s="96" t="str">
        <f>F1343</f>
        <v>Edificações construídas</v>
      </c>
      <c r="L1343" s="19" t="s">
        <v>33</v>
      </c>
      <c r="M1343" s="19"/>
      <c r="N1343" s="19" t="s">
        <v>1782</v>
      </c>
      <c r="O1343" s="19"/>
    </row>
    <row r="1344" spans="1:15" x14ac:dyDescent="0.25">
      <c r="A1344" s="6" t="s">
        <v>1761</v>
      </c>
      <c r="B1344" s="13" t="s">
        <v>1759</v>
      </c>
      <c r="C1344" s="13" t="s">
        <v>1760</v>
      </c>
      <c r="D1344" s="223" t="s">
        <v>1783</v>
      </c>
      <c r="E1344" s="83" t="s">
        <v>1784</v>
      </c>
      <c r="F1344" s="10" t="s">
        <v>771</v>
      </c>
      <c r="G1344" s="11">
        <v>1</v>
      </c>
      <c r="H1344" s="10">
        <v>2000000</v>
      </c>
      <c r="I1344" s="87">
        <v>0</v>
      </c>
      <c r="J1344" s="89">
        <v>0</v>
      </c>
      <c r="K1344" s="96" t="str">
        <f>F1344</f>
        <v>Edificações reformadas / ampliadas</v>
      </c>
      <c r="L1344" s="19" t="s">
        <v>33</v>
      </c>
      <c r="M1344" s="19"/>
      <c r="N1344" s="19" t="s">
        <v>1782</v>
      </c>
      <c r="O1344" s="19"/>
    </row>
    <row r="1345" spans="1:15" x14ac:dyDescent="0.25">
      <c r="A1345" s="6" t="s">
        <v>1761</v>
      </c>
      <c r="B1345" s="13" t="s">
        <v>1759</v>
      </c>
      <c r="C1345" s="13" t="s">
        <v>1760</v>
      </c>
      <c r="D1345" s="222" t="s">
        <v>1785</v>
      </c>
      <c r="E1345" s="6" t="s">
        <v>1786</v>
      </c>
      <c r="F1345" s="10" t="s">
        <v>88</v>
      </c>
      <c r="G1345" s="11">
        <v>1</v>
      </c>
      <c r="H1345" s="10">
        <v>20757002</v>
      </c>
      <c r="I1345" s="87">
        <v>21232287.489999998</v>
      </c>
      <c r="J1345" s="89">
        <v>6</v>
      </c>
      <c r="K1345" s="96" t="s">
        <v>1770</v>
      </c>
      <c r="L1345" s="19" t="s">
        <v>27</v>
      </c>
      <c r="M1345" s="19"/>
      <c r="N1345" s="19"/>
      <c r="O1345" s="19"/>
    </row>
    <row r="1346" spans="1:15" x14ac:dyDescent="0.25">
      <c r="A1346" s="6" t="s">
        <v>1761</v>
      </c>
      <c r="B1346" s="13" t="s">
        <v>1759</v>
      </c>
      <c r="C1346" s="13" t="s">
        <v>1760</v>
      </c>
      <c r="D1346" s="222" t="s">
        <v>1787</v>
      </c>
      <c r="E1346" s="6" t="s">
        <v>1788</v>
      </c>
      <c r="F1346" s="10" t="s">
        <v>771</v>
      </c>
      <c r="G1346" s="11">
        <v>1</v>
      </c>
      <c r="H1346" s="10">
        <v>3300000</v>
      </c>
      <c r="I1346" s="87">
        <v>0</v>
      </c>
      <c r="J1346" s="89">
        <v>1</v>
      </c>
      <c r="K1346" s="96" t="str">
        <f>F1346</f>
        <v>Edificações reformadas / ampliadas</v>
      </c>
      <c r="L1346" s="19" t="s">
        <v>27</v>
      </c>
      <c r="M1346" s="19"/>
      <c r="N1346" s="19" t="s">
        <v>1789</v>
      </c>
      <c r="O1346" s="19"/>
    </row>
    <row r="1347" spans="1:15" x14ac:dyDescent="0.25">
      <c r="A1347" s="78" t="s">
        <v>1761</v>
      </c>
      <c r="B1347" s="13" t="s">
        <v>1759</v>
      </c>
      <c r="C1347" s="13" t="s">
        <v>1760</v>
      </c>
      <c r="D1347" s="222" t="s">
        <v>3612</v>
      </c>
      <c r="E1347" s="109" t="s">
        <v>3736</v>
      </c>
      <c r="F1347" s="79" t="s">
        <v>32</v>
      </c>
      <c r="G1347" s="80">
        <v>0</v>
      </c>
      <c r="H1347" s="10">
        <v>0</v>
      </c>
      <c r="I1347" s="87">
        <v>1362288.8599999999</v>
      </c>
      <c r="J1347" s="89">
        <v>0</v>
      </c>
      <c r="K1347" s="96" t="s">
        <v>356</v>
      </c>
      <c r="L1347" s="19" t="s">
        <v>2429</v>
      </c>
      <c r="M1347" s="19"/>
      <c r="N1347" s="19"/>
      <c r="O1347" s="19"/>
    </row>
    <row r="1348" spans="1:15" x14ac:dyDescent="0.25">
      <c r="A1348" s="6" t="s">
        <v>1761</v>
      </c>
      <c r="B1348" s="13" t="s">
        <v>1759</v>
      </c>
      <c r="C1348" s="13" t="s">
        <v>1760</v>
      </c>
      <c r="D1348" s="223" t="s">
        <v>1790</v>
      </c>
      <c r="E1348" s="83" t="s">
        <v>1791</v>
      </c>
      <c r="F1348" s="10" t="s">
        <v>32</v>
      </c>
      <c r="G1348" s="11">
        <v>1</v>
      </c>
      <c r="H1348" s="10">
        <v>33000000</v>
      </c>
      <c r="I1348" s="87">
        <v>0</v>
      </c>
      <c r="J1348" s="89">
        <f>G1348</f>
        <v>1</v>
      </c>
      <c r="K1348" s="96" t="str">
        <f>F1348</f>
        <v>*</v>
      </c>
      <c r="L1348" s="19" t="s">
        <v>27</v>
      </c>
      <c r="M1348" s="19"/>
      <c r="N1348" s="19" t="s">
        <v>1792</v>
      </c>
      <c r="O1348" s="19"/>
    </row>
    <row r="1349" spans="1:15" x14ac:dyDescent="0.25">
      <c r="A1349" s="6" t="s">
        <v>1761</v>
      </c>
      <c r="B1349" s="13" t="s">
        <v>1759</v>
      </c>
      <c r="C1349" s="13" t="s">
        <v>1760</v>
      </c>
      <c r="D1349" s="222" t="s">
        <v>17</v>
      </c>
      <c r="E1349" s="6" t="s">
        <v>18</v>
      </c>
      <c r="F1349" s="10" t="s">
        <v>19</v>
      </c>
      <c r="G1349" s="11">
        <v>8</v>
      </c>
      <c r="H1349" s="10">
        <v>1998504850</v>
      </c>
      <c r="I1349" s="87">
        <v>1374350181.6100001</v>
      </c>
      <c r="J1349" s="89">
        <v>8</v>
      </c>
      <c r="K1349" s="96" t="s">
        <v>1793</v>
      </c>
      <c r="L1349" s="19" t="s">
        <v>27</v>
      </c>
      <c r="M1349" s="19"/>
      <c r="N1349" s="19"/>
      <c r="O1349" s="19"/>
    </row>
    <row r="1350" spans="1:15" x14ac:dyDescent="0.25">
      <c r="A1350" s="78" t="s">
        <v>1761</v>
      </c>
      <c r="B1350" s="13" t="s">
        <v>1759</v>
      </c>
      <c r="C1350" s="13" t="s">
        <v>1760</v>
      </c>
      <c r="D1350" s="222" t="s">
        <v>126</v>
      </c>
      <c r="E1350" s="109" t="s">
        <v>127</v>
      </c>
      <c r="F1350" s="79" t="s">
        <v>32</v>
      </c>
      <c r="G1350" s="80">
        <v>0</v>
      </c>
      <c r="H1350" s="10">
        <v>0</v>
      </c>
      <c r="I1350" s="87">
        <v>2844209.11</v>
      </c>
      <c r="J1350" s="89">
        <v>0</v>
      </c>
      <c r="K1350" s="96" t="s">
        <v>356</v>
      </c>
      <c r="L1350" s="19" t="s">
        <v>2429</v>
      </c>
      <c r="M1350" s="19"/>
      <c r="N1350" s="19"/>
      <c r="O1350" s="19"/>
    </row>
    <row r="1351" spans="1:15" x14ac:dyDescent="0.25">
      <c r="A1351" s="6" t="s">
        <v>1761</v>
      </c>
      <c r="B1351" s="13" t="s">
        <v>1759</v>
      </c>
      <c r="C1351" s="13" t="s">
        <v>1760</v>
      </c>
      <c r="D1351" s="222" t="s">
        <v>20</v>
      </c>
      <c r="E1351" s="6" t="s">
        <v>21</v>
      </c>
      <c r="F1351" s="10" t="s">
        <v>375</v>
      </c>
      <c r="G1351" s="11">
        <v>1</v>
      </c>
      <c r="H1351" s="10">
        <v>50645439</v>
      </c>
      <c r="I1351" s="87">
        <v>68972998.480000019</v>
      </c>
      <c r="J1351" s="89">
        <f>G1351</f>
        <v>1</v>
      </c>
      <c r="K1351" s="96" t="str">
        <f>F1351</f>
        <v>Sistemas de informação e comunicação operacionais</v>
      </c>
      <c r="L1351" s="19" t="s">
        <v>27</v>
      </c>
      <c r="M1351" s="19"/>
      <c r="N1351" s="19" t="s">
        <v>1273</v>
      </c>
      <c r="O1351" s="19"/>
    </row>
    <row r="1352" spans="1:15" x14ac:dyDescent="0.25">
      <c r="A1352" s="6" t="s">
        <v>1761</v>
      </c>
      <c r="B1352" s="13" t="s">
        <v>1759</v>
      </c>
      <c r="C1352" s="13" t="s">
        <v>1760</v>
      </c>
      <c r="D1352" s="222" t="s">
        <v>99</v>
      </c>
      <c r="E1352" s="6" t="s">
        <v>100</v>
      </c>
      <c r="F1352" s="10" t="s">
        <v>1794</v>
      </c>
      <c r="G1352" s="11">
        <v>1</v>
      </c>
      <c r="H1352" s="10">
        <v>4260989</v>
      </c>
      <c r="I1352" s="87">
        <v>442744.28999999992</v>
      </c>
      <c r="J1352" s="89">
        <f>G1352</f>
        <v>1</v>
      </c>
      <c r="K1352" s="96" t="str">
        <f>F1352</f>
        <v>Agentes capacitados</v>
      </c>
      <c r="L1352" s="19" t="s">
        <v>27</v>
      </c>
      <c r="M1352" s="19"/>
      <c r="N1352" s="19"/>
      <c r="O1352" s="19"/>
    </row>
    <row r="1353" spans="1:15" s="20" customFormat="1" x14ac:dyDescent="0.25">
      <c r="A1353" s="78" t="s">
        <v>1761</v>
      </c>
      <c r="B1353" s="13" t="s">
        <v>1759</v>
      </c>
      <c r="C1353" s="13" t="s">
        <v>1760</v>
      </c>
      <c r="D1353" s="222" t="s">
        <v>3613</v>
      </c>
      <c r="E1353" s="109" t="s">
        <v>3737</v>
      </c>
      <c r="F1353" s="79" t="s">
        <v>32</v>
      </c>
      <c r="G1353" s="80">
        <v>0</v>
      </c>
      <c r="H1353" s="10">
        <v>0</v>
      </c>
      <c r="I1353" s="87">
        <v>0</v>
      </c>
      <c r="J1353" s="89">
        <v>0</v>
      </c>
      <c r="K1353" s="96" t="s">
        <v>356</v>
      </c>
      <c r="L1353" s="19" t="s">
        <v>2429</v>
      </c>
      <c r="M1353" s="19"/>
      <c r="N1353" s="19"/>
      <c r="O1353" s="19"/>
    </row>
    <row r="1354" spans="1:15" s="20" customFormat="1" x14ac:dyDescent="0.25">
      <c r="A1354" s="98" t="s">
        <v>1761</v>
      </c>
      <c r="B1354" s="98" t="s">
        <v>1759</v>
      </c>
      <c r="C1354" s="98" t="s">
        <v>1760</v>
      </c>
      <c r="D1354" s="234" t="s">
        <v>1869</v>
      </c>
      <c r="E1354" s="98" t="s">
        <v>1870</v>
      </c>
      <c r="F1354" s="202">
        <v>0</v>
      </c>
      <c r="G1354" s="203">
        <v>0</v>
      </c>
      <c r="H1354" s="204">
        <v>0</v>
      </c>
      <c r="I1354" s="87">
        <v>0</v>
      </c>
      <c r="J1354" s="89">
        <v>0</v>
      </c>
      <c r="K1354" s="96" t="s">
        <v>356</v>
      </c>
      <c r="L1354" s="19" t="s">
        <v>2429</v>
      </c>
      <c r="M1354" s="19"/>
      <c r="N1354" s="19"/>
      <c r="O1354" s="19"/>
    </row>
    <row r="1355" spans="1:15" s="20" customFormat="1" x14ac:dyDescent="0.25">
      <c r="A1355" s="98" t="s">
        <v>1761</v>
      </c>
      <c r="B1355" s="98" t="s">
        <v>1759</v>
      </c>
      <c r="C1355" s="98" t="s">
        <v>1760</v>
      </c>
      <c r="D1355" s="234" t="s">
        <v>1871</v>
      </c>
      <c r="E1355" s="98" t="s">
        <v>1872</v>
      </c>
      <c r="F1355" s="202">
        <v>0</v>
      </c>
      <c r="G1355" s="203">
        <v>0</v>
      </c>
      <c r="H1355" s="204">
        <v>0</v>
      </c>
      <c r="I1355" s="87">
        <v>0</v>
      </c>
      <c r="J1355" s="89">
        <v>0</v>
      </c>
      <c r="K1355" s="96" t="s">
        <v>356</v>
      </c>
      <c r="L1355" s="19" t="s">
        <v>2429</v>
      </c>
      <c r="M1355" s="19"/>
      <c r="N1355" s="19"/>
      <c r="O1355" s="19"/>
    </row>
    <row r="1356" spans="1:15" s="20" customFormat="1" x14ac:dyDescent="0.25">
      <c r="A1356" s="98" t="s">
        <v>1761</v>
      </c>
      <c r="B1356" s="98" t="s">
        <v>1759</v>
      </c>
      <c r="C1356" s="98" t="s">
        <v>1760</v>
      </c>
      <c r="D1356" s="234" t="s">
        <v>1873</v>
      </c>
      <c r="E1356" s="98" t="s">
        <v>1874</v>
      </c>
      <c r="F1356" s="202">
        <v>0</v>
      </c>
      <c r="G1356" s="203">
        <v>0</v>
      </c>
      <c r="H1356" s="204">
        <v>0</v>
      </c>
      <c r="I1356" s="87">
        <v>0</v>
      </c>
      <c r="J1356" s="89">
        <v>0</v>
      </c>
      <c r="K1356" s="96" t="s">
        <v>356</v>
      </c>
      <c r="L1356" s="19" t="s">
        <v>2429</v>
      </c>
      <c r="M1356" s="19"/>
      <c r="N1356" s="19"/>
      <c r="O1356" s="19"/>
    </row>
    <row r="1357" spans="1:15" s="20" customFormat="1" x14ac:dyDescent="0.25">
      <c r="A1357" s="98" t="s">
        <v>1761</v>
      </c>
      <c r="B1357" s="98" t="s">
        <v>1759</v>
      </c>
      <c r="C1357" s="98" t="s">
        <v>1760</v>
      </c>
      <c r="D1357" s="234" t="s">
        <v>1875</v>
      </c>
      <c r="E1357" s="98" t="s">
        <v>1876</v>
      </c>
      <c r="F1357" s="202">
        <v>0</v>
      </c>
      <c r="G1357" s="203">
        <v>0</v>
      </c>
      <c r="H1357" s="204">
        <v>0</v>
      </c>
      <c r="I1357" s="87">
        <v>0</v>
      </c>
      <c r="J1357" s="89">
        <v>0</v>
      </c>
      <c r="K1357" s="96" t="s">
        <v>356</v>
      </c>
      <c r="L1357" s="19" t="s">
        <v>2429</v>
      </c>
      <c r="M1357" s="19"/>
      <c r="N1357" s="19"/>
      <c r="O1357" s="19"/>
    </row>
    <row r="1358" spans="1:15" s="20" customFormat="1" x14ac:dyDescent="0.25">
      <c r="A1358" s="98" t="s">
        <v>1761</v>
      </c>
      <c r="B1358" s="98" t="s">
        <v>1759</v>
      </c>
      <c r="C1358" s="98" t="s">
        <v>1760</v>
      </c>
      <c r="D1358" s="234" t="s">
        <v>1877</v>
      </c>
      <c r="E1358" s="98" t="s">
        <v>1878</v>
      </c>
      <c r="F1358" s="202">
        <v>0</v>
      </c>
      <c r="G1358" s="203">
        <v>0</v>
      </c>
      <c r="H1358" s="204">
        <v>0</v>
      </c>
      <c r="I1358" s="87">
        <v>32760673.829999998</v>
      </c>
      <c r="J1358" s="89">
        <v>5</v>
      </c>
      <c r="K1358" s="96" t="s">
        <v>1879</v>
      </c>
      <c r="L1358" s="19" t="s">
        <v>2429</v>
      </c>
      <c r="M1358" s="19"/>
      <c r="N1358" s="19" t="s">
        <v>1880</v>
      </c>
      <c r="O1358" s="19"/>
    </row>
    <row r="1359" spans="1:15" s="20" customFormat="1" x14ac:dyDescent="0.25">
      <c r="A1359" s="98" t="s">
        <v>1761</v>
      </c>
      <c r="B1359" s="98" t="s">
        <v>1759</v>
      </c>
      <c r="C1359" s="98" t="s">
        <v>1760</v>
      </c>
      <c r="D1359" s="234" t="s">
        <v>1881</v>
      </c>
      <c r="E1359" s="98" t="s">
        <v>1882</v>
      </c>
      <c r="F1359" s="202">
        <v>0</v>
      </c>
      <c r="G1359" s="203">
        <v>0</v>
      </c>
      <c r="H1359" s="204">
        <v>0</v>
      </c>
      <c r="I1359" s="87">
        <v>0</v>
      </c>
      <c r="J1359" s="89">
        <v>0</v>
      </c>
      <c r="K1359" s="96" t="s">
        <v>356</v>
      </c>
      <c r="L1359" s="19" t="s">
        <v>2429</v>
      </c>
      <c r="M1359" s="19"/>
      <c r="N1359" s="19"/>
      <c r="O1359" s="19"/>
    </row>
    <row r="1360" spans="1:15" s="20" customFormat="1" x14ac:dyDescent="0.25">
      <c r="A1360" s="6" t="s">
        <v>1761</v>
      </c>
      <c r="B1360" s="13" t="s">
        <v>1759</v>
      </c>
      <c r="C1360" s="13" t="s">
        <v>1760</v>
      </c>
      <c r="D1360" s="222" t="s">
        <v>1795</v>
      </c>
      <c r="E1360" s="6" t="s">
        <v>1796</v>
      </c>
      <c r="F1360" s="10" t="s">
        <v>22</v>
      </c>
      <c r="G1360" s="11">
        <v>1</v>
      </c>
      <c r="H1360" s="10">
        <v>11569230</v>
      </c>
      <c r="I1360" s="87">
        <v>13830566.960000001</v>
      </c>
      <c r="J1360" s="89">
        <f>G1360</f>
        <v>1</v>
      </c>
      <c r="K1360" s="96" t="str">
        <f>F1360</f>
        <v>Unidade em operação</v>
      </c>
      <c r="L1360" s="19" t="s">
        <v>27</v>
      </c>
      <c r="M1360" s="19"/>
      <c r="N1360" s="19" t="s">
        <v>1273</v>
      </c>
      <c r="O1360" s="19"/>
    </row>
    <row r="1361" spans="1:15" s="20" customFormat="1" x14ac:dyDescent="0.25">
      <c r="A1361" s="6" t="s">
        <v>1761</v>
      </c>
      <c r="B1361" s="13" t="s">
        <v>1759</v>
      </c>
      <c r="C1361" s="13" t="s">
        <v>1760</v>
      </c>
      <c r="D1361" s="222" t="s">
        <v>23</v>
      </c>
      <c r="E1361" s="6" t="s">
        <v>24</v>
      </c>
      <c r="F1361" s="10" t="s">
        <v>22</v>
      </c>
      <c r="G1361" s="11">
        <v>2</v>
      </c>
      <c r="H1361" s="10">
        <v>783654747</v>
      </c>
      <c r="I1361" s="87">
        <v>2963630603.090003</v>
      </c>
      <c r="J1361" s="89">
        <f>G1361</f>
        <v>2</v>
      </c>
      <c r="K1361" s="96" t="str">
        <f>F1361</f>
        <v>Unidade em operação</v>
      </c>
      <c r="L1361" s="19" t="s">
        <v>27</v>
      </c>
      <c r="M1361" s="19"/>
      <c r="N1361" s="19" t="s">
        <v>1273</v>
      </c>
      <c r="O1361" s="19"/>
    </row>
    <row r="1362" spans="1:15" s="20" customFormat="1" x14ac:dyDescent="0.25">
      <c r="A1362" s="6" t="s">
        <v>1761</v>
      </c>
      <c r="B1362" s="13" t="s">
        <v>1759</v>
      </c>
      <c r="C1362" s="13" t="s">
        <v>1760</v>
      </c>
      <c r="D1362" s="222" t="s">
        <v>1797</v>
      </c>
      <c r="E1362" s="6" t="s">
        <v>1798</v>
      </c>
      <c r="F1362" s="10" t="s">
        <v>22</v>
      </c>
      <c r="G1362" s="11">
        <v>7</v>
      </c>
      <c r="H1362" s="10">
        <v>302307672</v>
      </c>
      <c r="I1362" s="87">
        <v>263497857.10999924</v>
      </c>
      <c r="J1362" s="89">
        <f>G1362</f>
        <v>7</v>
      </c>
      <c r="K1362" s="96" t="str">
        <f>F1362</f>
        <v>Unidade em operação</v>
      </c>
      <c r="L1362" s="19" t="s">
        <v>27</v>
      </c>
      <c r="M1362" s="19"/>
      <c r="N1362" s="19" t="s">
        <v>1273</v>
      </c>
      <c r="O1362" s="19"/>
    </row>
    <row r="1363" spans="1:15" s="20" customFormat="1" x14ac:dyDescent="0.25">
      <c r="A1363" s="6" t="s">
        <v>1761</v>
      </c>
      <c r="B1363" s="13" t="s">
        <v>1759</v>
      </c>
      <c r="C1363" s="13" t="s">
        <v>1760</v>
      </c>
      <c r="D1363" s="222" t="s">
        <v>1799</v>
      </c>
      <c r="E1363" s="6" t="s">
        <v>1800</v>
      </c>
      <c r="F1363" s="10" t="s">
        <v>22</v>
      </c>
      <c r="G1363" s="11">
        <v>1</v>
      </c>
      <c r="H1363" s="10">
        <v>72556533</v>
      </c>
      <c r="I1363" s="87">
        <v>76092457.329999983</v>
      </c>
      <c r="J1363" s="89">
        <f>G1363</f>
        <v>1</v>
      </c>
      <c r="K1363" s="96" t="str">
        <f>F1363</f>
        <v>Unidade em operação</v>
      </c>
      <c r="L1363" s="19" t="s">
        <v>27</v>
      </c>
      <c r="M1363" s="19"/>
      <c r="N1363" s="19" t="s">
        <v>1273</v>
      </c>
      <c r="O1363" s="19"/>
    </row>
    <row r="1364" spans="1:15" s="20" customFormat="1" x14ac:dyDescent="0.25">
      <c r="A1364" s="6" t="s">
        <v>1761</v>
      </c>
      <c r="B1364" s="13" t="s">
        <v>1759</v>
      </c>
      <c r="C1364" s="13" t="s">
        <v>1760</v>
      </c>
      <c r="D1364" s="222" t="s">
        <v>1801</v>
      </c>
      <c r="E1364" s="6" t="s">
        <v>1802</v>
      </c>
      <c r="F1364" s="10" t="s">
        <v>25</v>
      </c>
      <c r="G1364" s="11">
        <v>7</v>
      </c>
      <c r="H1364" s="10">
        <v>348363517</v>
      </c>
      <c r="I1364" s="87">
        <v>396800412.00000024</v>
      </c>
      <c r="J1364" s="89">
        <f>G1364</f>
        <v>7</v>
      </c>
      <c r="K1364" s="96" t="str">
        <f>F1364</f>
        <v>Manutenção e operação</v>
      </c>
      <c r="L1364" s="19" t="s">
        <v>27</v>
      </c>
      <c r="M1364" s="19"/>
      <c r="N1364" s="19"/>
      <c r="O1364" s="19"/>
    </row>
    <row r="1365" spans="1:15" s="20" customFormat="1" x14ac:dyDescent="0.25">
      <c r="A1365" s="6" t="s">
        <v>1761</v>
      </c>
      <c r="B1365" s="13" t="s">
        <v>1759</v>
      </c>
      <c r="C1365" s="13" t="s">
        <v>1760</v>
      </c>
      <c r="D1365" s="222" t="s">
        <v>1803</v>
      </c>
      <c r="E1365" s="6" t="s">
        <v>1804</v>
      </c>
      <c r="F1365" s="10" t="s">
        <v>1737</v>
      </c>
      <c r="G1365" s="11">
        <v>1</v>
      </c>
      <c r="H1365" s="10">
        <v>3051753318</v>
      </c>
      <c r="I1365" s="87">
        <v>4654811497.8399963</v>
      </c>
      <c r="J1365" s="89">
        <v>1</v>
      </c>
      <c r="K1365" s="96" t="s">
        <v>1805</v>
      </c>
      <c r="L1365" s="19" t="s">
        <v>27</v>
      </c>
      <c r="M1365" s="19"/>
      <c r="N1365" s="19"/>
      <c r="O1365" s="19"/>
    </row>
    <row r="1366" spans="1:15" s="20" customFormat="1" x14ac:dyDescent="0.25">
      <c r="A1366" s="6" t="s">
        <v>1761</v>
      </c>
      <c r="B1366" s="13" t="s">
        <v>1759</v>
      </c>
      <c r="C1366" s="13" t="s">
        <v>1760</v>
      </c>
      <c r="D1366" s="222" t="s">
        <v>1806</v>
      </c>
      <c r="E1366" s="6" t="s">
        <v>1807</v>
      </c>
      <c r="F1366" s="10" t="s">
        <v>25</v>
      </c>
      <c r="G1366" s="11">
        <v>1</v>
      </c>
      <c r="H1366" s="10">
        <v>56098167</v>
      </c>
      <c r="I1366" s="87">
        <v>10622000</v>
      </c>
      <c r="J1366" s="89">
        <f>G1366</f>
        <v>1</v>
      </c>
      <c r="K1366" s="96" t="str">
        <f>F1366</f>
        <v>Manutenção e operação</v>
      </c>
      <c r="L1366" s="19" t="s">
        <v>27</v>
      </c>
      <c r="M1366" s="19"/>
      <c r="N1366" s="19"/>
      <c r="O1366" s="19"/>
    </row>
    <row r="1367" spans="1:15" s="20" customFormat="1" x14ac:dyDescent="0.25">
      <c r="A1367" s="6" t="s">
        <v>1761</v>
      </c>
      <c r="B1367" s="13" t="s">
        <v>1759</v>
      </c>
      <c r="C1367" s="13" t="s">
        <v>1760</v>
      </c>
      <c r="D1367" s="222" t="s">
        <v>1808</v>
      </c>
      <c r="E1367" s="6" t="s">
        <v>1809</v>
      </c>
      <c r="F1367" s="10" t="s">
        <v>22</v>
      </c>
      <c r="G1367" s="11">
        <v>2</v>
      </c>
      <c r="H1367" s="10">
        <v>152839003</v>
      </c>
      <c r="I1367" s="87">
        <v>65488551.330000021</v>
      </c>
      <c r="J1367" s="89">
        <f>G1367</f>
        <v>2</v>
      </c>
      <c r="K1367" s="96" t="str">
        <f>F1367</f>
        <v>Unidade em operação</v>
      </c>
      <c r="L1367" s="19" t="s">
        <v>27</v>
      </c>
      <c r="M1367" s="19"/>
      <c r="N1367" s="19"/>
      <c r="O1367" s="19"/>
    </row>
    <row r="1368" spans="1:15" s="20" customFormat="1" x14ac:dyDescent="0.25">
      <c r="A1368" s="6" t="s">
        <v>1761</v>
      </c>
      <c r="B1368" s="13" t="s">
        <v>1759</v>
      </c>
      <c r="C1368" s="13" t="s">
        <v>1760</v>
      </c>
      <c r="D1368" s="222" t="s">
        <v>1810</v>
      </c>
      <c r="E1368" s="6" t="s">
        <v>1811</v>
      </c>
      <c r="F1368" s="10" t="s">
        <v>22</v>
      </c>
      <c r="G1368" s="11">
        <v>1</v>
      </c>
      <c r="H1368" s="10">
        <v>13802763</v>
      </c>
      <c r="I1368" s="87">
        <v>10878936.620000001</v>
      </c>
      <c r="J1368" s="89">
        <f>G1368</f>
        <v>1</v>
      </c>
      <c r="K1368" s="96" t="str">
        <f>F1368</f>
        <v>Unidade em operação</v>
      </c>
      <c r="L1368" s="19" t="s">
        <v>27</v>
      </c>
      <c r="M1368" s="19"/>
      <c r="N1368" s="19"/>
      <c r="O1368" s="19"/>
    </row>
    <row r="1369" spans="1:15" x14ac:dyDescent="0.25">
      <c r="A1369" s="77" t="s">
        <v>1761</v>
      </c>
      <c r="B1369" s="118" t="s">
        <v>1759</v>
      </c>
      <c r="C1369" s="118" t="s">
        <v>1760</v>
      </c>
      <c r="D1369" s="223" t="s">
        <v>1812</v>
      </c>
      <c r="E1369" s="205" t="s">
        <v>1813</v>
      </c>
      <c r="F1369" s="119" t="s">
        <v>22</v>
      </c>
      <c r="G1369" s="120">
        <v>1</v>
      </c>
      <c r="H1369" s="119">
        <v>192636075</v>
      </c>
      <c r="I1369" s="87">
        <v>0</v>
      </c>
      <c r="J1369" s="89">
        <v>0</v>
      </c>
      <c r="K1369" s="96" t="s">
        <v>356</v>
      </c>
      <c r="L1369" s="19" t="s">
        <v>3762</v>
      </c>
      <c r="M1369" s="19"/>
      <c r="N1369" s="19"/>
      <c r="O1369" s="19" t="s">
        <v>3766</v>
      </c>
    </row>
    <row r="1370" spans="1:15" x14ac:dyDescent="0.25">
      <c r="A1370" s="6" t="s">
        <v>1761</v>
      </c>
      <c r="B1370" s="13" t="s">
        <v>1759</v>
      </c>
      <c r="C1370" s="13" t="s">
        <v>1760</v>
      </c>
      <c r="D1370" s="222" t="s">
        <v>136</v>
      </c>
      <c r="E1370" s="6" t="s">
        <v>137</v>
      </c>
      <c r="F1370" s="10" t="s">
        <v>1144</v>
      </c>
      <c r="G1370" s="11">
        <v>7</v>
      </c>
      <c r="H1370" s="10">
        <v>571503</v>
      </c>
      <c r="I1370" s="87">
        <v>83432.049999999988</v>
      </c>
      <c r="J1370" s="89">
        <f t="shared" ref="J1370:J1375" si="0">G1370</f>
        <v>7</v>
      </c>
      <c r="K1370" s="96" t="str">
        <f t="shared" ref="K1370:K1375" si="1">F1370</f>
        <v>Manutenção e Operação do Espaço Participativo</v>
      </c>
      <c r="L1370" s="19" t="s">
        <v>27</v>
      </c>
      <c r="M1370" s="19"/>
      <c r="N1370" s="19"/>
      <c r="O1370" s="19"/>
    </row>
    <row r="1371" spans="1:15" x14ac:dyDescent="0.25">
      <c r="A1371" s="6" t="s">
        <v>1761</v>
      </c>
      <c r="B1371" s="13" t="s">
        <v>1759</v>
      </c>
      <c r="C1371" s="13" t="s">
        <v>1760</v>
      </c>
      <c r="D1371" s="222" t="s">
        <v>39</v>
      </c>
      <c r="E1371" s="6" t="s">
        <v>40</v>
      </c>
      <c r="F1371" s="10" t="s">
        <v>1814</v>
      </c>
      <c r="G1371" s="11">
        <v>1</v>
      </c>
      <c r="H1371" s="10">
        <v>5504749</v>
      </c>
      <c r="I1371" s="87">
        <v>300955.93000000005</v>
      </c>
      <c r="J1371" s="89">
        <f t="shared" si="0"/>
        <v>1</v>
      </c>
      <c r="K1371" s="96" t="str">
        <f t="shared" si="1"/>
        <v>Materiais consumo informação e comunicação</v>
      </c>
      <c r="L1371" s="19" t="s">
        <v>27</v>
      </c>
      <c r="M1371" s="19"/>
      <c r="N1371" s="19"/>
      <c r="O1371" s="19"/>
    </row>
    <row r="1372" spans="1:15" x14ac:dyDescent="0.25">
      <c r="A1372" s="6" t="s">
        <v>1761</v>
      </c>
      <c r="B1372" s="13" t="s">
        <v>1759</v>
      </c>
      <c r="C1372" s="13" t="s">
        <v>1760</v>
      </c>
      <c r="D1372" s="222" t="s">
        <v>1815</v>
      </c>
      <c r="E1372" s="6" t="s">
        <v>1816</v>
      </c>
      <c r="F1372" s="10" t="s">
        <v>488</v>
      </c>
      <c r="G1372" s="11">
        <v>7</v>
      </c>
      <c r="H1372" s="10">
        <v>193404069</v>
      </c>
      <c r="I1372" s="87">
        <v>365800643.03000015</v>
      </c>
      <c r="J1372" s="89">
        <f t="shared" si="0"/>
        <v>7</v>
      </c>
      <c r="K1372" s="96" t="str">
        <f t="shared" si="1"/>
        <v>Aquisição equipamentos e insumos</v>
      </c>
      <c r="L1372" s="19" t="s">
        <v>27</v>
      </c>
      <c r="M1372" s="19"/>
      <c r="N1372" s="19"/>
      <c r="O1372" s="19"/>
    </row>
    <row r="1373" spans="1:15" x14ac:dyDescent="0.25">
      <c r="A1373" s="6" t="s">
        <v>1761</v>
      </c>
      <c r="B1373" s="13" t="s">
        <v>1759</v>
      </c>
      <c r="C1373" s="13" t="s">
        <v>1760</v>
      </c>
      <c r="D1373" s="222" t="s">
        <v>1817</v>
      </c>
      <c r="E1373" s="6" t="s">
        <v>1818</v>
      </c>
      <c r="F1373" s="10" t="s">
        <v>1819</v>
      </c>
      <c r="G1373" s="11">
        <v>1</v>
      </c>
      <c r="H1373" s="10">
        <v>1129066044</v>
      </c>
      <c r="I1373" s="87">
        <v>911746906.83000016</v>
      </c>
      <c r="J1373" s="89">
        <f t="shared" si="0"/>
        <v>1</v>
      </c>
      <c r="K1373" s="96" t="str">
        <f t="shared" si="1"/>
        <v>Apoio à implementa- ção da política pública</v>
      </c>
      <c r="L1373" s="19" t="s">
        <v>27</v>
      </c>
      <c r="M1373" s="19"/>
      <c r="N1373" s="19"/>
      <c r="O1373" s="19"/>
    </row>
    <row r="1374" spans="1:15" x14ac:dyDescent="0.25">
      <c r="A1374" s="6" t="s">
        <v>1761</v>
      </c>
      <c r="B1374" s="13" t="s">
        <v>1759</v>
      </c>
      <c r="C1374" s="13" t="s">
        <v>1760</v>
      </c>
      <c r="D1374" s="222" t="s">
        <v>1820</v>
      </c>
      <c r="E1374" s="6" t="s">
        <v>1821</v>
      </c>
      <c r="F1374" s="10" t="s">
        <v>1822</v>
      </c>
      <c r="G1374" s="11">
        <v>1</v>
      </c>
      <c r="H1374" s="10">
        <v>24000000</v>
      </c>
      <c r="I1374" s="87">
        <v>13806741.640000002</v>
      </c>
      <c r="J1374" s="89">
        <f t="shared" si="0"/>
        <v>1</v>
      </c>
      <c r="K1374" s="96" t="str">
        <f t="shared" si="1"/>
        <v>Gratificação Municipaliza- dos</v>
      </c>
      <c r="L1374" s="19" t="s">
        <v>27</v>
      </c>
      <c r="M1374" s="19"/>
      <c r="N1374" s="19"/>
      <c r="O1374" s="19"/>
    </row>
    <row r="1375" spans="1:15" x14ac:dyDescent="0.25">
      <c r="A1375" s="6" t="s">
        <v>1761</v>
      </c>
      <c r="B1375" s="13" t="s">
        <v>1759</v>
      </c>
      <c r="C1375" s="13" t="s">
        <v>1760</v>
      </c>
      <c r="D1375" s="222" t="s">
        <v>1823</v>
      </c>
      <c r="E1375" s="6" t="s">
        <v>1824</v>
      </c>
      <c r="F1375" s="10" t="s">
        <v>1825</v>
      </c>
      <c r="G1375" s="11">
        <v>1</v>
      </c>
      <c r="H1375" s="10">
        <v>21493333</v>
      </c>
      <c r="I1375" s="87">
        <v>19083346.579999998</v>
      </c>
      <c r="J1375" s="89">
        <f t="shared" si="0"/>
        <v>1</v>
      </c>
      <c r="K1375" s="96" t="str">
        <f t="shared" si="1"/>
        <v>Comissiona- dos HSPM</v>
      </c>
      <c r="L1375" s="19" t="s">
        <v>27</v>
      </c>
      <c r="M1375" s="19"/>
      <c r="N1375" s="19"/>
      <c r="O1375" s="19"/>
    </row>
    <row r="1376" spans="1:15" x14ac:dyDescent="0.25">
      <c r="A1376" s="98" t="s">
        <v>1761</v>
      </c>
      <c r="B1376" s="98" t="s">
        <v>1759</v>
      </c>
      <c r="C1376" s="98" t="s">
        <v>1760</v>
      </c>
      <c r="D1376" s="234" t="s">
        <v>1883</v>
      </c>
      <c r="E1376" s="98" t="s">
        <v>1884</v>
      </c>
      <c r="F1376" s="202">
        <v>0</v>
      </c>
      <c r="G1376" s="203">
        <v>0</v>
      </c>
      <c r="H1376" s="204">
        <v>0</v>
      </c>
      <c r="I1376" s="87">
        <v>53913677.169999987</v>
      </c>
      <c r="J1376" s="89">
        <v>59</v>
      </c>
      <c r="K1376" s="96" t="s">
        <v>1885</v>
      </c>
      <c r="L1376" s="19" t="s">
        <v>2429</v>
      </c>
      <c r="M1376" s="19"/>
      <c r="N1376" s="19"/>
      <c r="O1376" s="19"/>
    </row>
    <row r="1377" spans="1:15" x14ac:dyDescent="0.25">
      <c r="A1377" s="98" t="s">
        <v>1761</v>
      </c>
      <c r="B1377" s="98" t="s">
        <v>1759</v>
      </c>
      <c r="C1377" s="98" t="s">
        <v>1760</v>
      </c>
      <c r="D1377" s="234" t="s">
        <v>1886</v>
      </c>
      <c r="E1377" s="98" t="s">
        <v>1887</v>
      </c>
      <c r="F1377" s="202">
        <v>0</v>
      </c>
      <c r="G1377" s="203">
        <v>0</v>
      </c>
      <c r="H1377" s="204">
        <v>0</v>
      </c>
      <c r="I1377" s="87">
        <v>98449251.140000001</v>
      </c>
      <c r="J1377" s="89">
        <v>1</v>
      </c>
      <c r="K1377" s="96" t="s">
        <v>1888</v>
      </c>
      <c r="L1377" s="19" t="s">
        <v>2429</v>
      </c>
      <c r="M1377" s="19"/>
      <c r="N1377" s="19" t="s">
        <v>1889</v>
      </c>
      <c r="O1377" s="19"/>
    </row>
    <row r="1378" spans="1:15" x14ac:dyDescent="0.25">
      <c r="A1378" s="6" t="s">
        <v>1761</v>
      </c>
      <c r="B1378" s="13" t="s">
        <v>1759</v>
      </c>
      <c r="C1378" s="13" t="s">
        <v>1760</v>
      </c>
      <c r="D1378" s="222" t="s">
        <v>310</v>
      </c>
      <c r="E1378" s="6" t="s">
        <v>311</v>
      </c>
      <c r="F1378" s="10" t="s">
        <v>1826</v>
      </c>
      <c r="G1378" s="11">
        <v>1</v>
      </c>
      <c r="H1378" s="10">
        <v>1289916</v>
      </c>
      <c r="I1378" s="87">
        <v>0</v>
      </c>
      <c r="J1378" s="89">
        <v>0</v>
      </c>
      <c r="K1378" s="96" t="s">
        <v>356</v>
      </c>
      <c r="L1378" s="19" t="s">
        <v>3762</v>
      </c>
      <c r="M1378" s="19"/>
      <c r="N1378" s="19"/>
      <c r="O1378" s="19" t="s">
        <v>3766</v>
      </c>
    </row>
    <row r="1379" spans="1:15" x14ac:dyDescent="0.25">
      <c r="A1379" s="6" t="s">
        <v>1761</v>
      </c>
      <c r="B1379" s="13" t="s">
        <v>1759</v>
      </c>
      <c r="C1379" s="13" t="s">
        <v>1760</v>
      </c>
      <c r="D1379" s="222" t="s">
        <v>1827</v>
      </c>
      <c r="E1379" s="6" t="s">
        <v>1828</v>
      </c>
      <c r="F1379" s="10" t="s">
        <v>1829</v>
      </c>
      <c r="G1379" s="11">
        <v>1</v>
      </c>
      <c r="H1379" s="10">
        <v>234331</v>
      </c>
      <c r="I1379" s="87">
        <v>0</v>
      </c>
      <c r="J1379" s="89">
        <v>0</v>
      </c>
      <c r="K1379" s="96" t="s">
        <v>356</v>
      </c>
      <c r="L1379" s="19" t="s">
        <v>3762</v>
      </c>
      <c r="M1379" s="19"/>
      <c r="N1379" s="19"/>
      <c r="O1379" s="19" t="s">
        <v>3766</v>
      </c>
    </row>
    <row r="1380" spans="1:15" x14ac:dyDescent="0.25">
      <c r="A1380" s="6" t="s">
        <v>1761</v>
      </c>
      <c r="B1380" s="13" t="s">
        <v>1759</v>
      </c>
      <c r="C1380" s="13" t="s">
        <v>1760</v>
      </c>
      <c r="D1380" s="222" t="s">
        <v>1830</v>
      </c>
      <c r="E1380" s="6" t="s">
        <v>1831</v>
      </c>
      <c r="F1380" s="10" t="s">
        <v>22</v>
      </c>
      <c r="G1380" s="11">
        <v>20</v>
      </c>
      <c r="H1380" s="10">
        <v>297510000</v>
      </c>
      <c r="I1380" s="87">
        <v>109208936.17</v>
      </c>
      <c r="J1380" s="89">
        <v>8</v>
      </c>
      <c r="K1380" s="96" t="s">
        <v>1832</v>
      </c>
      <c r="L1380" s="19" t="s">
        <v>33</v>
      </c>
      <c r="M1380" s="19" t="s">
        <v>1833</v>
      </c>
      <c r="N1380" s="19"/>
      <c r="O1380" s="19"/>
    </row>
    <row r="1381" spans="1:15" x14ac:dyDescent="0.25">
      <c r="A1381" s="13" t="s">
        <v>747</v>
      </c>
      <c r="B1381" s="13" t="s">
        <v>745</v>
      </c>
      <c r="C1381" s="13" t="s">
        <v>746</v>
      </c>
      <c r="D1381" s="222">
        <v>1220</v>
      </c>
      <c r="E1381" s="13" t="s">
        <v>45</v>
      </c>
      <c r="F1381" s="206" t="s">
        <v>32</v>
      </c>
      <c r="G1381" s="207" t="s">
        <v>32</v>
      </c>
      <c r="H1381" s="208">
        <v>0</v>
      </c>
      <c r="I1381" s="87">
        <v>0</v>
      </c>
      <c r="J1381" s="89">
        <v>0</v>
      </c>
      <c r="K1381" s="96" t="s">
        <v>356</v>
      </c>
      <c r="L1381" s="19" t="s">
        <v>2429</v>
      </c>
      <c r="M1381" s="19"/>
      <c r="N1381" s="19"/>
      <c r="O1381" s="19"/>
    </row>
    <row r="1382" spans="1:15" x14ac:dyDescent="0.25">
      <c r="A1382" s="13" t="s">
        <v>747</v>
      </c>
      <c r="B1382" s="13" t="s">
        <v>745</v>
      </c>
      <c r="C1382" s="13" t="s">
        <v>746</v>
      </c>
      <c r="D1382" s="222">
        <v>2171</v>
      </c>
      <c r="E1382" s="13" t="s">
        <v>744</v>
      </c>
      <c r="F1382" s="206" t="s">
        <v>32</v>
      </c>
      <c r="G1382" s="207" t="s">
        <v>32</v>
      </c>
      <c r="H1382" s="208">
        <v>0</v>
      </c>
      <c r="I1382" s="87">
        <v>187117.12000000002</v>
      </c>
      <c r="J1382" s="89">
        <v>0</v>
      </c>
      <c r="K1382" s="96" t="s">
        <v>356</v>
      </c>
      <c r="L1382" s="19" t="s">
        <v>2429</v>
      </c>
      <c r="M1382" s="19"/>
      <c r="N1382" s="19"/>
      <c r="O1382" s="19"/>
    </row>
    <row r="1383" spans="1:15" x14ac:dyDescent="0.25">
      <c r="A1383" s="13" t="s">
        <v>747</v>
      </c>
      <c r="B1383" s="13" t="s">
        <v>745</v>
      </c>
      <c r="C1383" s="13" t="s">
        <v>746</v>
      </c>
      <c r="D1383" s="222">
        <v>2818</v>
      </c>
      <c r="E1383" s="13" t="s">
        <v>40</v>
      </c>
      <c r="F1383" s="206" t="s">
        <v>32</v>
      </c>
      <c r="G1383" s="207" t="s">
        <v>32</v>
      </c>
      <c r="H1383" s="208">
        <v>0</v>
      </c>
      <c r="I1383" s="87">
        <v>9028</v>
      </c>
      <c r="J1383" s="89">
        <v>0</v>
      </c>
      <c r="K1383" s="96" t="s">
        <v>356</v>
      </c>
      <c r="L1383" s="19" t="s">
        <v>2429</v>
      </c>
      <c r="M1383" s="19"/>
      <c r="N1383" s="19"/>
      <c r="O1383" s="19"/>
    </row>
    <row r="1384" spans="1:15" x14ac:dyDescent="0.25">
      <c r="A1384" s="13" t="s">
        <v>747</v>
      </c>
      <c r="B1384" s="13" t="s">
        <v>745</v>
      </c>
      <c r="C1384" s="13" t="s">
        <v>746</v>
      </c>
      <c r="D1384" s="222" t="s">
        <v>17</v>
      </c>
      <c r="E1384" s="13" t="s">
        <v>18</v>
      </c>
      <c r="F1384" s="208" t="s">
        <v>649</v>
      </c>
      <c r="G1384" s="209">
        <v>1</v>
      </c>
      <c r="H1384" s="10">
        <v>4716921</v>
      </c>
      <c r="I1384" s="87">
        <v>2568153.8499999987</v>
      </c>
      <c r="J1384" s="89">
        <v>1</v>
      </c>
      <c r="K1384" s="96" t="s">
        <v>720</v>
      </c>
      <c r="L1384" s="19" t="s">
        <v>27</v>
      </c>
      <c r="M1384" s="19" t="s">
        <v>721</v>
      </c>
      <c r="N1384" s="19" t="s">
        <v>722</v>
      </c>
      <c r="O1384" s="19"/>
    </row>
    <row r="1385" spans="1:15" x14ac:dyDescent="0.25">
      <c r="A1385" s="13" t="s">
        <v>747</v>
      </c>
      <c r="B1385" s="13" t="s">
        <v>745</v>
      </c>
      <c r="C1385" s="13" t="s">
        <v>746</v>
      </c>
      <c r="D1385" s="222" t="s">
        <v>723</v>
      </c>
      <c r="E1385" s="13" t="s">
        <v>724</v>
      </c>
      <c r="F1385" s="208" t="s">
        <v>725</v>
      </c>
      <c r="G1385" s="209">
        <v>243</v>
      </c>
      <c r="H1385" s="10">
        <v>16454068</v>
      </c>
      <c r="I1385" s="87">
        <v>12004648.879999997</v>
      </c>
      <c r="J1385" s="89">
        <v>23</v>
      </c>
      <c r="K1385" s="96" t="s">
        <v>726</v>
      </c>
      <c r="L1385" s="19" t="s">
        <v>27</v>
      </c>
      <c r="M1385" s="19" t="s">
        <v>721</v>
      </c>
      <c r="N1385" s="19" t="s">
        <v>727</v>
      </c>
      <c r="O1385" s="19"/>
    </row>
    <row r="1386" spans="1:15" x14ac:dyDescent="0.25">
      <c r="A1386" s="13" t="s">
        <v>747</v>
      </c>
      <c r="B1386" s="13" t="s">
        <v>745</v>
      </c>
      <c r="C1386" s="13" t="s">
        <v>746</v>
      </c>
      <c r="D1386" s="222" t="s">
        <v>728</v>
      </c>
      <c r="E1386" s="13" t="s">
        <v>729</v>
      </c>
      <c r="F1386" s="208" t="s">
        <v>725</v>
      </c>
      <c r="G1386" s="209">
        <v>156</v>
      </c>
      <c r="H1386" s="10">
        <v>9231849</v>
      </c>
      <c r="I1386" s="87">
        <v>14000000</v>
      </c>
      <c r="J1386" s="89">
        <v>212</v>
      </c>
      <c r="K1386" s="96" t="s">
        <v>730</v>
      </c>
      <c r="L1386" s="19" t="s">
        <v>27</v>
      </c>
      <c r="M1386" s="19" t="s">
        <v>721</v>
      </c>
      <c r="N1386" s="19" t="s">
        <v>731</v>
      </c>
      <c r="O1386" s="19"/>
    </row>
    <row r="1387" spans="1:15" x14ac:dyDescent="0.25">
      <c r="A1387" s="13" t="s">
        <v>747</v>
      </c>
      <c r="B1387" s="13" t="s">
        <v>745</v>
      </c>
      <c r="C1387" s="13" t="s">
        <v>746</v>
      </c>
      <c r="D1387" s="222" t="s">
        <v>732</v>
      </c>
      <c r="E1387" s="13" t="s">
        <v>733</v>
      </c>
      <c r="F1387" s="208" t="s">
        <v>725</v>
      </c>
      <c r="G1387" s="209">
        <v>10</v>
      </c>
      <c r="H1387" s="10">
        <v>4961250</v>
      </c>
      <c r="I1387" s="87">
        <v>6000000</v>
      </c>
      <c r="J1387" s="89">
        <v>10</v>
      </c>
      <c r="K1387" s="96" t="s">
        <v>734</v>
      </c>
      <c r="L1387" s="19" t="s">
        <v>27</v>
      </c>
      <c r="M1387" s="19" t="s">
        <v>721</v>
      </c>
      <c r="N1387" s="19" t="s">
        <v>735</v>
      </c>
      <c r="O1387" s="19"/>
    </row>
    <row r="1388" spans="1:15" x14ac:dyDescent="0.25">
      <c r="A1388" s="13" t="s">
        <v>747</v>
      </c>
      <c r="B1388" s="13" t="s">
        <v>745</v>
      </c>
      <c r="C1388" s="13" t="s">
        <v>746</v>
      </c>
      <c r="D1388" s="222" t="s">
        <v>736</v>
      </c>
      <c r="E1388" s="13" t="s">
        <v>737</v>
      </c>
      <c r="F1388" s="208" t="s">
        <v>725</v>
      </c>
      <c r="G1388" s="209">
        <v>408</v>
      </c>
      <c r="H1388" s="10">
        <v>73761115</v>
      </c>
      <c r="I1388" s="87">
        <v>72342873.359999999</v>
      </c>
      <c r="J1388" s="89">
        <v>501</v>
      </c>
      <c r="K1388" s="96" t="s">
        <v>738</v>
      </c>
      <c r="L1388" s="19" t="s">
        <v>27</v>
      </c>
      <c r="M1388" s="19" t="s">
        <v>721</v>
      </c>
      <c r="N1388" s="19" t="s">
        <v>739</v>
      </c>
      <c r="O1388" s="19"/>
    </row>
    <row r="1389" spans="1:15" x14ac:dyDescent="0.25">
      <c r="A1389" s="13" t="s">
        <v>747</v>
      </c>
      <c r="B1389" s="13" t="s">
        <v>745</v>
      </c>
      <c r="C1389" s="13" t="s">
        <v>746</v>
      </c>
      <c r="D1389" s="222" t="s">
        <v>740</v>
      </c>
      <c r="E1389" s="13" t="s">
        <v>741</v>
      </c>
      <c r="F1389" s="208" t="s">
        <v>725</v>
      </c>
      <c r="G1389" s="209">
        <v>3</v>
      </c>
      <c r="H1389" s="10">
        <v>16800000</v>
      </c>
      <c r="I1389" s="87">
        <v>9750000</v>
      </c>
      <c r="J1389" s="89">
        <v>3</v>
      </c>
      <c r="K1389" s="96" t="s">
        <v>742</v>
      </c>
      <c r="L1389" s="19" t="s">
        <v>27</v>
      </c>
      <c r="M1389" s="19" t="s">
        <v>721</v>
      </c>
      <c r="N1389" s="19" t="s">
        <v>743</v>
      </c>
      <c r="O1389" s="19"/>
    </row>
    <row r="1390" spans="1:15" x14ac:dyDescent="0.25">
      <c r="A1390" s="6" t="s">
        <v>2327</v>
      </c>
      <c r="B1390" s="6" t="s">
        <v>2325</v>
      </c>
      <c r="C1390" s="6" t="s">
        <v>2326</v>
      </c>
      <c r="D1390" s="222" t="s">
        <v>2328</v>
      </c>
      <c r="E1390" s="6" t="s">
        <v>2329</v>
      </c>
      <c r="F1390" s="164" t="s">
        <v>88</v>
      </c>
      <c r="G1390" s="210">
        <v>40</v>
      </c>
      <c r="H1390" s="166">
        <v>15000000</v>
      </c>
      <c r="I1390" s="87">
        <v>16211388.23</v>
      </c>
      <c r="J1390" s="89">
        <v>17</v>
      </c>
      <c r="K1390" s="96" t="s">
        <v>2330</v>
      </c>
      <c r="L1390" s="19" t="s">
        <v>27</v>
      </c>
      <c r="M1390" s="19"/>
      <c r="N1390" s="19" t="s">
        <v>2331</v>
      </c>
      <c r="O1390" s="19"/>
    </row>
    <row r="1391" spans="1:15" x14ac:dyDescent="0.25">
      <c r="A1391" s="6" t="s">
        <v>2327</v>
      </c>
      <c r="B1391" s="6" t="s">
        <v>2325</v>
      </c>
      <c r="C1391" s="6" t="s">
        <v>2326</v>
      </c>
      <c r="D1391" s="222" t="s">
        <v>757</v>
      </c>
      <c r="E1391" s="6" t="s">
        <v>758</v>
      </c>
      <c r="F1391" s="164" t="s">
        <v>817</v>
      </c>
      <c r="G1391" s="210">
        <v>9</v>
      </c>
      <c r="H1391" s="166">
        <v>37217936</v>
      </c>
      <c r="I1391" s="87">
        <v>5806292.959999999</v>
      </c>
      <c r="J1391" s="89">
        <v>2</v>
      </c>
      <c r="K1391" s="96" t="s">
        <v>2332</v>
      </c>
      <c r="L1391" s="19" t="s">
        <v>33</v>
      </c>
      <c r="M1391" s="19" t="s">
        <v>3287</v>
      </c>
      <c r="N1391" s="19"/>
      <c r="O1391" s="19"/>
    </row>
    <row r="1392" spans="1:15" x14ac:dyDescent="0.25">
      <c r="A1392" s="211" t="s">
        <v>2327</v>
      </c>
      <c r="B1392" s="211" t="s">
        <v>2325</v>
      </c>
      <c r="C1392" s="211" t="s">
        <v>2326</v>
      </c>
      <c r="D1392" s="228" t="s">
        <v>761</v>
      </c>
      <c r="E1392" s="211" t="s">
        <v>762</v>
      </c>
      <c r="F1392" s="212">
        <v>0</v>
      </c>
      <c r="G1392" s="213">
        <v>0</v>
      </c>
      <c r="H1392" s="214">
        <v>0</v>
      </c>
      <c r="I1392" s="87">
        <v>12985282.030000001</v>
      </c>
      <c r="J1392" s="89">
        <v>19</v>
      </c>
      <c r="K1392" s="96" t="s">
        <v>2338</v>
      </c>
      <c r="L1392" s="19" t="s">
        <v>2429</v>
      </c>
      <c r="M1392" s="19" t="s">
        <v>2339</v>
      </c>
      <c r="N1392" s="19"/>
      <c r="O1392" s="19"/>
    </row>
    <row r="1393" spans="1:15" x14ac:dyDescent="0.25">
      <c r="A1393" s="6" t="s">
        <v>2327</v>
      </c>
      <c r="B1393" s="6" t="s">
        <v>2325</v>
      </c>
      <c r="C1393" s="6" t="s">
        <v>2326</v>
      </c>
      <c r="D1393" s="222" t="s">
        <v>822</v>
      </c>
      <c r="E1393" s="6" t="s">
        <v>823</v>
      </c>
      <c r="F1393" s="210" t="s">
        <v>2333</v>
      </c>
      <c r="G1393" s="210">
        <v>1</v>
      </c>
      <c r="H1393" s="166">
        <v>49259643</v>
      </c>
      <c r="I1393" s="87">
        <v>401639.36</v>
      </c>
      <c r="J1393" s="89">
        <v>5697</v>
      </c>
      <c r="K1393" s="96" t="s">
        <v>825</v>
      </c>
      <c r="L1393" s="19" t="s">
        <v>27</v>
      </c>
      <c r="M1393" s="19"/>
      <c r="N1393" s="19" t="s">
        <v>1280</v>
      </c>
      <c r="O1393" s="19"/>
    </row>
    <row r="1394" spans="1:15" x14ac:dyDescent="0.25">
      <c r="A1394" s="6" t="s">
        <v>2327</v>
      </c>
      <c r="B1394" s="6" t="s">
        <v>2325</v>
      </c>
      <c r="C1394" s="6" t="s">
        <v>2326</v>
      </c>
      <c r="D1394" s="222" t="s">
        <v>1355</v>
      </c>
      <c r="E1394" s="6" t="s">
        <v>1356</v>
      </c>
      <c r="F1394" s="164" t="s">
        <v>938</v>
      </c>
      <c r="G1394" s="210">
        <v>1</v>
      </c>
      <c r="H1394" s="166">
        <v>92737725</v>
      </c>
      <c r="I1394" s="87">
        <v>0</v>
      </c>
      <c r="J1394" s="89">
        <v>380</v>
      </c>
      <c r="K1394" s="96" t="s">
        <v>834</v>
      </c>
      <c r="L1394" s="19" t="s">
        <v>27</v>
      </c>
      <c r="M1394" s="19"/>
      <c r="N1394" s="19" t="s">
        <v>1358</v>
      </c>
      <c r="O1394" s="19"/>
    </row>
    <row r="1395" spans="1:15" x14ac:dyDescent="0.25">
      <c r="A1395" s="6" t="s">
        <v>2327</v>
      </c>
      <c r="B1395" s="6" t="s">
        <v>2325</v>
      </c>
      <c r="C1395" s="6" t="s">
        <v>2326</v>
      </c>
      <c r="D1395" s="222" t="s">
        <v>827</v>
      </c>
      <c r="E1395" s="6" t="s">
        <v>1262</v>
      </c>
      <c r="F1395" s="164" t="s">
        <v>828</v>
      </c>
      <c r="G1395" s="210">
        <v>1</v>
      </c>
      <c r="H1395" s="166">
        <v>13424145</v>
      </c>
      <c r="I1395" s="87">
        <v>0</v>
      </c>
      <c r="J1395" s="89">
        <v>93942</v>
      </c>
      <c r="K1395" s="96" t="s">
        <v>1283</v>
      </c>
      <c r="L1395" s="19" t="s">
        <v>27</v>
      </c>
      <c r="M1395" s="19"/>
      <c r="N1395" s="19" t="s">
        <v>1284</v>
      </c>
      <c r="O1395" s="19"/>
    </row>
    <row r="1396" spans="1:15" x14ac:dyDescent="0.25">
      <c r="A1396" s="6" t="s">
        <v>2327</v>
      </c>
      <c r="B1396" s="6" t="s">
        <v>2325</v>
      </c>
      <c r="C1396" s="6" t="s">
        <v>2326</v>
      </c>
      <c r="D1396" s="222" t="s">
        <v>831</v>
      </c>
      <c r="E1396" s="6" t="s">
        <v>832</v>
      </c>
      <c r="F1396" s="164" t="s">
        <v>2334</v>
      </c>
      <c r="G1396" s="210">
        <v>1</v>
      </c>
      <c r="H1396" s="166">
        <v>36329502</v>
      </c>
      <c r="I1396" s="87">
        <v>14665929.660000002</v>
      </c>
      <c r="J1396" s="89">
        <v>1505</v>
      </c>
      <c r="K1396" s="96" t="s">
        <v>834</v>
      </c>
      <c r="L1396" s="19" t="s">
        <v>27</v>
      </c>
      <c r="M1396" s="19"/>
      <c r="N1396" s="19" t="s">
        <v>1360</v>
      </c>
      <c r="O1396" s="19"/>
    </row>
    <row r="1397" spans="1:15" x14ac:dyDescent="0.25">
      <c r="A1397" s="6" t="s">
        <v>2327</v>
      </c>
      <c r="B1397" s="6" t="s">
        <v>2325</v>
      </c>
      <c r="C1397" s="6" t="s">
        <v>2326</v>
      </c>
      <c r="D1397" s="222" t="s">
        <v>836</v>
      </c>
      <c r="E1397" s="6" t="s">
        <v>2104</v>
      </c>
      <c r="F1397" s="164" t="s">
        <v>1064</v>
      </c>
      <c r="G1397" s="210">
        <v>19</v>
      </c>
      <c r="H1397" s="166">
        <v>196175123</v>
      </c>
      <c r="I1397" s="87">
        <v>170300254.23000002</v>
      </c>
      <c r="J1397" s="89">
        <v>20</v>
      </c>
      <c r="K1397" s="96" t="s">
        <v>2335</v>
      </c>
      <c r="L1397" s="19" t="s">
        <v>27</v>
      </c>
      <c r="M1397" s="19"/>
      <c r="N1397" s="19" t="s">
        <v>2336</v>
      </c>
      <c r="O1397" s="19"/>
    </row>
    <row r="1398" spans="1:15" x14ac:dyDescent="0.25">
      <c r="A1398" s="6" t="s">
        <v>2327</v>
      </c>
      <c r="B1398" s="6" t="s">
        <v>2325</v>
      </c>
      <c r="C1398" s="6" t="s">
        <v>2326</v>
      </c>
      <c r="D1398" s="222" t="s">
        <v>2111</v>
      </c>
      <c r="E1398" s="6" t="s">
        <v>2112</v>
      </c>
      <c r="F1398" s="164" t="s">
        <v>1194</v>
      </c>
      <c r="G1398" s="210">
        <v>1</v>
      </c>
      <c r="H1398" s="166">
        <v>2000</v>
      </c>
      <c r="I1398" s="87">
        <v>399425.88</v>
      </c>
      <c r="J1398" s="89">
        <v>1</v>
      </c>
      <c r="K1398" s="96" t="s">
        <v>2337</v>
      </c>
      <c r="L1398" s="19" t="s">
        <v>27</v>
      </c>
      <c r="M1398" s="19"/>
      <c r="N1398" s="19"/>
      <c r="O1398" s="19"/>
    </row>
    <row r="1399" spans="1:15" x14ac:dyDescent="0.25">
      <c r="A1399" s="211" t="s">
        <v>2327</v>
      </c>
      <c r="B1399" s="211" t="s">
        <v>2325</v>
      </c>
      <c r="C1399" s="211" t="s">
        <v>2326</v>
      </c>
      <c r="D1399" s="228" t="s">
        <v>1278</v>
      </c>
      <c r="E1399" s="211" t="s">
        <v>1279</v>
      </c>
      <c r="F1399" s="212">
        <v>0</v>
      </c>
      <c r="G1399" s="213">
        <v>0</v>
      </c>
      <c r="H1399" s="214">
        <v>0</v>
      </c>
      <c r="I1399" s="87">
        <v>4639359.1900000004</v>
      </c>
      <c r="J1399" s="89">
        <v>5697</v>
      </c>
      <c r="K1399" s="96" t="s">
        <v>825</v>
      </c>
      <c r="L1399" s="19" t="s">
        <v>2429</v>
      </c>
      <c r="M1399" s="19"/>
      <c r="N1399" s="19" t="s">
        <v>1280</v>
      </c>
      <c r="O1399" s="19"/>
    </row>
    <row r="1400" spans="1:15" x14ac:dyDescent="0.25">
      <c r="A1400" s="211" t="s">
        <v>2327</v>
      </c>
      <c r="B1400" s="211" t="s">
        <v>2325</v>
      </c>
      <c r="C1400" s="211" t="s">
        <v>2326</v>
      </c>
      <c r="D1400" s="228" t="s">
        <v>1377</v>
      </c>
      <c r="E1400" s="211" t="s">
        <v>1378</v>
      </c>
      <c r="F1400" s="212">
        <v>0</v>
      </c>
      <c r="G1400" s="213">
        <v>0</v>
      </c>
      <c r="H1400" s="214">
        <v>0</v>
      </c>
      <c r="I1400" s="87">
        <v>189642584.76999992</v>
      </c>
      <c r="J1400" s="89">
        <v>93942</v>
      </c>
      <c r="K1400" s="96" t="s">
        <v>1283</v>
      </c>
      <c r="L1400" s="19" t="s">
        <v>2429</v>
      </c>
      <c r="M1400" s="19"/>
      <c r="N1400" s="19" t="s">
        <v>1284</v>
      </c>
      <c r="O1400" s="19"/>
    </row>
    <row r="1401" spans="1:15" x14ac:dyDescent="0.25">
      <c r="A1401" s="211" t="s">
        <v>2327</v>
      </c>
      <c r="B1401" s="211" t="s">
        <v>2325</v>
      </c>
      <c r="C1401" s="211" t="s">
        <v>2326</v>
      </c>
      <c r="D1401" s="228" t="s">
        <v>1281</v>
      </c>
      <c r="E1401" s="211" t="s">
        <v>1282</v>
      </c>
      <c r="F1401" s="212">
        <v>0</v>
      </c>
      <c r="G1401" s="213">
        <v>0</v>
      </c>
      <c r="H1401" s="214">
        <v>0</v>
      </c>
      <c r="I1401" s="87">
        <v>4620840.05</v>
      </c>
      <c r="J1401" s="89">
        <v>1505</v>
      </c>
      <c r="K1401" s="96" t="s">
        <v>834</v>
      </c>
      <c r="L1401" s="19" t="s">
        <v>2429</v>
      </c>
      <c r="M1401" s="19"/>
      <c r="N1401" s="19" t="s">
        <v>1360</v>
      </c>
      <c r="O1401" s="19"/>
    </row>
    <row r="1402" spans="1:15" x14ac:dyDescent="0.25">
      <c r="A1402" s="6" t="s">
        <v>3325</v>
      </c>
      <c r="B1402" s="109" t="s">
        <v>3482</v>
      </c>
      <c r="C1402" s="13" t="s">
        <v>3483</v>
      </c>
      <c r="D1402" s="222" t="s">
        <v>801</v>
      </c>
      <c r="E1402" s="6" t="s">
        <v>802</v>
      </c>
      <c r="F1402" s="76" t="s">
        <v>803</v>
      </c>
      <c r="G1402" s="84">
        <v>5</v>
      </c>
      <c r="H1402" s="10">
        <v>3980150</v>
      </c>
      <c r="I1402" s="87">
        <v>0</v>
      </c>
      <c r="J1402" s="89">
        <v>0</v>
      </c>
      <c r="K1402" s="96" t="s">
        <v>356</v>
      </c>
      <c r="L1402" s="19" t="s">
        <v>3762</v>
      </c>
      <c r="M1402" s="19"/>
      <c r="N1402" s="19"/>
      <c r="O1402" s="19" t="s">
        <v>3766</v>
      </c>
    </row>
    <row r="1403" spans="1:15" x14ac:dyDescent="0.25">
      <c r="A1403" s="6" t="s">
        <v>3325</v>
      </c>
      <c r="B1403" s="109" t="s">
        <v>3482</v>
      </c>
      <c r="C1403" s="13" t="s">
        <v>3483</v>
      </c>
      <c r="D1403" s="222" t="s">
        <v>805</v>
      </c>
      <c r="E1403" s="6" t="s">
        <v>1384</v>
      </c>
      <c r="F1403" s="76" t="s">
        <v>88</v>
      </c>
      <c r="G1403" s="84">
        <v>28</v>
      </c>
      <c r="H1403" s="10">
        <v>24527100</v>
      </c>
      <c r="I1403" s="87">
        <v>508900.68</v>
      </c>
      <c r="J1403" s="89">
        <v>0</v>
      </c>
      <c r="K1403" s="96" t="s">
        <v>356</v>
      </c>
      <c r="L1403" s="19" t="s">
        <v>33</v>
      </c>
      <c r="M1403" s="19"/>
      <c r="N1403" s="19"/>
      <c r="O1403" s="19" t="s">
        <v>3765</v>
      </c>
    </row>
    <row r="1404" spans="1:15" x14ac:dyDescent="0.25">
      <c r="A1404" s="6" t="s">
        <v>3325</v>
      </c>
      <c r="B1404" s="109" t="s">
        <v>3482</v>
      </c>
      <c r="C1404" s="13" t="s">
        <v>3483</v>
      </c>
      <c r="D1404" s="222" t="s">
        <v>808</v>
      </c>
      <c r="E1404" s="6" t="s">
        <v>809</v>
      </c>
      <c r="F1404" s="76" t="s">
        <v>810</v>
      </c>
      <c r="G1404" s="84">
        <v>1</v>
      </c>
      <c r="H1404" s="10">
        <v>1000</v>
      </c>
      <c r="I1404" s="87">
        <v>0</v>
      </c>
      <c r="J1404" s="89">
        <v>0</v>
      </c>
      <c r="K1404" s="96" t="s">
        <v>356</v>
      </c>
      <c r="L1404" s="19" t="s">
        <v>2429</v>
      </c>
      <c r="M1404" s="19"/>
      <c r="N1404" s="19"/>
      <c r="O1404" s="19" t="s">
        <v>3768</v>
      </c>
    </row>
    <row r="1405" spans="1:15" x14ac:dyDescent="0.25">
      <c r="A1405" s="6" t="s">
        <v>3325</v>
      </c>
      <c r="B1405" s="109" t="s">
        <v>3482</v>
      </c>
      <c r="C1405" s="13" t="s">
        <v>3483</v>
      </c>
      <c r="D1405" s="222" t="s">
        <v>3484</v>
      </c>
      <c r="E1405" s="6" t="s">
        <v>3485</v>
      </c>
      <c r="F1405" s="76" t="s">
        <v>1302</v>
      </c>
      <c r="G1405" s="84">
        <v>1</v>
      </c>
      <c r="H1405" s="10">
        <v>9450880</v>
      </c>
      <c r="I1405" s="87">
        <v>0</v>
      </c>
      <c r="J1405" s="89">
        <v>0</v>
      </c>
      <c r="K1405" s="96" t="s">
        <v>356</v>
      </c>
      <c r="L1405" s="19" t="s">
        <v>3762</v>
      </c>
      <c r="M1405" s="19"/>
      <c r="N1405" s="19"/>
      <c r="O1405" s="19" t="s">
        <v>3766</v>
      </c>
    </row>
    <row r="1406" spans="1:15" x14ac:dyDescent="0.25">
      <c r="A1406" s="6" t="s">
        <v>3325</v>
      </c>
      <c r="B1406" s="109" t="s">
        <v>3482</v>
      </c>
      <c r="C1406" s="13" t="s">
        <v>3483</v>
      </c>
      <c r="D1406" s="222" t="s">
        <v>812</v>
      </c>
      <c r="E1406" s="6" t="s">
        <v>813</v>
      </c>
      <c r="F1406" s="76" t="s">
        <v>1386</v>
      </c>
      <c r="G1406" s="84">
        <v>13</v>
      </c>
      <c r="H1406" s="10">
        <v>38322437</v>
      </c>
      <c r="I1406" s="87">
        <v>0</v>
      </c>
      <c r="J1406" s="89">
        <v>0</v>
      </c>
      <c r="K1406" s="96" t="s">
        <v>356</v>
      </c>
      <c r="L1406" s="19" t="s">
        <v>3762</v>
      </c>
      <c r="M1406" s="19"/>
      <c r="N1406" s="19"/>
      <c r="O1406" s="19" t="s">
        <v>3766</v>
      </c>
    </row>
    <row r="1407" spans="1:15" x14ac:dyDescent="0.25">
      <c r="A1407" s="6" t="s">
        <v>3325</v>
      </c>
      <c r="B1407" s="109" t="s">
        <v>3482</v>
      </c>
      <c r="C1407" s="13" t="s">
        <v>3483</v>
      </c>
      <c r="D1407" s="222" t="s">
        <v>815</v>
      </c>
      <c r="E1407" s="6" t="s">
        <v>1388</v>
      </c>
      <c r="F1407" s="76" t="s">
        <v>1331</v>
      </c>
      <c r="G1407" s="84">
        <v>1</v>
      </c>
      <c r="H1407" s="10">
        <v>2066000</v>
      </c>
      <c r="I1407" s="87">
        <v>35384944.649999999</v>
      </c>
      <c r="J1407" s="89">
        <v>0</v>
      </c>
      <c r="K1407" s="96" t="s">
        <v>356</v>
      </c>
      <c r="L1407" s="19" t="s">
        <v>33</v>
      </c>
      <c r="M1407" s="19"/>
      <c r="N1407" s="19"/>
      <c r="O1407" s="19" t="s">
        <v>3765</v>
      </c>
    </row>
    <row r="1408" spans="1:15" x14ac:dyDescent="0.25">
      <c r="A1408" s="6" t="s">
        <v>3325</v>
      </c>
      <c r="B1408" s="109" t="s">
        <v>3482</v>
      </c>
      <c r="C1408" s="13" t="s">
        <v>3483</v>
      </c>
      <c r="D1408" s="222" t="s">
        <v>1391</v>
      </c>
      <c r="E1408" s="6" t="s">
        <v>1392</v>
      </c>
      <c r="F1408" s="76" t="s">
        <v>1393</v>
      </c>
      <c r="G1408" s="84">
        <v>1</v>
      </c>
      <c r="H1408" s="10">
        <v>1000</v>
      </c>
      <c r="I1408" s="87">
        <v>0</v>
      </c>
      <c r="J1408" s="89">
        <v>0</v>
      </c>
      <c r="K1408" s="96" t="s">
        <v>356</v>
      </c>
      <c r="L1408" s="19" t="s">
        <v>2429</v>
      </c>
      <c r="M1408" s="19"/>
      <c r="N1408" s="19"/>
      <c r="O1408" s="19" t="s">
        <v>3768</v>
      </c>
    </row>
    <row r="1409" spans="1:15" x14ac:dyDescent="0.25">
      <c r="A1409" s="6" t="s">
        <v>3325</v>
      </c>
      <c r="B1409" s="109" t="s">
        <v>3482</v>
      </c>
      <c r="C1409" s="13" t="s">
        <v>3483</v>
      </c>
      <c r="D1409" s="222" t="s">
        <v>574</v>
      </c>
      <c r="E1409" s="6" t="s">
        <v>575</v>
      </c>
      <c r="F1409" s="76" t="s">
        <v>576</v>
      </c>
      <c r="G1409" s="84">
        <v>1</v>
      </c>
      <c r="H1409" s="10">
        <v>1000</v>
      </c>
      <c r="I1409" s="87">
        <v>0</v>
      </c>
      <c r="J1409" s="89">
        <v>0</v>
      </c>
      <c r="K1409" s="96" t="s">
        <v>356</v>
      </c>
      <c r="L1409" s="19" t="s">
        <v>2429</v>
      </c>
      <c r="M1409" s="19"/>
      <c r="N1409" s="19"/>
      <c r="O1409" s="19" t="s">
        <v>3768</v>
      </c>
    </row>
    <row r="1410" spans="1:15" x14ac:dyDescent="0.25">
      <c r="A1410" s="6" t="s">
        <v>3325</v>
      </c>
      <c r="B1410" s="109" t="s">
        <v>3482</v>
      </c>
      <c r="C1410" s="13" t="s">
        <v>3483</v>
      </c>
      <c r="D1410" s="222" t="s">
        <v>44</v>
      </c>
      <c r="E1410" s="6" t="s">
        <v>45</v>
      </c>
      <c r="F1410" s="76" t="s">
        <v>46</v>
      </c>
      <c r="G1410" s="84">
        <v>1</v>
      </c>
      <c r="H1410" s="10">
        <v>1000</v>
      </c>
      <c r="I1410" s="87">
        <v>0</v>
      </c>
      <c r="J1410" s="89">
        <v>0</v>
      </c>
      <c r="K1410" s="96" t="s">
        <v>356</v>
      </c>
      <c r="L1410" s="19" t="s">
        <v>2429</v>
      </c>
      <c r="M1410" s="19"/>
      <c r="N1410" s="19"/>
      <c r="O1410" s="19" t="s">
        <v>3768</v>
      </c>
    </row>
    <row r="1411" spans="1:15" x14ac:dyDescent="0.25">
      <c r="A1411" s="6" t="s">
        <v>3325</v>
      </c>
      <c r="B1411" s="109" t="s">
        <v>3482</v>
      </c>
      <c r="C1411" s="13" t="s">
        <v>3483</v>
      </c>
      <c r="D1411" s="222" t="s">
        <v>1394</v>
      </c>
      <c r="E1411" s="6" t="s">
        <v>1395</v>
      </c>
      <c r="F1411" s="76" t="s">
        <v>1396</v>
      </c>
      <c r="G1411" s="84">
        <v>1</v>
      </c>
      <c r="H1411" s="10">
        <v>1000</v>
      </c>
      <c r="I1411" s="87">
        <v>0</v>
      </c>
      <c r="J1411" s="89">
        <v>0</v>
      </c>
      <c r="K1411" s="96" t="s">
        <v>356</v>
      </c>
      <c r="L1411" s="19" t="s">
        <v>2429</v>
      </c>
      <c r="M1411" s="19"/>
      <c r="N1411" s="19"/>
      <c r="O1411" s="19" t="s">
        <v>3768</v>
      </c>
    </row>
    <row r="1412" spans="1:15" x14ac:dyDescent="0.25">
      <c r="A1412" s="6" t="s">
        <v>3325</v>
      </c>
      <c r="B1412" s="109" t="s">
        <v>3482</v>
      </c>
      <c r="C1412" s="13" t="s">
        <v>3483</v>
      </c>
      <c r="D1412" s="222" t="s">
        <v>1397</v>
      </c>
      <c r="E1412" s="6" t="s">
        <v>1398</v>
      </c>
      <c r="F1412" s="76" t="s">
        <v>1399</v>
      </c>
      <c r="G1412" s="84">
        <v>1</v>
      </c>
      <c r="H1412" s="10">
        <v>1000</v>
      </c>
      <c r="I1412" s="87">
        <v>0</v>
      </c>
      <c r="J1412" s="89">
        <v>0</v>
      </c>
      <c r="K1412" s="96" t="s">
        <v>356</v>
      </c>
      <c r="L1412" s="19" t="s">
        <v>2429</v>
      </c>
      <c r="M1412" s="19"/>
      <c r="N1412" s="19"/>
      <c r="O1412" s="19" t="s">
        <v>3768</v>
      </c>
    </row>
    <row r="1413" spans="1:15" x14ac:dyDescent="0.25">
      <c r="A1413" s="6" t="s">
        <v>3325</v>
      </c>
      <c r="B1413" s="109" t="s">
        <v>3482</v>
      </c>
      <c r="C1413" s="13" t="s">
        <v>3483</v>
      </c>
      <c r="D1413" s="222" t="s">
        <v>1474</v>
      </c>
      <c r="E1413" s="6" t="s">
        <v>1475</v>
      </c>
      <c r="F1413" s="76" t="s">
        <v>3507</v>
      </c>
      <c r="G1413" s="84">
        <v>1</v>
      </c>
      <c r="H1413" s="10">
        <v>1000</v>
      </c>
      <c r="I1413" s="87">
        <v>0</v>
      </c>
      <c r="J1413" s="89">
        <v>0</v>
      </c>
      <c r="K1413" s="96" t="s">
        <v>356</v>
      </c>
      <c r="L1413" s="19" t="s">
        <v>2429</v>
      </c>
      <c r="M1413" s="19"/>
      <c r="N1413" s="19"/>
      <c r="O1413" s="19" t="s">
        <v>3768</v>
      </c>
    </row>
    <row r="1414" spans="1:15" x14ac:dyDescent="0.25">
      <c r="A1414" s="6" t="s">
        <v>3325</v>
      </c>
      <c r="B1414" s="109" t="s">
        <v>3482</v>
      </c>
      <c r="C1414" s="13" t="s">
        <v>3483</v>
      </c>
      <c r="D1414" s="222" t="s">
        <v>1401</v>
      </c>
      <c r="E1414" s="6" t="s">
        <v>1402</v>
      </c>
      <c r="F1414" s="76" t="s">
        <v>3508</v>
      </c>
      <c r="G1414" s="84">
        <v>1</v>
      </c>
      <c r="H1414" s="10">
        <v>1000</v>
      </c>
      <c r="I1414" s="87">
        <v>0</v>
      </c>
      <c r="J1414" s="89">
        <v>0</v>
      </c>
      <c r="K1414" s="96" t="s">
        <v>356</v>
      </c>
      <c r="L1414" s="19" t="s">
        <v>2429</v>
      </c>
      <c r="M1414" s="19"/>
      <c r="N1414" s="19"/>
      <c r="O1414" s="19" t="s">
        <v>3768</v>
      </c>
    </row>
    <row r="1415" spans="1:15" x14ac:dyDescent="0.25">
      <c r="A1415" s="6" t="s">
        <v>3325</v>
      </c>
      <c r="B1415" s="109" t="s">
        <v>3482</v>
      </c>
      <c r="C1415" s="13" t="s">
        <v>3483</v>
      </c>
      <c r="D1415" s="222" t="s">
        <v>20</v>
      </c>
      <c r="E1415" s="6" t="s">
        <v>21</v>
      </c>
      <c r="F1415" s="76" t="s">
        <v>3509</v>
      </c>
      <c r="G1415" s="84">
        <v>1</v>
      </c>
      <c r="H1415" s="10">
        <v>62319503</v>
      </c>
      <c r="I1415" s="87">
        <v>47722694.899999999</v>
      </c>
      <c r="J1415" s="89">
        <v>0</v>
      </c>
      <c r="K1415" s="96" t="s">
        <v>356</v>
      </c>
      <c r="L1415" s="19" t="s">
        <v>33</v>
      </c>
      <c r="M1415" s="19"/>
      <c r="N1415" s="19"/>
      <c r="O1415" s="19" t="s">
        <v>3765</v>
      </c>
    </row>
    <row r="1416" spans="1:15" x14ac:dyDescent="0.25">
      <c r="A1416" s="6" t="s">
        <v>3325</v>
      </c>
      <c r="B1416" s="109" t="s">
        <v>3482</v>
      </c>
      <c r="C1416" s="13" t="s">
        <v>3483</v>
      </c>
      <c r="D1416" s="222" t="s">
        <v>615</v>
      </c>
      <c r="E1416" s="6" t="s">
        <v>616</v>
      </c>
      <c r="F1416" s="76">
        <v>0</v>
      </c>
      <c r="G1416" s="84">
        <v>0</v>
      </c>
      <c r="H1416" s="10">
        <v>0</v>
      </c>
      <c r="I1416" s="87">
        <v>0</v>
      </c>
      <c r="J1416" s="89">
        <v>0</v>
      </c>
      <c r="K1416" s="96" t="s">
        <v>356</v>
      </c>
      <c r="L1416" s="19" t="s">
        <v>2429</v>
      </c>
      <c r="M1416" s="19"/>
      <c r="N1416" s="19"/>
      <c r="O1416" s="19"/>
    </row>
    <row r="1417" spans="1:15" x14ac:dyDescent="0.25">
      <c r="A1417" s="6" t="s">
        <v>3325</v>
      </c>
      <c r="B1417" s="109" t="s">
        <v>3482</v>
      </c>
      <c r="C1417" s="13" t="s">
        <v>3483</v>
      </c>
      <c r="D1417" s="222" t="s">
        <v>586</v>
      </c>
      <c r="E1417" s="6" t="s">
        <v>587</v>
      </c>
      <c r="F1417" s="76" t="s">
        <v>588</v>
      </c>
      <c r="G1417" s="84">
        <v>1</v>
      </c>
      <c r="H1417" s="10">
        <v>7401000</v>
      </c>
      <c r="I1417" s="87">
        <v>0</v>
      </c>
      <c r="J1417" s="89">
        <v>0</v>
      </c>
      <c r="K1417" s="96" t="s">
        <v>356</v>
      </c>
      <c r="L1417" s="19" t="s">
        <v>3762</v>
      </c>
      <c r="M1417" s="19"/>
      <c r="N1417" s="19"/>
      <c r="O1417" s="19" t="s">
        <v>3766</v>
      </c>
    </row>
    <row r="1418" spans="1:15" x14ac:dyDescent="0.25">
      <c r="A1418" s="6" t="s">
        <v>3325</v>
      </c>
      <c r="B1418" s="109" t="s">
        <v>3482</v>
      </c>
      <c r="C1418" s="13" t="s">
        <v>3483</v>
      </c>
      <c r="D1418" s="222" t="s">
        <v>39</v>
      </c>
      <c r="E1418" s="6" t="s">
        <v>40</v>
      </c>
      <c r="F1418" s="76" t="s">
        <v>631</v>
      </c>
      <c r="G1418" s="84">
        <v>1</v>
      </c>
      <c r="H1418" s="10">
        <v>86000</v>
      </c>
      <c r="I1418" s="87">
        <v>0</v>
      </c>
      <c r="J1418" s="89">
        <v>0</v>
      </c>
      <c r="K1418" s="96" t="s">
        <v>356</v>
      </c>
      <c r="L1418" s="19" t="s">
        <v>3762</v>
      </c>
      <c r="M1418" s="19"/>
      <c r="N1418" s="19"/>
      <c r="O1418" s="19" t="s">
        <v>3766</v>
      </c>
    </row>
    <row r="1419" spans="1:15" x14ac:dyDescent="0.25">
      <c r="A1419" s="6" t="s">
        <v>3325</v>
      </c>
      <c r="B1419" s="109" t="s">
        <v>3482</v>
      </c>
      <c r="C1419" s="13" t="s">
        <v>3483</v>
      </c>
      <c r="D1419" s="222" t="s">
        <v>3486</v>
      </c>
      <c r="E1419" s="6" t="s">
        <v>3487</v>
      </c>
      <c r="F1419" s="76" t="s">
        <v>3510</v>
      </c>
      <c r="G1419" s="84">
        <v>1</v>
      </c>
      <c r="H1419" s="10">
        <v>1000</v>
      </c>
      <c r="I1419" s="87">
        <v>0</v>
      </c>
      <c r="J1419" s="89">
        <v>0</v>
      </c>
      <c r="K1419" s="96" t="s">
        <v>356</v>
      </c>
      <c r="L1419" s="19" t="s">
        <v>2429</v>
      </c>
      <c r="M1419" s="19"/>
      <c r="N1419" s="19"/>
      <c r="O1419" s="19" t="s">
        <v>3768</v>
      </c>
    </row>
    <row r="1420" spans="1:15" x14ac:dyDescent="0.25">
      <c r="A1420" s="6" t="s">
        <v>3325</v>
      </c>
      <c r="B1420" s="109" t="s">
        <v>3482</v>
      </c>
      <c r="C1420" s="13" t="s">
        <v>3483</v>
      </c>
      <c r="D1420" s="222" t="s">
        <v>1478</v>
      </c>
      <c r="E1420" s="6" t="s">
        <v>1479</v>
      </c>
      <c r="F1420" s="76">
        <v>0</v>
      </c>
      <c r="G1420" s="84">
        <v>0</v>
      </c>
      <c r="H1420" s="10">
        <v>0</v>
      </c>
      <c r="I1420" s="87">
        <v>0</v>
      </c>
      <c r="J1420" s="89">
        <v>0</v>
      </c>
      <c r="K1420" s="96" t="s">
        <v>356</v>
      </c>
      <c r="L1420" s="19" t="s">
        <v>2429</v>
      </c>
      <c r="M1420" s="19"/>
      <c r="N1420" s="19"/>
      <c r="O1420" s="19"/>
    </row>
    <row r="1421" spans="1:15" x14ac:dyDescent="0.25">
      <c r="A1421" s="6" t="s">
        <v>3325</v>
      </c>
      <c r="B1421" s="109" t="s">
        <v>3482</v>
      </c>
      <c r="C1421" s="13" t="s">
        <v>3483</v>
      </c>
      <c r="D1421" s="222" t="s">
        <v>3488</v>
      </c>
      <c r="E1421" s="6" t="s">
        <v>3489</v>
      </c>
      <c r="F1421" s="76" t="s">
        <v>3511</v>
      </c>
      <c r="G1421" s="84">
        <v>1</v>
      </c>
      <c r="H1421" s="10">
        <v>44144500</v>
      </c>
      <c r="I1421" s="87">
        <v>12432694.649999999</v>
      </c>
      <c r="J1421" s="89">
        <v>0</v>
      </c>
      <c r="K1421" s="96" t="s">
        <v>356</v>
      </c>
      <c r="L1421" s="19" t="s">
        <v>33</v>
      </c>
      <c r="M1421" s="19"/>
      <c r="N1421" s="19"/>
      <c r="O1421" s="19" t="s">
        <v>3765</v>
      </c>
    </row>
    <row r="1422" spans="1:15" x14ac:dyDescent="0.25">
      <c r="A1422" s="6" t="s">
        <v>3325</v>
      </c>
      <c r="B1422" s="109" t="s">
        <v>3482</v>
      </c>
      <c r="C1422" s="13" t="s">
        <v>3483</v>
      </c>
      <c r="D1422" s="222" t="s">
        <v>3490</v>
      </c>
      <c r="E1422" s="6" t="s">
        <v>3491</v>
      </c>
      <c r="F1422" s="76" t="s">
        <v>3512</v>
      </c>
      <c r="G1422" s="84">
        <v>1</v>
      </c>
      <c r="H1422" s="10">
        <v>1000</v>
      </c>
      <c r="I1422" s="87">
        <v>0</v>
      </c>
      <c r="J1422" s="89">
        <v>0</v>
      </c>
      <c r="K1422" s="96" t="s">
        <v>356</v>
      </c>
      <c r="L1422" s="19" t="s">
        <v>2429</v>
      </c>
      <c r="M1422" s="19"/>
      <c r="N1422" s="19"/>
      <c r="O1422" s="19" t="s">
        <v>3768</v>
      </c>
    </row>
    <row r="1423" spans="1:15" x14ac:dyDescent="0.25">
      <c r="A1423" s="6" t="s">
        <v>3325</v>
      </c>
      <c r="B1423" s="109" t="s">
        <v>3482</v>
      </c>
      <c r="C1423" s="13" t="s">
        <v>3483</v>
      </c>
      <c r="D1423" s="222" t="s">
        <v>3492</v>
      </c>
      <c r="E1423" s="6" t="s">
        <v>3493</v>
      </c>
      <c r="F1423" s="76" t="s">
        <v>1461</v>
      </c>
      <c r="G1423" s="84">
        <v>1</v>
      </c>
      <c r="H1423" s="10">
        <v>60506449</v>
      </c>
      <c r="I1423" s="87">
        <v>73725979.480000004</v>
      </c>
      <c r="J1423" s="89">
        <v>0</v>
      </c>
      <c r="K1423" s="96" t="s">
        <v>356</v>
      </c>
      <c r="L1423" s="19" t="s">
        <v>33</v>
      </c>
      <c r="M1423" s="19"/>
      <c r="N1423" s="19"/>
      <c r="O1423" s="19" t="s">
        <v>3765</v>
      </c>
    </row>
    <row r="1424" spans="1:15" x14ac:dyDescent="0.25">
      <c r="A1424" s="6" t="s">
        <v>3325</v>
      </c>
      <c r="B1424" s="109" t="s">
        <v>3482</v>
      </c>
      <c r="C1424" s="13" t="s">
        <v>3483</v>
      </c>
      <c r="D1424" s="222" t="s">
        <v>3503</v>
      </c>
      <c r="E1424" s="6" t="s">
        <v>3504</v>
      </c>
      <c r="F1424" s="76">
        <v>0</v>
      </c>
      <c r="G1424" s="84">
        <v>0</v>
      </c>
      <c r="H1424" s="10">
        <v>0</v>
      </c>
      <c r="I1424" s="87">
        <v>10970000</v>
      </c>
      <c r="J1424" s="89">
        <v>0</v>
      </c>
      <c r="K1424" s="96" t="s">
        <v>356</v>
      </c>
      <c r="L1424" s="19" t="s">
        <v>2429</v>
      </c>
      <c r="M1424" s="19"/>
      <c r="N1424" s="19"/>
      <c r="O1424" s="19"/>
    </row>
    <row r="1425" spans="1:15" x14ac:dyDescent="0.25">
      <c r="A1425" s="6" t="s">
        <v>3325</v>
      </c>
      <c r="B1425" s="109" t="s">
        <v>3482</v>
      </c>
      <c r="C1425" s="13" t="s">
        <v>3483</v>
      </c>
      <c r="D1425" s="222" t="s">
        <v>1428</v>
      </c>
      <c r="E1425" s="6" t="s">
        <v>1429</v>
      </c>
      <c r="F1425" s="76" t="s">
        <v>3513</v>
      </c>
      <c r="G1425" s="84">
        <v>1</v>
      </c>
      <c r="H1425" s="10">
        <v>695074664</v>
      </c>
      <c r="I1425" s="87">
        <v>881627842.8599999</v>
      </c>
      <c r="J1425" s="89">
        <v>0</v>
      </c>
      <c r="K1425" s="96" t="s">
        <v>356</v>
      </c>
      <c r="L1425" s="19" t="s">
        <v>33</v>
      </c>
      <c r="M1425" s="19"/>
      <c r="N1425" s="19"/>
      <c r="O1425" s="19" t="s">
        <v>3765</v>
      </c>
    </row>
    <row r="1426" spans="1:15" x14ac:dyDescent="0.25">
      <c r="A1426" s="6" t="s">
        <v>3325</v>
      </c>
      <c r="B1426" s="109" t="s">
        <v>3482</v>
      </c>
      <c r="C1426" s="13" t="s">
        <v>3483</v>
      </c>
      <c r="D1426" s="222" t="s">
        <v>3494</v>
      </c>
      <c r="E1426" s="6" t="s">
        <v>3495</v>
      </c>
      <c r="F1426" s="76" t="s">
        <v>3514</v>
      </c>
      <c r="G1426" s="84">
        <v>1</v>
      </c>
      <c r="H1426" s="10">
        <v>139200000</v>
      </c>
      <c r="I1426" s="87">
        <v>141085897.84000003</v>
      </c>
      <c r="J1426" s="89">
        <v>0</v>
      </c>
      <c r="K1426" s="96" t="s">
        <v>356</v>
      </c>
      <c r="L1426" s="19" t="s">
        <v>33</v>
      </c>
      <c r="M1426" s="19"/>
      <c r="N1426" s="19"/>
      <c r="O1426" s="19" t="s">
        <v>3765</v>
      </c>
    </row>
    <row r="1427" spans="1:15" x14ac:dyDescent="0.25">
      <c r="A1427" s="6" t="s">
        <v>3325</v>
      </c>
      <c r="B1427" s="109" t="s">
        <v>3482</v>
      </c>
      <c r="C1427" s="13" t="s">
        <v>3483</v>
      </c>
      <c r="D1427" s="222" t="s">
        <v>849</v>
      </c>
      <c r="E1427" s="6" t="s">
        <v>850</v>
      </c>
      <c r="F1427" s="76" t="s">
        <v>1465</v>
      </c>
      <c r="G1427" s="84">
        <v>1</v>
      </c>
      <c r="H1427" s="10">
        <v>1000000</v>
      </c>
      <c r="I1427" s="87">
        <v>0</v>
      </c>
      <c r="J1427" s="89">
        <v>0</v>
      </c>
      <c r="K1427" s="96" t="s">
        <v>356</v>
      </c>
      <c r="L1427" s="19" t="s">
        <v>3762</v>
      </c>
      <c r="M1427" s="19"/>
      <c r="N1427" s="19"/>
      <c r="O1427" s="19" t="s">
        <v>3766</v>
      </c>
    </row>
    <row r="1428" spans="1:15" x14ac:dyDescent="0.25">
      <c r="A1428" s="6" t="s">
        <v>3325</v>
      </c>
      <c r="B1428" s="109" t="s">
        <v>3482</v>
      </c>
      <c r="C1428" s="13" t="s">
        <v>3483</v>
      </c>
      <c r="D1428" s="222" t="s">
        <v>853</v>
      </c>
      <c r="E1428" s="6" t="s">
        <v>854</v>
      </c>
      <c r="F1428" s="76" t="s">
        <v>3515</v>
      </c>
      <c r="G1428" s="84">
        <v>1</v>
      </c>
      <c r="H1428" s="10">
        <v>26463686</v>
      </c>
      <c r="I1428" s="87">
        <v>11660.35</v>
      </c>
      <c r="J1428" s="89">
        <v>0</v>
      </c>
      <c r="K1428" s="96" t="s">
        <v>356</v>
      </c>
      <c r="L1428" s="19" t="s">
        <v>33</v>
      </c>
      <c r="M1428" s="19"/>
      <c r="N1428" s="19"/>
      <c r="O1428" s="19" t="s">
        <v>3765</v>
      </c>
    </row>
    <row r="1429" spans="1:15" x14ac:dyDescent="0.25">
      <c r="A1429" s="6" t="s">
        <v>3325</v>
      </c>
      <c r="B1429" s="109" t="s">
        <v>3482</v>
      </c>
      <c r="C1429" s="13" t="s">
        <v>3483</v>
      </c>
      <c r="D1429" s="222" t="s">
        <v>3347</v>
      </c>
      <c r="E1429" s="6" t="s">
        <v>3348</v>
      </c>
      <c r="F1429" s="76">
        <v>0</v>
      </c>
      <c r="G1429" s="84">
        <v>0</v>
      </c>
      <c r="H1429" s="10">
        <v>0</v>
      </c>
      <c r="I1429" s="87">
        <v>0</v>
      </c>
      <c r="J1429" s="89">
        <v>0</v>
      </c>
      <c r="K1429" s="96" t="s">
        <v>356</v>
      </c>
      <c r="L1429" s="19" t="s">
        <v>2429</v>
      </c>
      <c r="M1429" s="19"/>
      <c r="N1429" s="19"/>
      <c r="O1429" s="19"/>
    </row>
    <row r="1430" spans="1:15" x14ac:dyDescent="0.25">
      <c r="A1430" s="6" t="s">
        <v>3325</v>
      </c>
      <c r="B1430" s="109" t="s">
        <v>3482</v>
      </c>
      <c r="C1430" s="13" t="s">
        <v>3483</v>
      </c>
      <c r="D1430" s="222" t="s">
        <v>3505</v>
      </c>
      <c r="E1430" s="6" t="s">
        <v>3506</v>
      </c>
      <c r="F1430" s="76">
        <v>0</v>
      </c>
      <c r="G1430" s="84">
        <v>0</v>
      </c>
      <c r="H1430" s="10">
        <v>0</v>
      </c>
      <c r="I1430" s="87">
        <v>11969855.470000001</v>
      </c>
      <c r="J1430" s="89">
        <v>0</v>
      </c>
      <c r="K1430" s="96" t="s">
        <v>356</v>
      </c>
      <c r="L1430" s="19" t="s">
        <v>2429</v>
      </c>
      <c r="M1430" s="19"/>
      <c r="N1430" s="19"/>
      <c r="O1430" s="19"/>
    </row>
    <row r="1431" spans="1:15" x14ac:dyDescent="0.25">
      <c r="A1431" s="6" t="s">
        <v>3325</v>
      </c>
      <c r="B1431" s="109" t="s">
        <v>3482</v>
      </c>
      <c r="C1431" s="13" t="s">
        <v>3483</v>
      </c>
      <c r="D1431" s="223" t="s">
        <v>3424</v>
      </c>
      <c r="E1431" s="108" t="s">
        <v>3496</v>
      </c>
      <c r="F1431" s="76" t="s">
        <v>3516</v>
      </c>
      <c r="G1431" s="84">
        <v>1</v>
      </c>
      <c r="H1431" s="10">
        <v>110079760</v>
      </c>
      <c r="I1431" s="87">
        <v>0</v>
      </c>
      <c r="J1431" s="89">
        <v>0</v>
      </c>
      <c r="K1431" s="96" t="s">
        <v>356</v>
      </c>
      <c r="L1431" s="19" t="s">
        <v>3762</v>
      </c>
      <c r="M1431" s="19"/>
      <c r="N1431" s="19"/>
      <c r="O1431" s="19" t="s">
        <v>3766</v>
      </c>
    </row>
    <row r="1432" spans="1:15" x14ac:dyDescent="0.25">
      <c r="A1432" s="6" t="s">
        <v>3325</v>
      </c>
      <c r="B1432" s="109" t="s">
        <v>3482</v>
      </c>
      <c r="C1432" s="13" t="s">
        <v>3483</v>
      </c>
      <c r="D1432" s="222" t="s">
        <v>3497</v>
      </c>
      <c r="E1432" s="6" t="s">
        <v>3498</v>
      </c>
      <c r="F1432" s="76" t="s">
        <v>3517</v>
      </c>
      <c r="G1432" s="84">
        <v>1</v>
      </c>
      <c r="H1432" s="10">
        <v>2600000</v>
      </c>
      <c r="I1432" s="87">
        <v>4098448.1100000008</v>
      </c>
      <c r="J1432" s="89">
        <v>0</v>
      </c>
      <c r="K1432" s="96" t="s">
        <v>356</v>
      </c>
      <c r="L1432" s="19" t="s">
        <v>33</v>
      </c>
      <c r="M1432" s="19"/>
      <c r="N1432" s="19"/>
      <c r="O1432" s="19" t="s">
        <v>3765</v>
      </c>
    </row>
    <row r="1433" spans="1:15" x14ac:dyDescent="0.25">
      <c r="A1433" s="6" t="s">
        <v>3325</v>
      </c>
      <c r="B1433" s="109" t="s">
        <v>3482</v>
      </c>
      <c r="C1433" s="13" t="s">
        <v>3483</v>
      </c>
      <c r="D1433" s="222" t="s">
        <v>3499</v>
      </c>
      <c r="E1433" s="6" t="s">
        <v>3500</v>
      </c>
      <c r="F1433" s="76" t="s">
        <v>3518</v>
      </c>
      <c r="G1433" s="84">
        <v>1</v>
      </c>
      <c r="H1433" s="10">
        <v>32670344</v>
      </c>
      <c r="I1433" s="87">
        <v>33857195.799999997</v>
      </c>
      <c r="J1433" s="89">
        <v>0</v>
      </c>
      <c r="K1433" s="96" t="s">
        <v>356</v>
      </c>
      <c r="L1433" s="19" t="s">
        <v>33</v>
      </c>
      <c r="M1433" s="19"/>
      <c r="N1433" s="19"/>
      <c r="O1433" s="19" t="s">
        <v>3765</v>
      </c>
    </row>
    <row r="1434" spans="1:15" x14ac:dyDescent="0.25">
      <c r="A1434" s="6" t="s">
        <v>3325</v>
      </c>
      <c r="B1434" s="109" t="s">
        <v>3482</v>
      </c>
      <c r="C1434" s="13" t="s">
        <v>3483</v>
      </c>
      <c r="D1434" s="222" t="s">
        <v>3501</v>
      </c>
      <c r="E1434" s="6" t="s">
        <v>3502</v>
      </c>
      <c r="F1434" s="76" t="s">
        <v>3516</v>
      </c>
      <c r="G1434" s="84">
        <v>1</v>
      </c>
      <c r="H1434" s="10">
        <v>2401680</v>
      </c>
      <c r="I1434" s="87">
        <v>0</v>
      </c>
      <c r="J1434" s="89">
        <v>0</v>
      </c>
      <c r="K1434" s="96" t="s">
        <v>356</v>
      </c>
      <c r="L1434" s="19" t="s">
        <v>3762</v>
      </c>
      <c r="M1434" s="19"/>
      <c r="N1434" s="19"/>
      <c r="O1434" s="19" t="s">
        <v>3766</v>
      </c>
    </row>
    <row r="1435" spans="1:15" x14ac:dyDescent="0.25">
      <c r="A1435" s="82" t="s">
        <v>1892</v>
      </c>
      <c r="B1435" s="82" t="s">
        <v>1890</v>
      </c>
      <c r="C1435" s="82" t="s">
        <v>1891</v>
      </c>
      <c r="D1435" s="222" t="s">
        <v>857</v>
      </c>
      <c r="E1435" s="82" t="s">
        <v>402</v>
      </c>
      <c r="F1435" s="82" t="s">
        <v>858</v>
      </c>
      <c r="G1435" s="85">
        <v>1</v>
      </c>
      <c r="H1435" s="10">
        <v>463480</v>
      </c>
      <c r="I1435" s="87">
        <v>0</v>
      </c>
      <c r="J1435" s="89">
        <v>0</v>
      </c>
      <c r="K1435" s="96" t="s">
        <v>356</v>
      </c>
      <c r="L1435" s="19" t="s">
        <v>33</v>
      </c>
      <c r="M1435" s="19" t="s">
        <v>1893</v>
      </c>
      <c r="N1435" s="19"/>
      <c r="O1435" s="19"/>
    </row>
    <row r="1436" spans="1:15" x14ac:dyDescent="0.25">
      <c r="A1436" s="127" t="s">
        <v>750</v>
      </c>
      <c r="B1436" s="106" t="s">
        <v>748</v>
      </c>
      <c r="C1436" s="106" t="s">
        <v>749</v>
      </c>
      <c r="D1436" s="222" t="s">
        <v>751</v>
      </c>
      <c r="E1436" s="106" t="s">
        <v>752</v>
      </c>
      <c r="F1436" s="72" t="s">
        <v>88</v>
      </c>
      <c r="G1436" s="74">
        <v>5</v>
      </c>
      <c r="H1436" s="72">
        <v>2590000</v>
      </c>
      <c r="I1436" s="87">
        <v>250815.52</v>
      </c>
      <c r="J1436" s="89">
        <v>1</v>
      </c>
      <c r="K1436" s="96" t="s">
        <v>753</v>
      </c>
      <c r="L1436" s="19" t="s">
        <v>27</v>
      </c>
      <c r="M1436" s="19"/>
      <c r="N1436" s="19"/>
      <c r="O1436" s="19"/>
    </row>
    <row r="1437" spans="1:15" x14ac:dyDescent="0.25">
      <c r="A1437" s="6" t="s">
        <v>2342</v>
      </c>
      <c r="B1437" s="13" t="s">
        <v>2340</v>
      </c>
      <c r="C1437" s="13" t="s">
        <v>2341</v>
      </c>
      <c r="D1437" s="222" t="s">
        <v>44</v>
      </c>
      <c r="E1437" s="6" t="s">
        <v>45</v>
      </c>
      <c r="F1437" s="10" t="s">
        <v>46</v>
      </c>
      <c r="G1437" s="11">
        <v>1</v>
      </c>
      <c r="H1437" s="10">
        <v>1000000</v>
      </c>
      <c r="I1437" s="87">
        <v>0</v>
      </c>
      <c r="J1437" s="89">
        <v>1</v>
      </c>
      <c r="K1437" s="96" t="s">
        <v>2343</v>
      </c>
      <c r="L1437" s="19" t="s">
        <v>27</v>
      </c>
      <c r="M1437" s="19"/>
      <c r="N1437" s="19" t="s">
        <v>2344</v>
      </c>
      <c r="O1437" s="19"/>
    </row>
    <row r="1438" spans="1:15" x14ac:dyDescent="0.25">
      <c r="A1438" s="6" t="s">
        <v>2342</v>
      </c>
      <c r="B1438" s="13" t="s">
        <v>2340</v>
      </c>
      <c r="C1438" s="13" t="s">
        <v>2341</v>
      </c>
      <c r="D1438" s="222" t="s">
        <v>136</v>
      </c>
      <c r="E1438" s="6" t="s">
        <v>137</v>
      </c>
      <c r="F1438" s="10" t="s">
        <v>138</v>
      </c>
      <c r="G1438" s="11">
        <v>1</v>
      </c>
      <c r="H1438" s="10">
        <v>1282752</v>
      </c>
      <c r="I1438" s="87">
        <v>10042.549999999999</v>
      </c>
      <c r="J1438" s="89">
        <v>1</v>
      </c>
      <c r="K1438" s="96" t="s">
        <v>2345</v>
      </c>
      <c r="L1438" s="19" t="s">
        <v>27</v>
      </c>
      <c r="M1438" s="19"/>
      <c r="N1438" s="19" t="s">
        <v>2346</v>
      </c>
      <c r="O1438" s="19"/>
    </row>
    <row r="1439" spans="1:15" x14ac:dyDescent="0.25">
      <c r="A1439" s="6" t="s">
        <v>2342</v>
      </c>
      <c r="B1439" s="13" t="s">
        <v>2340</v>
      </c>
      <c r="C1439" s="13" t="s">
        <v>2341</v>
      </c>
      <c r="D1439" s="222" t="s">
        <v>2347</v>
      </c>
      <c r="E1439" s="6" t="s">
        <v>2348</v>
      </c>
      <c r="F1439" s="10" t="s">
        <v>1536</v>
      </c>
      <c r="G1439" s="11">
        <v>1</v>
      </c>
      <c r="H1439" s="10">
        <v>137025000</v>
      </c>
      <c r="I1439" s="87">
        <v>32502983.719999999</v>
      </c>
      <c r="J1439" s="89">
        <v>1</v>
      </c>
      <c r="K1439" s="96" t="s">
        <v>2349</v>
      </c>
      <c r="L1439" s="19" t="s">
        <v>27</v>
      </c>
      <c r="M1439" s="19"/>
      <c r="N1439" s="19" t="s">
        <v>2350</v>
      </c>
      <c r="O1439" s="19"/>
    </row>
    <row r="1440" spans="1:15" x14ac:dyDescent="0.25">
      <c r="A1440" s="70" t="s">
        <v>1268</v>
      </c>
      <c r="B1440" s="106" t="s">
        <v>1266</v>
      </c>
      <c r="C1440" s="106" t="s">
        <v>1267</v>
      </c>
      <c r="D1440" s="222" t="s">
        <v>1269</v>
      </c>
      <c r="E1440" s="70" t="s">
        <v>1270</v>
      </c>
      <c r="F1440" s="154" t="s">
        <v>32</v>
      </c>
      <c r="G1440" s="155">
        <v>51</v>
      </c>
      <c r="H1440" s="72">
        <v>8775160</v>
      </c>
      <c r="I1440" s="87">
        <v>0</v>
      </c>
      <c r="J1440" s="89">
        <v>0</v>
      </c>
      <c r="K1440" s="96" t="s">
        <v>2447</v>
      </c>
      <c r="L1440" s="19" t="s">
        <v>33</v>
      </c>
      <c r="M1440" s="19" t="s">
        <v>1272</v>
      </c>
      <c r="N1440" s="19"/>
      <c r="O1440" s="19"/>
    </row>
    <row r="1441" spans="1:15" x14ac:dyDescent="0.25">
      <c r="A1441" s="70" t="s">
        <v>1268</v>
      </c>
      <c r="B1441" s="106" t="s">
        <v>1266</v>
      </c>
      <c r="C1441" s="106" t="s">
        <v>1267</v>
      </c>
      <c r="D1441" s="222" t="s">
        <v>1255</v>
      </c>
      <c r="E1441" s="70" t="s">
        <v>1256</v>
      </c>
      <c r="F1441" s="154" t="s">
        <v>32</v>
      </c>
      <c r="G1441" s="155">
        <v>1</v>
      </c>
      <c r="H1441" s="72">
        <v>18391106</v>
      </c>
      <c r="I1441" s="87">
        <v>24956060.859999999</v>
      </c>
      <c r="J1441" s="89">
        <v>1</v>
      </c>
      <c r="K1441" s="96" t="s">
        <v>1274</v>
      </c>
      <c r="L1441" s="19" t="s">
        <v>27</v>
      </c>
      <c r="M1441" s="19" t="s">
        <v>27</v>
      </c>
      <c r="N1441" s="19"/>
      <c r="O1441" s="19"/>
    </row>
    <row r="1442" spans="1:15" x14ac:dyDescent="0.25">
      <c r="A1442" s="70" t="s">
        <v>1268</v>
      </c>
      <c r="B1442" s="106" t="s">
        <v>1266</v>
      </c>
      <c r="C1442" s="106" t="s">
        <v>1267</v>
      </c>
      <c r="D1442" s="222" t="s">
        <v>1257</v>
      </c>
      <c r="E1442" s="70" t="s">
        <v>1258</v>
      </c>
      <c r="F1442" s="154" t="s">
        <v>32</v>
      </c>
      <c r="G1442" s="155">
        <v>3</v>
      </c>
      <c r="H1442" s="72">
        <v>7123800</v>
      </c>
      <c r="I1442" s="87">
        <v>0</v>
      </c>
      <c r="J1442" s="89">
        <v>0</v>
      </c>
      <c r="K1442" s="96" t="s">
        <v>1271</v>
      </c>
      <c r="L1442" s="19" t="s">
        <v>33</v>
      </c>
      <c r="M1442" s="19" t="s">
        <v>1272</v>
      </c>
      <c r="N1442" s="19" t="s">
        <v>1272</v>
      </c>
      <c r="O1442" s="19"/>
    </row>
    <row r="1443" spans="1:15" x14ac:dyDescent="0.25">
      <c r="A1443" s="70" t="s">
        <v>1268</v>
      </c>
      <c r="B1443" s="106" t="s">
        <v>1266</v>
      </c>
      <c r="C1443" s="106" t="s">
        <v>1267</v>
      </c>
      <c r="D1443" s="222" t="s">
        <v>822</v>
      </c>
      <c r="E1443" s="70" t="s">
        <v>823</v>
      </c>
      <c r="F1443" s="154" t="s">
        <v>32</v>
      </c>
      <c r="G1443" s="155">
        <v>1</v>
      </c>
      <c r="H1443" s="72">
        <v>1000</v>
      </c>
      <c r="I1443" s="87">
        <v>0</v>
      </c>
      <c r="J1443" s="89">
        <v>0</v>
      </c>
      <c r="K1443" s="96" t="s">
        <v>356</v>
      </c>
      <c r="L1443" s="19" t="s">
        <v>1382</v>
      </c>
      <c r="M1443" s="19" t="s">
        <v>33</v>
      </c>
      <c r="N1443" s="19" t="s">
        <v>1029</v>
      </c>
      <c r="O1443" s="19"/>
    </row>
    <row r="1444" spans="1:15" x14ac:dyDescent="0.25">
      <c r="A1444" s="70" t="s">
        <v>1268</v>
      </c>
      <c r="B1444" s="106" t="s">
        <v>1266</v>
      </c>
      <c r="C1444" s="106" t="s">
        <v>1267</v>
      </c>
      <c r="D1444" s="222" t="s">
        <v>827</v>
      </c>
      <c r="E1444" s="70" t="s">
        <v>1262</v>
      </c>
      <c r="F1444" s="154" t="s">
        <v>32</v>
      </c>
      <c r="G1444" s="155">
        <v>4467</v>
      </c>
      <c r="H1444" s="72">
        <v>5640639</v>
      </c>
      <c r="I1444" s="87">
        <v>0</v>
      </c>
      <c r="J1444" s="89">
        <v>0</v>
      </c>
      <c r="K1444" s="96" t="s">
        <v>1271</v>
      </c>
      <c r="L1444" s="19" t="s">
        <v>33</v>
      </c>
      <c r="M1444" s="19" t="s">
        <v>1272</v>
      </c>
      <c r="N1444" s="19" t="s">
        <v>1272</v>
      </c>
      <c r="O1444" s="19"/>
    </row>
    <row r="1445" spans="1:15" x14ac:dyDescent="0.25">
      <c r="A1445" s="70" t="s">
        <v>1268</v>
      </c>
      <c r="B1445" s="106" t="s">
        <v>1266</v>
      </c>
      <c r="C1445" s="106" t="s">
        <v>1267</v>
      </c>
      <c r="D1445" s="222" t="s">
        <v>1275</v>
      </c>
      <c r="E1445" s="70" t="s">
        <v>1276</v>
      </c>
      <c r="F1445" s="154" t="s">
        <v>32</v>
      </c>
      <c r="G1445" s="155">
        <v>1</v>
      </c>
      <c r="H1445" s="72">
        <v>9749250</v>
      </c>
      <c r="I1445" s="87">
        <v>0</v>
      </c>
      <c r="J1445" s="89">
        <v>0</v>
      </c>
      <c r="K1445" s="96" t="s">
        <v>1271</v>
      </c>
      <c r="L1445" s="19" t="s">
        <v>33</v>
      </c>
      <c r="M1445" s="19" t="s">
        <v>1272</v>
      </c>
      <c r="N1445" s="19" t="s">
        <v>1272</v>
      </c>
      <c r="O1445" s="19"/>
    </row>
    <row r="1446" spans="1:15" x14ac:dyDescent="0.25">
      <c r="A1446" s="70" t="s">
        <v>1268</v>
      </c>
      <c r="B1446" s="106" t="s">
        <v>1266</v>
      </c>
      <c r="C1446" s="106" t="s">
        <v>1267</v>
      </c>
      <c r="D1446" s="222" t="s">
        <v>1264</v>
      </c>
      <c r="E1446" s="70" t="s">
        <v>1265</v>
      </c>
      <c r="F1446" s="154" t="s">
        <v>32</v>
      </c>
      <c r="G1446" s="155">
        <v>1</v>
      </c>
      <c r="H1446" s="72">
        <v>1000</v>
      </c>
      <c r="I1446" s="87">
        <v>3589899.09</v>
      </c>
      <c r="J1446" s="89">
        <v>1</v>
      </c>
      <c r="K1446" s="96" t="s">
        <v>1277</v>
      </c>
      <c r="L1446" s="19" t="s">
        <v>27</v>
      </c>
      <c r="M1446" s="19"/>
      <c r="N1446" s="19"/>
      <c r="O1446" s="19"/>
    </row>
    <row r="1447" spans="1:15" x14ac:dyDescent="0.25">
      <c r="A1447" s="215" t="s">
        <v>1268</v>
      </c>
      <c r="B1447" s="215" t="s">
        <v>1266</v>
      </c>
      <c r="C1447" s="215" t="s">
        <v>1267</v>
      </c>
      <c r="D1447" s="235" t="s">
        <v>1278</v>
      </c>
      <c r="E1447" s="215" t="s">
        <v>1279</v>
      </c>
      <c r="F1447" s="216">
        <v>0</v>
      </c>
      <c r="G1447" s="217">
        <v>0</v>
      </c>
      <c r="H1447" s="204">
        <v>0</v>
      </c>
      <c r="I1447" s="87">
        <v>683935.97</v>
      </c>
      <c r="J1447" s="89">
        <v>5697</v>
      </c>
      <c r="K1447" s="96" t="s">
        <v>825</v>
      </c>
      <c r="L1447" s="19" t="s">
        <v>2429</v>
      </c>
      <c r="M1447" s="19"/>
      <c r="N1447" s="19" t="s">
        <v>1280</v>
      </c>
      <c r="O1447" s="19"/>
    </row>
    <row r="1448" spans="1:15" x14ac:dyDescent="0.25">
      <c r="A1448" s="215" t="s">
        <v>1268</v>
      </c>
      <c r="B1448" s="215" t="s">
        <v>1266</v>
      </c>
      <c r="C1448" s="215" t="s">
        <v>1267</v>
      </c>
      <c r="D1448" s="235" t="s">
        <v>1281</v>
      </c>
      <c r="E1448" s="215" t="s">
        <v>1282</v>
      </c>
      <c r="F1448" s="216">
        <v>0</v>
      </c>
      <c r="G1448" s="217">
        <v>0</v>
      </c>
      <c r="H1448" s="204">
        <v>0</v>
      </c>
      <c r="I1448" s="87">
        <v>3607860.3499999996</v>
      </c>
      <c r="J1448" s="89">
        <v>93942</v>
      </c>
      <c r="K1448" s="96" t="s">
        <v>1283</v>
      </c>
      <c r="L1448" s="19" t="s">
        <v>2429</v>
      </c>
      <c r="M1448" s="19"/>
      <c r="N1448" s="19" t="s">
        <v>1284</v>
      </c>
      <c r="O1448" s="19"/>
    </row>
    <row r="1449" spans="1:15" x14ac:dyDescent="0.25">
      <c r="A1449" s="6" t="s">
        <v>1896</v>
      </c>
      <c r="B1449" s="13" t="s">
        <v>1894</v>
      </c>
      <c r="C1449" s="13" t="s">
        <v>1895</v>
      </c>
      <c r="D1449" s="222">
        <v>2018</v>
      </c>
      <c r="E1449" s="6" t="s">
        <v>2018</v>
      </c>
      <c r="F1449" s="154" t="s">
        <v>32</v>
      </c>
      <c r="G1449" s="11">
        <v>0</v>
      </c>
      <c r="H1449" s="11">
        <v>0</v>
      </c>
      <c r="I1449" s="87">
        <v>1031524.9299999999</v>
      </c>
      <c r="J1449" s="89">
        <v>175</v>
      </c>
      <c r="K1449" s="96" t="s">
        <v>2019</v>
      </c>
      <c r="L1449" s="19" t="s">
        <v>2429</v>
      </c>
      <c r="M1449" s="19"/>
      <c r="N1449" s="19" t="s">
        <v>1486</v>
      </c>
      <c r="O1449" s="19"/>
    </row>
    <row r="1450" spans="1:15" x14ac:dyDescent="0.25">
      <c r="A1450" s="6" t="s">
        <v>1896</v>
      </c>
      <c r="B1450" s="13" t="s">
        <v>1894</v>
      </c>
      <c r="C1450" s="13" t="s">
        <v>1895</v>
      </c>
      <c r="D1450" s="222">
        <v>2019</v>
      </c>
      <c r="E1450" s="6" t="s">
        <v>2020</v>
      </c>
      <c r="F1450" s="154" t="s">
        <v>32</v>
      </c>
      <c r="G1450" s="11">
        <v>0</v>
      </c>
      <c r="H1450" s="11">
        <v>0</v>
      </c>
      <c r="I1450" s="87">
        <v>34732567.199999996</v>
      </c>
      <c r="J1450" s="89">
        <v>9770</v>
      </c>
      <c r="K1450" s="96" t="s">
        <v>2021</v>
      </c>
      <c r="L1450" s="19" t="s">
        <v>2429</v>
      </c>
      <c r="M1450" s="19"/>
      <c r="N1450" s="19" t="s">
        <v>1486</v>
      </c>
      <c r="O1450" s="19"/>
    </row>
    <row r="1451" spans="1:15" x14ac:dyDescent="0.25">
      <c r="A1451" s="6" t="s">
        <v>1896</v>
      </c>
      <c r="B1451" s="13" t="s">
        <v>1894</v>
      </c>
      <c r="C1451" s="13" t="s">
        <v>1895</v>
      </c>
      <c r="D1451" s="222">
        <v>2020</v>
      </c>
      <c r="E1451" s="6" t="s">
        <v>2022</v>
      </c>
      <c r="F1451" s="154" t="s">
        <v>32</v>
      </c>
      <c r="G1451" s="11">
        <v>0</v>
      </c>
      <c r="H1451" s="11">
        <v>0</v>
      </c>
      <c r="I1451" s="87">
        <v>23328930.359999992</v>
      </c>
      <c r="J1451" s="89">
        <v>3772</v>
      </c>
      <c r="K1451" s="96" t="s">
        <v>2023</v>
      </c>
      <c r="L1451" s="19" t="s">
        <v>2429</v>
      </c>
      <c r="M1451" s="19"/>
      <c r="N1451" s="19" t="s">
        <v>1486</v>
      </c>
      <c r="O1451" s="19"/>
    </row>
    <row r="1452" spans="1:15" x14ac:dyDescent="0.25">
      <c r="A1452" s="6" t="s">
        <v>1896</v>
      </c>
      <c r="B1452" s="13" t="s">
        <v>1894</v>
      </c>
      <c r="C1452" s="13" t="s">
        <v>1895</v>
      </c>
      <c r="D1452" s="222">
        <v>2021</v>
      </c>
      <c r="E1452" s="6" t="s">
        <v>2024</v>
      </c>
      <c r="F1452" s="154" t="s">
        <v>32</v>
      </c>
      <c r="G1452" s="11">
        <v>0</v>
      </c>
      <c r="H1452" s="11">
        <v>0</v>
      </c>
      <c r="I1452" s="87">
        <v>144757564.43999997</v>
      </c>
      <c r="J1452" s="89">
        <v>16540</v>
      </c>
      <c r="K1452" s="96" t="s">
        <v>2025</v>
      </c>
      <c r="L1452" s="19" t="s">
        <v>2429</v>
      </c>
      <c r="M1452" s="19"/>
      <c r="N1452" s="19" t="s">
        <v>1486</v>
      </c>
      <c r="O1452" s="19"/>
    </row>
    <row r="1453" spans="1:15" x14ac:dyDescent="0.25">
      <c r="A1453" s="6" t="s">
        <v>1896</v>
      </c>
      <c r="B1453" s="13" t="s">
        <v>1894</v>
      </c>
      <c r="C1453" s="13" t="s">
        <v>1895</v>
      </c>
      <c r="D1453" s="222">
        <v>2022</v>
      </c>
      <c r="E1453" s="6" t="s">
        <v>2026</v>
      </c>
      <c r="F1453" s="154" t="s">
        <v>32</v>
      </c>
      <c r="G1453" s="11">
        <v>0</v>
      </c>
      <c r="H1453" s="11">
        <v>0</v>
      </c>
      <c r="I1453" s="87">
        <v>40562779.700000018</v>
      </c>
      <c r="J1453" s="89">
        <v>2481</v>
      </c>
      <c r="K1453" s="96" t="s">
        <v>2027</v>
      </c>
      <c r="L1453" s="19" t="s">
        <v>2429</v>
      </c>
      <c r="M1453" s="19"/>
      <c r="N1453" s="19" t="s">
        <v>1486</v>
      </c>
      <c r="O1453" s="19"/>
    </row>
    <row r="1454" spans="1:15" x14ac:dyDescent="0.25">
      <c r="A1454" s="6" t="s">
        <v>1896</v>
      </c>
      <c r="B1454" s="13" t="s">
        <v>1894</v>
      </c>
      <c r="C1454" s="13" t="s">
        <v>1895</v>
      </c>
      <c r="D1454" s="222">
        <v>2023</v>
      </c>
      <c r="E1454" s="6" t="s">
        <v>2028</v>
      </c>
      <c r="F1454" s="154" t="s">
        <v>32</v>
      </c>
      <c r="G1454" s="11">
        <v>0</v>
      </c>
      <c r="H1454" s="11">
        <v>0</v>
      </c>
      <c r="I1454" s="87">
        <v>2279774.83</v>
      </c>
      <c r="J1454" s="89">
        <v>88</v>
      </c>
      <c r="K1454" s="96" t="s">
        <v>2029</v>
      </c>
      <c r="L1454" s="19" t="s">
        <v>2429</v>
      </c>
      <c r="M1454" s="19"/>
      <c r="N1454" s="19" t="s">
        <v>1486</v>
      </c>
      <c r="O1454" s="19"/>
    </row>
    <row r="1455" spans="1:15" x14ac:dyDescent="0.25">
      <c r="A1455" s="6" t="s">
        <v>1896</v>
      </c>
      <c r="B1455" s="13" t="s">
        <v>1894</v>
      </c>
      <c r="C1455" s="13" t="s">
        <v>1895</v>
      </c>
      <c r="D1455" s="222">
        <v>6163</v>
      </c>
      <c r="E1455" s="6" t="s">
        <v>1492</v>
      </c>
      <c r="F1455" s="154" t="s">
        <v>32</v>
      </c>
      <c r="G1455" s="11">
        <v>0</v>
      </c>
      <c r="H1455" s="11">
        <v>0</v>
      </c>
      <c r="I1455" s="87">
        <v>332520</v>
      </c>
      <c r="J1455" s="89">
        <v>1</v>
      </c>
      <c r="K1455" s="96" t="s">
        <v>2030</v>
      </c>
      <c r="L1455" s="19" t="s">
        <v>2429</v>
      </c>
      <c r="M1455" s="19"/>
      <c r="N1455" s="19" t="s">
        <v>1486</v>
      </c>
      <c r="O1455" s="19"/>
    </row>
    <row r="1456" spans="1:15" x14ac:dyDescent="0.25">
      <c r="A1456" s="6" t="s">
        <v>1896</v>
      </c>
      <c r="B1456" s="13" t="s">
        <v>1894</v>
      </c>
      <c r="C1456" s="13" t="s">
        <v>1895</v>
      </c>
      <c r="D1456" s="222">
        <v>6178</v>
      </c>
      <c r="E1456" s="6" t="s">
        <v>1562</v>
      </c>
      <c r="F1456" s="154" t="s">
        <v>32</v>
      </c>
      <c r="G1456" s="11">
        <v>0</v>
      </c>
      <c r="H1456" s="11">
        <v>0</v>
      </c>
      <c r="I1456" s="87">
        <v>9686187.4199999999</v>
      </c>
      <c r="J1456" s="89">
        <v>1688</v>
      </c>
      <c r="K1456" s="96" t="s">
        <v>2031</v>
      </c>
      <c r="L1456" s="19" t="s">
        <v>2429</v>
      </c>
      <c r="M1456" s="19"/>
      <c r="N1456" s="19" t="s">
        <v>1486</v>
      </c>
      <c r="O1456" s="19"/>
    </row>
    <row r="1457" spans="1:15" x14ac:dyDescent="0.25">
      <c r="A1457" s="6" t="s">
        <v>1896</v>
      </c>
      <c r="B1457" s="13" t="s">
        <v>1894</v>
      </c>
      <c r="C1457" s="13" t="s">
        <v>1895</v>
      </c>
      <c r="D1457" s="222">
        <v>6240</v>
      </c>
      <c r="E1457" s="6" t="s">
        <v>2032</v>
      </c>
      <c r="F1457" s="154" t="s">
        <v>32</v>
      </c>
      <c r="G1457" s="11">
        <v>0</v>
      </c>
      <c r="H1457" s="11">
        <v>0</v>
      </c>
      <c r="I1457" s="87">
        <v>0</v>
      </c>
      <c r="J1457" s="89">
        <v>6</v>
      </c>
      <c r="K1457" s="96" t="s">
        <v>2033</v>
      </c>
      <c r="L1457" s="19" t="s">
        <v>2429</v>
      </c>
      <c r="M1457" s="19"/>
      <c r="N1457" s="19" t="s">
        <v>1486</v>
      </c>
      <c r="O1457" s="19"/>
    </row>
    <row r="1458" spans="1:15" x14ac:dyDescent="0.25">
      <c r="A1458" s="6" t="s">
        <v>1896</v>
      </c>
      <c r="B1458" s="13" t="s">
        <v>1894</v>
      </c>
      <c r="C1458" s="13" t="s">
        <v>1895</v>
      </c>
      <c r="D1458" s="222">
        <v>6242</v>
      </c>
      <c r="E1458" s="6" t="s">
        <v>2034</v>
      </c>
      <c r="F1458" s="154" t="s">
        <v>32</v>
      </c>
      <c r="G1458" s="11">
        <v>0</v>
      </c>
      <c r="H1458" s="11">
        <v>0</v>
      </c>
      <c r="I1458" s="87">
        <v>12461275.310000002</v>
      </c>
      <c r="J1458" s="89">
        <v>32</v>
      </c>
      <c r="K1458" s="96" t="s">
        <v>2035</v>
      </c>
      <c r="L1458" s="19" t="s">
        <v>2429</v>
      </c>
      <c r="M1458" s="19"/>
      <c r="N1458" s="19" t="s">
        <v>1486</v>
      </c>
      <c r="O1458" s="19"/>
    </row>
    <row r="1459" spans="1:15" x14ac:dyDescent="0.25">
      <c r="A1459" s="6" t="s">
        <v>1896</v>
      </c>
      <c r="B1459" s="13" t="s">
        <v>1894</v>
      </c>
      <c r="C1459" s="13" t="s">
        <v>1895</v>
      </c>
      <c r="D1459" s="222">
        <v>6244</v>
      </c>
      <c r="E1459" s="6" t="s">
        <v>2036</v>
      </c>
      <c r="F1459" s="154" t="s">
        <v>32</v>
      </c>
      <c r="G1459" s="11">
        <v>0</v>
      </c>
      <c r="H1459" s="11">
        <v>0</v>
      </c>
      <c r="I1459" s="87">
        <v>25300</v>
      </c>
      <c r="J1459" s="89">
        <v>1</v>
      </c>
      <c r="K1459" s="96" t="s">
        <v>2037</v>
      </c>
      <c r="L1459" s="19" t="s">
        <v>2429</v>
      </c>
      <c r="M1459" s="19"/>
      <c r="N1459" s="19" t="s">
        <v>1486</v>
      </c>
      <c r="O1459" s="19"/>
    </row>
    <row r="1460" spans="1:15" x14ac:dyDescent="0.25">
      <c r="A1460" s="6" t="s">
        <v>1896</v>
      </c>
      <c r="B1460" s="13" t="s">
        <v>1894</v>
      </c>
      <c r="C1460" s="13" t="s">
        <v>1895</v>
      </c>
      <c r="D1460" s="223" t="s">
        <v>1897</v>
      </c>
      <c r="E1460" s="83" t="s">
        <v>1898</v>
      </c>
      <c r="F1460" s="10" t="s">
        <v>19</v>
      </c>
      <c r="G1460" s="11">
        <v>1</v>
      </c>
      <c r="H1460" s="10">
        <v>1300</v>
      </c>
      <c r="I1460" s="87">
        <v>0</v>
      </c>
      <c r="J1460" s="89">
        <v>0</v>
      </c>
      <c r="K1460" s="96" t="s">
        <v>356</v>
      </c>
      <c r="L1460" s="19" t="s">
        <v>1382</v>
      </c>
      <c r="M1460" s="19" t="s">
        <v>1900</v>
      </c>
      <c r="N1460" s="19" t="s">
        <v>1029</v>
      </c>
      <c r="O1460" s="19"/>
    </row>
    <row r="1461" spans="1:15" x14ac:dyDescent="0.25">
      <c r="A1461" s="6" t="s">
        <v>1896</v>
      </c>
      <c r="B1461" s="13" t="s">
        <v>1894</v>
      </c>
      <c r="C1461" s="13" t="s">
        <v>1895</v>
      </c>
      <c r="D1461" s="223" t="s">
        <v>1507</v>
      </c>
      <c r="E1461" s="83" t="s">
        <v>1901</v>
      </c>
      <c r="F1461" s="10" t="s">
        <v>19</v>
      </c>
      <c r="G1461" s="11">
        <v>1</v>
      </c>
      <c r="H1461" s="10">
        <v>2200</v>
      </c>
      <c r="I1461" s="87">
        <v>0</v>
      </c>
      <c r="J1461" s="89">
        <v>0</v>
      </c>
      <c r="K1461" s="96" t="s">
        <v>356</v>
      </c>
      <c r="L1461" s="19" t="s">
        <v>1382</v>
      </c>
      <c r="M1461" s="19" t="s">
        <v>1900</v>
      </c>
      <c r="N1461" s="19" t="s">
        <v>1029</v>
      </c>
      <c r="O1461" s="19"/>
    </row>
    <row r="1462" spans="1:15" x14ac:dyDescent="0.25">
      <c r="A1462" s="6" t="s">
        <v>1896</v>
      </c>
      <c r="B1462" s="13" t="s">
        <v>1894</v>
      </c>
      <c r="C1462" s="13" t="s">
        <v>1895</v>
      </c>
      <c r="D1462" s="222" t="s">
        <v>1902</v>
      </c>
      <c r="E1462" s="6" t="s">
        <v>1903</v>
      </c>
      <c r="F1462" s="10" t="s">
        <v>1904</v>
      </c>
      <c r="G1462" s="11">
        <v>1</v>
      </c>
      <c r="H1462" s="10">
        <v>503960</v>
      </c>
      <c r="I1462" s="87">
        <v>0</v>
      </c>
      <c r="J1462" s="89">
        <v>0</v>
      </c>
      <c r="K1462" s="96" t="s">
        <v>1899</v>
      </c>
      <c r="L1462" s="19" t="s">
        <v>33</v>
      </c>
      <c r="M1462" s="19"/>
      <c r="N1462" s="19"/>
      <c r="O1462" s="19"/>
    </row>
    <row r="1463" spans="1:15" x14ac:dyDescent="0.25">
      <c r="A1463" s="6" t="s">
        <v>1896</v>
      </c>
      <c r="B1463" s="13" t="s">
        <v>1894</v>
      </c>
      <c r="C1463" s="13" t="s">
        <v>1895</v>
      </c>
      <c r="D1463" s="223" t="s">
        <v>1905</v>
      </c>
      <c r="E1463" s="83" t="s">
        <v>1906</v>
      </c>
      <c r="F1463" s="10" t="s">
        <v>19</v>
      </c>
      <c r="G1463" s="11">
        <v>1</v>
      </c>
      <c r="H1463" s="10">
        <v>1100</v>
      </c>
      <c r="I1463" s="87">
        <v>0</v>
      </c>
      <c r="J1463" s="89">
        <v>0</v>
      </c>
      <c r="K1463" s="96" t="s">
        <v>356</v>
      </c>
      <c r="L1463" s="19" t="s">
        <v>1382</v>
      </c>
      <c r="M1463" s="19"/>
      <c r="N1463" s="19" t="s">
        <v>1029</v>
      </c>
      <c r="O1463" s="19"/>
    </row>
    <row r="1464" spans="1:15" x14ac:dyDescent="0.25">
      <c r="A1464" s="6" t="s">
        <v>1896</v>
      </c>
      <c r="B1464" s="13" t="s">
        <v>1894</v>
      </c>
      <c r="C1464" s="13" t="s">
        <v>1895</v>
      </c>
      <c r="D1464" s="223" t="s">
        <v>1907</v>
      </c>
      <c r="E1464" s="83" t="s">
        <v>1908</v>
      </c>
      <c r="F1464" s="10" t="s">
        <v>19</v>
      </c>
      <c r="G1464" s="11">
        <v>1</v>
      </c>
      <c r="H1464" s="10">
        <v>4730373</v>
      </c>
      <c r="I1464" s="87">
        <v>0</v>
      </c>
      <c r="J1464" s="89">
        <v>0</v>
      </c>
      <c r="K1464" s="96" t="s">
        <v>356</v>
      </c>
      <c r="L1464" s="19" t="s">
        <v>3762</v>
      </c>
      <c r="M1464" s="19"/>
      <c r="N1464" s="19"/>
      <c r="O1464" s="19" t="s">
        <v>3766</v>
      </c>
    </row>
    <row r="1465" spans="1:15" x14ac:dyDescent="0.25">
      <c r="A1465" s="6" t="s">
        <v>1896</v>
      </c>
      <c r="B1465" s="13" t="s">
        <v>1894</v>
      </c>
      <c r="C1465" s="13" t="s">
        <v>1895</v>
      </c>
      <c r="D1465" s="223" t="s">
        <v>1909</v>
      </c>
      <c r="E1465" s="83" t="s">
        <v>1910</v>
      </c>
      <c r="F1465" s="10" t="s">
        <v>19</v>
      </c>
      <c r="G1465" s="11">
        <v>1</v>
      </c>
      <c r="H1465" s="10">
        <v>2000</v>
      </c>
      <c r="I1465" s="87">
        <v>0</v>
      </c>
      <c r="J1465" s="89">
        <v>0</v>
      </c>
      <c r="K1465" s="96" t="s">
        <v>356</v>
      </c>
      <c r="L1465" s="19" t="s">
        <v>1382</v>
      </c>
      <c r="M1465" s="19"/>
      <c r="N1465" s="19" t="s">
        <v>1029</v>
      </c>
      <c r="O1465" s="19"/>
    </row>
    <row r="1466" spans="1:15" x14ac:dyDescent="0.25">
      <c r="A1466" s="6" t="s">
        <v>1896</v>
      </c>
      <c r="B1466" s="13" t="s">
        <v>1894</v>
      </c>
      <c r="C1466" s="13" t="s">
        <v>1895</v>
      </c>
      <c r="D1466" s="222" t="s">
        <v>1911</v>
      </c>
      <c r="E1466" s="6" t="s">
        <v>1912</v>
      </c>
      <c r="F1466" s="10" t="s">
        <v>88</v>
      </c>
      <c r="G1466" s="11">
        <v>1</v>
      </c>
      <c r="H1466" s="10">
        <v>306271460</v>
      </c>
      <c r="I1466" s="87">
        <v>301255922.34000027</v>
      </c>
      <c r="J1466" s="89">
        <v>74643</v>
      </c>
      <c r="K1466" s="96" t="s">
        <v>1913</v>
      </c>
      <c r="L1466" s="19" t="s">
        <v>27</v>
      </c>
      <c r="M1466" s="19"/>
      <c r="N1466" s="19" t="s">
        <v>1914</v>
      </c>
      <c r="O1466" s="19"/>
    </row>
    <row r="1467" spans="1:15" x14ac:dyDescent="0.25">
      <c r="A1467" s="78" t="s">
        <v>1896</v>
      </c>
      <c r="B1467" s="6" t="s">
        <v>1894</v>
      </c>
      <c r="C1467" s="6" t="s">
        <v>1895</v>
      </c>
      <c r="D1467" s="222" t="s">
        <v>17</v>
      </c>
      <c r="E1467" s="109" t="s">
        <v>3728</v>
      </c>
      <c r="F1467" s="79" t="s">
        <v>32</v>
      </c>
      <c r="G1467" s="80">
        <v>0</v>
      </c>
      <c r="H1467" s="10">
        <v>0</v>
      </c>
      <c r="I1467" s="87">
        <v>2500</v>
      </c>
      <c r="J1467" s="89">
        <v>0</v>
      </c>
      <c r="K1467" s="96" t="s">
        <v>356</v>
      </c>
      <c r="L1467" s="19" t="s">
        <v>2429</v>
      </c>
      <c r="M1467" s="19"/>
      <c r="N1467" s="19"/>
      <c r="O1467" s="19"/>
    </row>
    <row r="1468" spans="1:15" x14ac:dyDescent="0.25">
      <c r="A1468" s="6" t="s">
        <v>1896</v>
      </c>
      <c r="B1468" s="13" t="s">
        <v>1894</v>
      </c>
      <c r="C1468" s="13" t="s">
        <v>1895</v>
      </c>
      <c r="D1468" s="222" t="s">
        <v>20</v>
      </c>
      <c r="E1468" s="6" t="s">
        <v>21</v>
      </c>
      <c r="F1468" s="10" t="s">
        <v>19</v>
      </c>
      <c r="G1468" s="11">
        <v>1</v>
      </c>
      <c r="H1468" s="10">
        <v>8461579</v>
      </c>
      <c r="I1468" s="87">
        <v>3713613.8499999996</v>
      </c>
      <c r="J1468" s="89">
        <v>1</v>
      </c>
      <c r="K1468" s="96" t="s">
        <v>1485</v>
      </c>
      <c r="L1468" s="19" t="s">
        <v>27</v>
      </c>
      <c r="M1468" s="19"/>
      <c r="N1468" s="19" t="s">
        <v>1486</v>
      </c>
      <c r="O1468" s="19"/>
    </row>
    <row r="1469" spans="1:15" x14ac:dyDescent="0.25">
      <c r="A1469" s="6" t="s">
        <v>1896</v>
      </c>
      <c r="B1469" s="6" t="s">
        <v>1894</v>
      </c>
      <c r="C1469" s="6" t="s">
        <v>1895</v>
      </c>
      <c r="D1469" s="222" t="s">
        <v>2038</v>
      </c>
      <c r="E1469" s="6" t="s">
        <v>2039</v>
      </c>
      <c r="F1469" s="84">
        <v>0</v>
      </c>
      <c r="G1469" s="76">
        <v>0</v>
      </c>
      <c r="H1469" s="10">
        <v>0</v>
      </c>
      <c r="I1469" s="87">
        <v>0</v>
      </c>
      <c r="J1469" s="89">
        <v>0</v>
      </c>
      <c r="K1469" s="96" t="s">
        <v>1899</v>
      </c>
      <c r="L1469" s="19" t="s">
        <v>2429</v>
      </c>
      <c r="M1469" s="19"/>
      <c r="N1469" s="19"/>
      <c r="O1469" s="19"/>
    </row>
    <row r="1470" spans="1:15" x14ac:dyDescent="0.25">
      <c r="A1470" s="6" t="s">
        <v>1896</v>
      </c>
      <c r="B1470" s="6" t="s">
        <v>1894</v>
      </c>
      <c r="C1470" s="6" t="s">
        <v>1895</v>
      </c>
      <c r="D1470" s="222" t="s">
        <v>2040</v>
      </c>
      <c r="E1470" s="6" t="s">
        <v>2041</v>
      </c>
      <c r="F1470" s="84">
        <v>0</v>
      </c>
      <c r="G1470" s="76">
        <v>0</v>
      </c>
      <c r="H1470" s="10">
        <v>0</v>
      </c>
      <c r="I1470" s="87">
        <v>14279162.049999993</v>
      </c>
      <c r="J1470" s="89">
        <v>210</v>
      </c>
      <c r="K1470" s="96" t="s">
        <v>2042</v>
      </c>
      <c r="L1470" s="19" t="s">
        <v>2429</v>
      </c>
      <c r="M1470" s="19"/>
      <c r="N1470" s="19" t="s">
        <v>1486</v>
      </c>
      <c r="O1470" s="19"/>
    </row>
    <row r="1471" spans="1:15" x14ac:dyDescent="0.25">
      <c r="A1471" s="6" t="s">
        <v>1896</v>
      </c>
      <c r="B1471" s="6" t="s">
        <v>1894</v>
      </c>
      <c r="C1471" s="6" t="s">
        <v>1895</v>
      </c>
      <c r="D1471" s="222" t="s">
        <v>1869</v>
      </c>
      <c r="E1471" s="6" t="s">
        <v>1870</v>
      </c>
      <c r="F1471" s="84">
        <v>0</v>
      </c>
      <c r="G1471" s="76">
        <v>0</v>
      </c>
      <c r="H1471" s="10">
        <v>0</v>
      </c>
      <c r="I1471" s="87">
        <v>0</v>
      </c>
      <c r="J1471" s="89">
        <v>0</v>
      </c>
      <c r="K1471" s="96" t="s">
        <v>1899</v>
      </c>
      <c r="L1471" s="19" t="s">
        <v>2429</v>
      </c>
      <c r="M1471" s="19"/>
      <c r="N1471" s="19"/>
      <c r="O1471" s="19"/>
    </row>
    <row r="1472" spans="1:15" x14ac:dyDescent="0.25">
      <c r="A1472" s="6" t="s">
        <v>1896</v>
      </c>
      <c r="B1472" s="13" t="s">
        <v>1894</v>
      </c>
      <c r="C1472" s="13" t="s">
        <v>1895</v>
      </c>
      <c r="D1472" s="223" t="s">
        <v>1915</v>
      </c>
      <c r="E1472" s="83" t="s">
        <v>1916</v>
      </c>
      <c r="F1472" s="10" t="s">
        <v>1917</v>
      </c>
      <c r="G1472" s="11">
        <v>1</v>
      </c>
      <c r="H1472" s="10">
        <v>10000</v>
      </c>
      <c r="I1472" s="87">
        <v>0</v>
      </c>
      <c r="J1472" s="89">
        <v>0</v>
      </c>
      <c r="K1472" s="96" t="s">
        <v>1484</v>
      </c>
      <c r="L1472" s="19" t="s">
        <v>1382</v>
      </c>
      <c r="M1472" s="19" t="s">
        <v>1488</v>
      </c>
      <c r="N1472" s="19" t="s">
        <v>1029</v>
      </c>
      <c r="O1472" s="19"/>
    </row>
    <row r="1473" spans="1:15" x14ac:dyDescent="0.25">
      <c r="A1473" s="6" t="s">
        <v>1896</v>
      </c>
      <c r="B1473" s="6" t="s">
        <v>1894</v>
      </c>
      <c r="C1473" s="6" t="s">
        <v>1895</v>
      </c>
      <c r="D1473" s="222" t="s">
        <v>2043</v>
      </c>
      <c r="E1473" s="6" t="s">
        <v>2044</v>
      </c>
      <c r="F1473" s="84">
        <v>0</v>
      </c>
      <c r="G1473" s="76">
        <v>0</v>
      </c>
      <c r="H1473" s="10">
        <v>0</v>
      </c>
      <c r="I1473" s="87">
        <v>0</v>
      </c>
      <c r="J1473" s="89">
        <v>0</v>
      </c>
      <c r="K1473" s="96" t="s">
        <v>1899</v>
      </c>
      <c r="L1473" s="19" t="s">
        <v>2429</v>
      </c>
      <c r="M1473" s="19"/>
      <c r="N1473" s="19"/>
      <c r="O1473" s="19"/>
    </row>
    <row r="1474" spans="1:15" x14ac:dyDescent="0.25">
      <c r="A1474" s="6" t="s">
        <v>1896</v>
      </c>
      <c r="B1474" s="6" t="s">
        <v>1894</v>
      </c>
      <c r="C1474" s="6" t="s">
        <v>1895</v>
      </c>
      <c r="D1474" s="222" t="s">
        <v>2045</v>
      </c>
      <c r="E1474" s="6" t="s">
        <v>2046</v>
      </c>
      <c r="F1474" s="84">
        <v>0</v>
      </c>
      <c r="G1474" s="76">
        <v>0</v>
      </c>
      <c r="H1474" s="10">
        <v>0</v>
      </c>
      <c r="I1474" s="87">
        <v>148881.53</v>
      </c>
      <c r="J1474" s="89">
        <v>100</v>
      </c>
      <c r="K1474" s="96" t="s">
        <v>2047</v>
      </c>
      <c r="L1474" s="19" t="s">
        <v>2429</v>
      </c>
      <c r="M1474" s="19"/>
      <c r="N1474" s="19" t="s">
        <v>1486</v>
      </c>
      <c r="O1474" s="19"/>
    </row>
    <row r="1475" spans="1:15" x14ac:dyDescent="0.25">
      <c r="A1475" s="6" t="s">
        <v>1896</v>
      </c>
      <c r="B1475" s="6" t="s">
        <v>1894</v>
      </c>
      <c r="C1475" s="6" t="s">
        <v>1895</v>
      </c>
      <c r="D1475" s="222" t="s">
        <v>2048</v>
      </c>
      <c r="E1475" s="6" t="s">
        <v>2049</v>
      </c>
      <c r="F1475" s="84">
        <v>0</v>
      </c>
      <c r="G1475" s="76">
        <v>0</v>
      </c>
      <c r="H1475" s="10">
        <v>0</v>
      </c>
      <c r="I1475" s="87">
        <v>9273481.2899999972</v>
      </c>
      <c r="J1475" s="89">
        <v>1134</v>
      </c>
      <c r="K1475" s="96" t="s">
        <v>2050</v>
      </c>
      <c r="L1475" s="19" t="s">
        <v>2429</v>
      </c>
      <c r="M1475" s="19"/>
      <c r="N1475" s="19" t="s">
        <v>1486</v>
      </c>
      <c r="O1475" s="19"/>
    </row>
    <row r="1476" spans="1:15" x14ac:dyDescent="0.25">
      <c r="A1476" s="6" t="s">
        <v>1896</v>
      </c>
      <c r="B1476" s="6" t="s">
        <v>1894</v>
      </c>
      <c r="C1476" s="6" t="s">
        <v>1895</v>
      </c>
      <c r="D1476" s="222" t="s">
        <v>2051</v>
      </c>
      <c r="E1476" s="6" t="s">
        <v>2052</v>
      </c>
      <c r="F1476" s="84">
        <v>0</v>
      </c>
      <c r="G1476" s="76">
        <v>0</v>
      </c>
      <c r="H1476" s="10">
        <v>0</v>
      </c>
      <c r="I1476" s="87">
        <v>431777.52</v>
      </c>
      <c r="J1476" s="89">
        <v>2</v>
      </c>
      <c r="K1476" s="96" t="s">
        <v>2053</v>
      </c>
      <c r="L1476" s="19" t="s">
        <v>2429</v>
      </c>
      <c r="M1476" s="19"/>
      <c r="N1476" s="19" t="s">
        <v>1486</v>
      </c>
      <c r="O1476" s="19"/>
    </row>
    <row r="1477" spans="1:15" x14ac:dyDescent="0.25">
      <c r="A1477" s="6" t="s">
        <v>1896</v>
      </c>
      <c r="B1477" s="13" t="s">
        <v>1894</v>
      </c>
      <c r="C1477" s="13" t="s">
        <v>1895</v>
      </c>
      <c r="D1477" s="222" t="s">
        <v>136</v>
      </c>
      <c r="E1477" s="6" t="s">
        <v>137</v>
      </c>
      <c r="F1477" s="10" t="s">
        <v>88</v>
      </c>
      <c r="G1477" s="11">
        <v>1</v>
      </c>
      <c r="H1477" s="10">
        <v>150136</v>
      </c>
      <c r="I1477" s="87">
        <v>225441.11000000004</v>
      </c>
      <c r="J1477" s="89">
        <v>1</v>
      </c>
      <c r="K1477" s="96" t="s">
        <v>1918</v>
      </c>
      <c r="L1477" s="19" t="s">
        <v>27</v>
      </c>
      <c r="M1477" s="19"/>
      <c r="N1477" s="19" t="s">
        <v>1486</v>
      </c>
      <c r="O1477" s="19"/>
    </row>
    <row r="1478" spans="1:15" x14ac:dyDescent="0.25">
      <c r="A1478" s="6" t="s">
        <v>1896</v>
      </c>
      <c r="B1478" s="13" t="s">
        <v>1894</v>
      </c>
      <c r="C1478" s="13" t="s">
        <v>1895</v>
      </c>
      <c r="D1478" s="222" t="s">
        <v>39</v>
      </c>
      <c r="E1478" s="6" t="s">
        <v>40</v>
      </c>
      <c r="F1478" s="10" t="s">
        <v>19</v>
      </c>
      <c r="G1478" s="11">
        <v>1</v>
      </c>
      <c r="H1478" s="10">
        <v>2000</v>
      </c>
      <c r="I1478" s="87">
        <v>766033.88</v>
      </c>
      <c r="J1478" s="89">
        <v>1</v>
      </c>
      <c r="K1478" s="96" t="s">
        <v>1919</v>
      </c>
      <c r="L1478" s="19" t="s">
        <v>27</v>
      </c>
      <c r="M1478" s="19"/>
      <c r="N1478" s="19" t="s">
        <v>1486</v>
      </c>
      <c r="O1478" s="19"/>
    </row>
    <row r="1479" spans="1:15" x14ac:dyDescent="0.25">
      <c r="A1479" s="6" t="s">
        <v>1896</v>
      </c>
      <c r="B1479" s="13" t="s">
        <v>1894</v>
      </c>
      <c r="C1479" s="13" t="s">
        <v>1895</v>
      </c>
      <c r="D1479" s="222" t="s">
        <v>1920</v>
      </c>
      <c r="E1479" s="6" t="s">
        <v>1921</v>
      </c>
      <c r="F1479" s="10" t="s">
        <v>88</v>
      </c>
      <c r="G1479" s="11">
        <v>1</v>
      </c>
      <c r="H1479" s="10">
        <v>21168850</v>
      </c>
      <c r="I1479" s="87">
        <v>27926936.219999999</v>
      </c>
      <c r="J1479" s="89">
        <v>12023</v>
      </c>
      <c r="K1479" s="96" t="s">
        <v>1922</v>
      </c>
      <c r="L1479" s="19" t="s">
        <v>27</v>
      </c>
      <c r="M1479" s="19"/>
      <c r="N1479" s="19" t="s">
        <v>1914</v>
      </c>
      <c r="O1479" s="19"/>
    </row>
    <row r="1480" spans="1:15" x14ac:dyDescent="0.25">
      <c r="A1480" s="6" t="s">
        <v>1896</v>
      </c>
      <c r="B1480" s="13" t="s">
        <v>1894</v>
      </c>
      <c r="C1480" s="13" t="s">
        <v>1895</v>
      </c>
      <c r="D1480" s="222" t="s">
        <v>1923</v>
      </c>
      <c r="E1480" s="6" t="s">
        <v>1924</v>
      </c>
      <c r="F1480" s="10" t="s">
        <v>19</v>
      </c>
      <c r="G1480" s="11">
        <v>1</v>
      </c>
      <c r="H1480" s="10">
        <v>2200</v>
      </c>
      <c r="I1480" s="87">
        <v>0</v>
      </c>
      <c r="J1480" s="89">
        <v>0</v>
      </c>
      <c r="K1480" s="96" t="s">
        <v>356</v>
      </c>
      <c r="L1480" s="19" t="s">
        <v>1382</v>
      </c>
      <c r="M1480" s="19" t="s">
        <v>1925</v>
      </c>
      <c r="N1480" s="19" t="s">
        <v>1029</v>
      </c>
      <c r="O1480" s="19"/>
    </row>
    <row r="1481" spans="1:15" x14ac:dyDescent="0.25">
      <c r="A1481" s="6" t="s">
        <v>1896</v>
      </c>
      <c r="B1481" s="13" t="s">
        <v>1894</v>
      </c>
      <c r="C1481" s="13" t="s">
        <v>1895</v>
      </c>
      <c r="D1481" s="223" t="s">
        <v>1926</v>
      </c>
      <c r="E1481" s="83" t="s">
        <v>1927</v>
      </c>
      <c r="F1481" s="10" t="s">
        <v>19</v>
      </c>
      <c r="G1481" s="11">
        <v>1</v>
      </c>
      <c r="H1481" s="10">
        <v>384994</v>
      </c>
      <c r="I1481" s="87">
        <v>0</v>
      </c>
      <c r="J1481" s="89">
        <v>0</v>
      </c>
      <c r="K1481" s="96" t="s">
        <v>1899</v>
      </c>
      <c r="L1481" s="19" t="s">
        <v>33</v>
      </c>
      <c r="M1481" s="19" t="s">
        <v>1928</v>
      </c>
      <c r="N1481" s="19" t="s">
        <v>1486</v>
      </c>
      <c r="O1481" s="19"/>
    </row>
    <row r="1482" spans="1:15" x14ac:dyDescent="0.25">
      <c r="A1482" s="6" t="s">
        <v>1896</v>
      </c>
      <c r="B1482" s="13" t="s">
        <v>1894</v>
      </c>
      <c r="C1482" s="13" t="s">
        <v>1895</v>
      </c>
      <c r="D1482" s="223" t="s">
        <v>1929</v>
      </c>
      <c r="E1482" s="83" t="s">
        <v>1930</v>
      </c>
      <c r="F1482" s="10" t="s">
        <v>19</v>
      </c>
      <c r="G1482" s="11">
        <v>1</v>
      </c>
      <c r="H1482" s="10">
        <v>1831</v>
      </c>
      <c r="I1482" s="87">
        <v>0</v>
      </c>
      <c r="J1482" s="89">
        <v>0</v>
      </c>
      <c r="K1482" s="96" t="s">
        <v>356</v>
      </c>
      <c r="L1482" s="19" t="s">
        <v>1382</v>
      </c>
      <c r="M1482" s="19" t="s">
        <v>1931</v>
      </c>
      <c r="N1482" s="19" t="s">
        <v>1029</v>
      </c>
      <c r="O1482" s="19"/>
    </row>
    <row r="1483" spans="1:15" x14ac:dyDescent="0.25">
      <c r="A1483" s="6" t="s">
        <v>1896</v>
      </c>
      <c r="B1483" s="13" t="s">
        <v>1894</v>
      </c>
      <c r="C1483" s="13" t="s">
        <v>1895</v>
      </c>
      <c r="D1483" s="222" t="s">
        <v>1932</v>
      </c>
      <c r="E1483" s="6" t="s">
        <v>1933</v>
      </c>
      <c r="F1483" s="10" t="s">
        <v>19</v>
      </c>
      <c r="G1483" s="11">
        <v>1</v>
      </c>
      <c r="H1483" s="10">
        <v>2200</v>
      </c>
      <c r="I1483" s="87">
        <v>0</v>
      </c>
      <c r="J1483" s="89">
        <v>0</v>
      </c>
      <c r="K1483" s="96" t="s">
        <v>356</v>
      </c>
      <c r="L1483" s="19" t="s">
        <v>1382</v>
      </c>
      <c r="M1483" s="19" t="s">
        <v>1934</v>
      </c>
      <c r="N1483" s="19" t="s">
        <v>1029</v>
      </c>
      <c r="O1483" s="19"/>
    </row>
    <row r="1484" spans="1:15" x14ac:dyDescent="0.25">
      <c r="A1484" s="6" t="s">
        <v>1896</v>
      </c>
      <c r="B1484" s="13" t="s">
        <v>1894</v>
      </c>
      <c r="C1484" s="13" t="s">
        <v>1895</v>
      </c>
      <c r="D1484" s="223" t="s">
        <v>1935</v>
      </c>
      <c r="E1484" s="83" t="s">
        <v>1936</v>
      </c>
      <c r="F1484" s="10" t="s">
        <v>19</v>
      </c>
      <c r="G1484" s="11">
        <v>1</v>
      </c>
      <c r="H1484" s="10">
        <v>2000</v>
      </c>
      <c r="I1484" s="87">
        <v>0</v>
      </c>
      <c r="J1484" s="89">
        <v>0</v>
      </c>
      <c r="K1484" s="96" t="s">
        <v>356</v>
      </c>
      <c r="L1484" s="19" t="s">
        <v>1382</v>
      </c>
      <c r="M1484" s="19" t="s">
        <v>1937</v>
      </c>
      <c r="N1484" s="19" t="s">
        <v>1029</v>
      </c>
      <c r="O1484" s="19"/>
    </row>
    <row r="1485" spans="1:15" x14ac:dyDescent="0.25">
      <c r="A1485" s="6" t="s">
        <v>1896</v>
      </c>
      <c r="B1485" s="13" t="s">
        <v>1894</v>
      </c>
      <c r="C1485" s="13" t="s">
        <v>1895</v>
      </c>
      <c r="D1485" s="223" t="s">
        <v>1938</v>
      </c>
      <c r="E1485" s="83" t="s">
        <v>1939</v>
      </c>
      <c r="F1485" s="10" t="s">
        <v>19</v>
      </c>
      <c r="G1485" s="11">
        <v>1</v>
      </c>
      <c r="H1485" s="10">
        <v>2200</v>
      </c>
      <c r="I1485" s="87">
        <v>0</v>
      </c>
      <c r="J1485" s="89">
        <v>0</v>
      </c>
      <c r="K1485" s="96" t="s">
        <v>356</v>
      </c>
      <c r="L1485" s="19" t="s">
        <v>1382</v>
      </c>
      <c r="M1485" s="19" t="s">
        <v>1940</v>
      </c>
      <c r="N1485" s="19" t="s">
        <v>1029</v>
      </c>
      <c r="O1485" s="19"/>
    </row>
    <row r="1486" spans="1:15" x14ac:dyDescent="0.25">
      <c r="A1486" s="6" t="s">
        <v>1896</v>
      </c>
      <c r="B1486" s="13" t="s">
        <v>1894</v>
      </c>
      <c r="C1486" s="13" t="s">
        <v>1895</v>
      </c>
      <c r="D1486" s="223" t="s">
        <v>1941</v>
      </c>
      <c r="E1486" s="83" t="s">
        <v>1942</v>
      </c>
      <c r="F1486" s="10" t="s">
        <v>19</v>
      </c>
      <c r="G1486" s="11">
        <v>1</v>
      </c>
      <c r="H1486" s="10">
        <v>5500</v>
      </c>
      <c r="I1486" s="87">
        <v>0</v>
      </c>
      <c r="J1486" s="89">
        <v>0</v>
      </c>
      <c r="K1486" s="96" t="s">
        <v>356</v>
      </c>
      <c r="L1486" s="19" t="s">
        <v>1382</v>
      </c>
      <c r="M1486" s="19" t="s">
        <v>1944</v>
      </c>
      <c r="N1486" s="19" t="s">
        <v>1029</v>
      </c>
      <c r="O1486" s="19"/>
    </row>
    <row r="1487" spans="1:15" x14ac:dyDescent="0.25">
      <c r="A1487" s="6" t="s">
        <v>1896</v>
      </c>
      <c r="B1487" s="13" t="s">
        <v>1894</v>
      </c>
      <c r="C1487" s="13" t="s">
        <v>1895</v>
      </c>
      <c r="D1487" s="222" t="s">
        <v>1945</v>
      </c>
      <c r="E1487" s="6" t="s">
        <v>1946</v>
      </c>
      <c r="F1487" s="10" t="s">
        <v>19</v>
      </c>
      <c r="G1487" s="11">
        <v>1</v>
      </c>
      <c r="H1487" s="10">
        <v>151500</v>
      </c>
      <c r="I1487" s="87">
        <v>0</v>
      </c>
      <c r="J1487" s="89">
        <v>0</v>
      </c>
      <c r="K1487" s="96" t="s">
        <v>1943</v>
      </c>
      <c r="L1487" s="19" t="s">
        <v>33</v>
      </c>
      <c r="M1487" s="19" t="s">
        <v>1944</v>
      </c>
      <c r="N1487" s="19" t="s">
        <v>1486</v>
      </c>
      <c r="O1487" s="19"/>
    </row>
    <row r="1488" spans="1:15" x14ac:dyDescent="0.25">
      <c r="A1488" s="6" t="s">
        <v>1896</v>
      </c>
      <c r="B1488" s="13" t="s">
        <v>1894</v>
      </c>
      <c r="C1488" s="13" t="s">
        <v>1895</v>
      </c>
      <c r="D1488" s="222" t="s">
        <v>1947</v>
      </c>
      <c r="E1488" s="6" t="s">
        <v>1948</v>
      </c>
      <c r="F1488" s="10" t="s">
        <v>19</v>
      </c>
      <c r="G1488" s="11">
        <v>1</v>
      </c>
      <c r="H1488" s="10">
        <v>38315891</v>
      </c>
      <c r="I1488" s="87">
        <v>11942527.819999997</v>
      </c>
      <c r="J1488" s="89">
        <v>389196</v>
      </c>
      <c r="K1488" s="96" t="s">
        <v>1949</v>
      </c>
      <c r="L1488" s="19" t="s">
        <v>27</v>
      </c>
      <c r="M1488" s="19"/>
      <c r="N1488" s="19" t="s">
        <v>1914</v>
      </c>
      <c r="O1488" s="19"/>
    </row>
    <row r="1489" spans="1:15" x14ac:dyDescent="0.25">
      <c r="A1489" s="6" t="s">
        <v>1896</v>
      </c>
      <c r="B1489" s="13" t="s">
        <v>1894</v>
      </c>
      <c r="C1489" s="13" t="s">
        <v>1895</v>
      </c>
      <c r="D1489" s="222" t="s">
        <v>1950</v>
      </c>
      <c r="E1489" s="6" t="s">
        <v>1951</v>
      </c>
      <c r="F1489" s="10" t="s">
        <v>88</v>
      </c>
      <c r="G1489" s="11">
        <v>1</v>
      </c>
      <c r="H1489" s="10">
        <v>238759347</v>
      </c>
      <c r="I1489" s="87">
        <v>50675666.639999986</v>
      </c>
      <c r="J1489" s="89">
        <v>1</v>
      </c>
      <c r="K1489" s="96" t="s">
        <v>1952</v>
      </c>
      <c r="L1489" s="19" t="s">
        <v>27</v>
      </c>
      <c r="M1489" s="19"/>
      <c r="N1489" s="19" t="s">
        <v>1486</v>
      </c>
      <c r="O1489" s="19"/>
    </row>
    <row r="1490" spans="1:15" x14ac:dyDescent="0.25">
      <c r="A1490" s="6" t="s">
        <v>1896</v>
      </c>
      <c r="B1490" s="13" t="s">
        <v>1894</v>
      </c>
      <c r="C1490" s="13" t="s">
        <v>1895</v>
      </c>
      <c r="D1490" s="222" t="s">
        <v>1953</v>
      </c>
      <c r="E1490" s="6" t="s">
        <v>1954</v>
      </c>
      <c r="F1490" s="10" t="s">
        <v>88</v>
      </c>
      <c r="G1490" s="11">
        <v>1</v>
      </c>
      <c r="H1490" s="10">
        <v>49889136</v>
      </c>
      <c r="I1490" s="87">
        <v>47359554.949999928</v>
      </c>
      <c r="J1490" s="89">
        <v>0</v>
      </c>
      <c r="K1490" s="96" t="s">
        <v>1955</v>
      </c>
      <c r="L1490" s="19" t="s">
        <v>27</v>
      </c>
      <c r="M1490" s="19"/>
      <c r="N1490" s="19" t="s">
        <v>1914</v>
      </c>
      <c r="O1490" s="19"/>
    </row>
    <row r="1491" spans="1:15" x14ac:dyDescent="0.25">
      <c r="A1491" s="6" t="s">
        <v>1896</v>
      </c>
      <c r="B1491" s="13" t="s">
        <v>1894</v>
      </c>
      <c r="C1491" s="13" t="s">
        <v>1895</v>
      </c>
      <c r="D1491" s="223" t="s">
        <v>1550</v>
      </c>
      <c r="E1491" s="83" t="s">
        <v>1956</v>
      </c>
      <c r="F1491" s="10" t="s">
        <v>19</v>
      </c>
      <c r="G1491" s="11">
        <v>1</v>
      </c>
      <c r="H1491" s="10">
        <v>13137425</v>
      </c>
      <c r="I1491" s="87">
        <v>0</v>
      </c>
      <c r="J1491" s="89">
        <v>0</v>
      </c>
      <c r="K1491" s="96" t="s">
        <v>1943</v>
      </c>
      <c r="L1491" s="19" t="s">
        <v>27</v>
      </c>
      <c r="M1491" s="19" t="s">
        <v>1957</v>
      </c>
      <c r="N1491" s="19" t="s">
        <v>1486</v>
      </c>
      <c r="O1491" s="19"/>
    </row>
    <row r="1492" spans="1:15" x14ac:dyDescent="0.25">
      <c r="A1492" s="6" t="s">
        <v>1896</v>
      </c>
      <c r="B1492" s="13" t="s">
        <v>1894</v>
      </c>
      <c r="C1492" s="13" t="s">
        <v>1895</v>
      </c>
      <c r="D1492" s="223" t="s">
        <v>1958</v>
      </c>
      <c r="E1492" s="83" t="s">
        <v>1959</v>
      </c>
      <c r="F1492" s="10" t="s">
        <v>19</v>
      </c>
      <c r="G1492" s="11">
        <v>1</v>
      </c>
      <c r="H1492" s="10">
        <v>10000</v>
      </c>
      <c r="I1492" s="87">
        <v>0</v>
      </c>
      <c r="J1492" s="89">
        <v>0</v>
      </c>
      <c r="K1492" s="96" t="s">
        <v>1943</v>
      </c>
      <c r="L1492" s="19" t="s">
        <v>1382</v>
      </c>
      <c r="M1492" s="19" t="s">
        <v>1960</v>
      </c>
      <c r="N1492" s="19" t="s">
        <v>1029</v>
      </c>
      <c r="O1492" s="19"/>
    </row>
    <row r="1493" spans="1:15" x14ac:dyDescent="0.25">
      <c r="A1493" s="6" t="s">
        <v>1896</v>
      </c>
      <c r="B1493" s="13" t="s">
        <v>1894</v>
      </c>
      <c r="C1493" s="13" t="s">
        <v>1895</v>
      </c>
      <c r="D1493" s="223" t="s">
        <v>1961</v>
      </c>
      <c r="E1493" s="83" t="s">
        <v>1962</v>
      </c>
      <c r="F1493" s="10" t="s">
        <v>19</v>
      </c>
      <c r="G1493" s="11">
        <v>1</v>
      </c>
      <c r="H1493" s="10">
        <v>3737</v>
      </c>
      <c r="I1493" s="87">
        <v>0</v>
      </c>
      <c r="J1493" s="89">
        <v>0</v>
      </c>
      <c r="K1493" s="96" t="s">
        <v>356</v>
      </c>
      <c r="L1493" s="19" t="s">
        <v>1382</v>
      </c>
      <c r="M1493" s="19" t="s">
        <v>1963</v>
      </c>
      <c r="N1493" s="19" t="s">
        <v>1029</v>
      </c>
      <c r="O1493" s="19"/>
    </row>
    <row r="1494" spans="1:15" x14ac:dyDescent="0.25">
      <c r="A1494" s="6" t="s">
        <v>1896</v>
      </c>
      <c r="B1494" s="13" t="s">
        <v>1894</v>
      </c>
      <c r="C1494" s="13" t="s">
        <v>1895</v>
      </c>
      <c r="D1494" s="222" t="s">
        <v>1964</v>
      </c>
      <c r="E1494" s="6" t="s">
        <v>1965</v>
      </c>
      <c r="F1494" s="10" t="s">
        <v>19</v>
      </c>
      <c r="G1494" s="11">
        <v>1</v>
      </c>
      <c r="H1494" s="10">
        <v>31026434</v>
      </c>
      <c r="I1494" s="87">
        <v>1878</v>
      </c>
      <c r="J1494" s="89">
        <v>54</v>
      </c>
      <c r="K1494" s="96" t="s">
        <v>1966</v>
      </c>
      <c r="L1494" s="19" t="s">
        <v>27</v>
      </c>
      <c r="M1494" s="19"/>
      <c r="N1494" s="19" t="s">
        <v>1486</v>
      </c>
      <c r="O1494" s="19"/>
    </row>
    <row r="1495" spans="1:15" x14ac:dyDescent="0.25">
      <c r="A1495" s="6" t="s">
        <v>1896</v>
      </c>
      <c r="B1495" s="13" t="s">
        <v>1894</v>
      </c>
      <c r="C1495" s="13" t="s">
        <v>1895</v>
      </c>
      <c r="D1495" s="222" t="s">
        <v>1967</v>
      </c>
      <c r="E1495" s="6" t="s">
        <v>1968</v>
      </c>
      <c r="F1495" s="10" t="s">
        <v>19</v>
      </c>
      <c r="G1495" s="11">
        <v>1</v>
      </c>
      <c r="H1495" s="10">
        <v>21262813</v>
      </c>
      <c r="I1495" s="87">
        <v>0</v>
      </c>
      <c r="J1495" s="89">
        <v>30</v>
      </c>
      <c r="K1495" s="96" t="s">
        <v>1969</v>
      </c>
      <c r="L1495" s="19" t="s">
        <v>27</v>
      </c>
      <c r="M1495" s="19"/>
      <c r="N1495" s="19" t="s">
        <v>1486</v>
      </c>
      <c r="O1495" s="19"/>
    </row>
    <row r="1496" spans="1:15" x14ac:dyDescent="0.25">
      <c r="A1496" s="6" t="s">
        <v>1896</v>
      </c>
      <c r="B1496" s="13" t="s">
        <v>1894</v>
      </c>
      <c r="C1496" s="13" t="s">
        <v>1895</v>
      </c>
      <c r="D1496" s="222" t="s">
        <v>1970</v>
      </c>
      <c r="E1496" s="6" t="s">
        <v>1971</v>
      </c>
      <c r="F1496" s="10" t="s">
        <v>19</v>
      </c>
      <c r="G1496" s="11">
        <v>1</v>
      </c>
      <c r="H1496" s="10">
        <v>10000</v>
      </c>
      <c r="I1496" s="87">
        <v>74057952.329999939</v>
      </c>
      <c r="J1496" s="89">
        <v>1</v>
      </c>
      <c r="K1496" s="96" t="s">
        <v>1972</v>
      </c>
      <c r="L1496" s="19" t="s">
        <v>27</v>
      </c>
      <c r="M1496" s="19"/>
      <c r="N1496" s="19" t="s">
        <v>1486</v>
      </c>
      <c r="O1496" s="19"/>
    </row>
    <row r="1497" spans="1:15" x14ac:dyDescent="0.25">
      <c r="A1497" s="6" t="s">
        <v>1896</v>
      </c>
      <c r="B1497" s="13" t="s">
        <v>1894</v>
      </c>
      <c r="C1497" s="13" t="s">
        <v>1895</v>
      </c>
      <c r="D1497" s="222" t="s">
        <v>1973</v>
      </c>
      <c r="E1497" s="6" t="s">
        <v>1974</v>
      </c>
      <c r="F1497" s="10" t="s">
        <v>19</v>
      </c>
      <c r="G1497" s="11">
        <v>1</v>
      </c>
      <c r="H1497" s="10">
        <v>10300</v>
      </c>
      <c r="I1497" s="87">
        <v>0</v>
      </c>
      <c r="J1497" s="89">
        <v>0</v>
      </c>
      <c r="K1497" s="96" t="s">
        <v>1943</v>
      </c>
      <c r="L1497" s="19" t="s">
        <v>33</v>
      </c>
      <c r="M1497" s="19" t="s">
        <v>1975</v>
      </c>
      <c r="N1497" s="19" t="s">
        <v>1486</v>
      </c>
      <c r="O1497" s="19"/>
    </row>
    <row r="1498" spans="1:15" x14ac:dyDescent="0.25">
      <c r="A1498" s="6" t="s">
        <v>1896</v>
      </c>
      <c r="B1498" s="13" t="s">
        <v>1894</v>
      </c>
      <c r="C1498" s="13" t="s">
        <v>1895</v>
      </c>
      <c r="D1498" s="223" t="s">
        <v>1976</v>
      </c>
      <c r="E1498" s="83" t="s">
        <v>1977</v>
      </c>
      <c r="F1498" s="10" t="s">
        <v>19</v>
      </c>
      <c r="G1498" s="11">
        <v>1</v>
      </c>
      <c r="H1498" s="10">
        <v>2200</v>
      </c>
      <c r="I1498" s="87">
        <v>0</v>
      </c>
      <c r="J1498" s="89">
        <v>0</v>
      </c>
      <c r="K1498" s="96" t="s">
        <v>356</v>
      </c>
      <c r="L1498" s="19" t="s">
        <v>1382</v>
      </c>
      <c r="M1498" s="19" t="s">
        <v>1978</v>
      </c>
      <c r="N1498" s="19" t="s">
        <v>1029</v>
      </c>
      <c r="O1498" s="19"/>
    </row>
    <row r="1499" spans="1:15" x14ac:dyDescent="0.25">
      <c r="A1499" s="6" t="s">
        <v>1896</v>
      </c>
      <c r="B1499" s="6" t="s">
        <v>1894</v>
      </c>
      <c r="C1499" s="6" t="s">
        <v>1895</v>
      </c>
      <c r="D1499" s="222" t="s">
        <v>2054</v>
      </c>
      <c r="E1499" s="6" t="s">
        <v>2055</v>
      </c>
      <c r="F1499" s="84">
        <v>0</v>
      </c>
      <c r="G1499" s="76">
        <v>0</v>
      </c>
      <c r="H1499" s="10">
        <v>0</v>
      </c>
      <c r="I1499" s="87">
        <v>1357713.7000000004</v>
      </c>
      <c r="J1499" s="89">
        <v>1</v>
      </c>
      <c r="K1499" s="96" t="s">
        <v>2056</v>
      </c>
      <c r="L1499" s="19" t="s">
        <v>2429</v>
      </c>
      <c r="M1499" s="19"/>
      <c r="N1499" s="19" t="s">
        <v>1486</v>
      </c>
      <c r="O1499" s="19"/>
    </row>
    <row r="1500" spans="1:15" x14ac:dyDescent="0.25">
      <c r="A1500" s="6" t="s">
        <v>1896</v>
      </c>
      <c r="B1500" s="6" t="s">
        <v>1894</v>
      </c>
      <c r="C1500" s="6" t="s">
        <v>1895</v>
      </c>
      <c r="D1500" s="222" t="s">
        <v>2057</v>
      </c>
      <c r="E1500" s="6" t="s">
        <v>2058</v>
      </c>
      <c r="F1500" s="84">
        <v>0</v>
      </c>
      <c r="G1500" s="76">
        <v>0</v>
      </c>
      <c r="H1500" s="10">
        <v>0</v>
      </c>
      <c r="I1500" s="87">
        <v>0</v>
      </c>
      <c r="J1500" s="89">
        <v>0</v>
      </c>
      <c r="K1500" s="96" t="s">
        <v>1899</v>
      </c>
      <c r="L1500" s="19" t="s">
        <v>2429</v>
      </c>
      <c r="M1500" s="19"/>
      <c r="N1500" s="19"/>
      <c r="O1500" s="19"/>
    </row>
    <row r="1501" spans="1:15" x14ac:dyDescent="0.25">
      <c r="A1501" s="78" t="s">
        <v>1896</v>
      </c>
      <c r="B1501" s="6" t="s">
        <v>1894</v>
      </c>
      <c r="C1501" s="6" t="s">
        <v>1895</v>
      </c>
      <c r="D1501" s="222" t="s">
        <v>3614</v>
      </c>
      <c r="E1501" s="109" t="s">
        <v>3738</v>
      </c>
      <c r="F1501" s="79" t="s">
        <v>32</v>
      </c>
      <c r="G1501" s="80">
        <v>0</v>
      </c>
      <c r="H1501" s="10">
        <v>0</v>
      </c>
      <c r="I1501" s="87">
        <v>418113.38</v>
      </c>
      <c r="J1501" s="89">
        <v>0</v>
      </c>
      <c r="K1501" s="96" t="s">
        <v>356</v>
      </c>
      <c r="L1501" s="19" t="s">
        <v>2429</v>
      </c>
      <c r="M1501" s="19"/>
      <c r="N1501" s="19"/>
      <c r="O1501" s="19"/>
    </row>
    <row r="1502" spans="1:15" x14ac:dyDescent="0.25">
      <c r="A1502" s="6" t="s">
        <v>1896</v>
      </c>
      <c r="B1502" s="13" t="s">
        <v>1894</v>
      </c>
      <c r="C1502" s="13" t="s">
        <v>1895</v>
      </c>
      <c r="D1502" s="222" t="s">
        <v>1979</v>
      </c>
      <c r="E1502" s="6" t="s">
        <v>1980</v>
      </c>
      <c r="F1502" s="10" t="s">
        <v>19</v>
      </c>
      <c r="G1502" s="11">
        <v>1</v>
      </c>
      <c r="H1502" s="10">
        <v>2065098</v>
      </c>
      <c r="I1502" s="87">
        <v>0</v>
      </c>
      <c r="J1502" s="89">
        <v>0</v>
      </c>
      <c r="K1502" s="96" t="s">
        <v>1943</v>
      </c>
      <c r="L1502" s="19" t="s">
        <v>33</v>
      </c>
      <c r="M1502" s="19" t="s">
        <v>1981</v>
      </c>
      <c r="N1502" s="19" t="s">
        <v>1486</v>
      </c>
      <c r="O1502" s="19"/>
    </row>
    <row r="1503" spans="1:15" x14ac:dyDescent="0.25">
      <c r="A1503" s="6" t="s">
        <v>1896</v>
      </c>
      <c r="B1503" s="13" t="s">
        <v>1894</v>
      </c>
      <c r="C1503" s="13" t="s">
        <v>1895</v>
      </c>
      <c r="D1503" s="222" t="s">
        <v>1982</v>
      </c>
      <c r="E1503" s="6" t="s">
        <v>1983</v>
      </c>
      <c r="F1503" s="10" t="s">
        <v>19</v>
      </c>
      <c r="G1503" s="11">
        <v>1</v>
      </c>
      <c r="H1503" s="10">
        <v>6400802</v>
      </c>
      <c r="I1503" s="87">
        <v>4996925.6399999997</v>
      </c>
      <c r="J1503" s="89">
        <v>1</v>
      </c>
      <c r="K1503" s="96" t="s">
        <v>1984</v>
      </c>
      <c r="L1503" s="19" t="s">
        <v>27</v>
      </c>
      <c r="M1503" s="19"/>
      <c r="N1503" s="19" t="s">
        <v>1486</v>
      </c>
      <c r="O1503" s="19"/>
    </row>
    <row r="1504" spans="1:15" x14ac:dyDescent="0.25">
      <c r="A1504" s="6" t="s">
        <v>1896</v>
      </c>
      <c r="B1504" s="13" t="s">
        <v>1894</v>
      </c>
      <c r="C1504" s="13" t="s">
        <v>1895</v>
      </c>
      <c r="D1504" s="222" t="s">
        <v>1985</v>
      </c>
      <c r="E1504" s="6" t="s">
        <v>1986</v>
      </c>
      <c r="F1504" s="10" t="s">
        <v>19</v>
      </c>
      <c r="G1504" s="11">
        <v>1</v>
      </c>
      <c r="H1504" s="10">
        <v>41699192</v>
      </c>
      <c r="I1504" s="87">
        <v>41817841.229999989</v>
      </c>
      <c r="J1504" s="89">
        <v>2977</v>
      </c>
      <c r="K1504" s="96" t="s">
        <v>1987</v>
      </c>
      <c r="L1504" s="19" t="s">
        <v>27</v>
      </c>
      <c r="M1504" s="19"/>
      <c r="N1504" s="19" t="s">
        <v>1914</v>
      </c>
      <c r="O1504" s="19"/>
    </row>
    <row r="1505" spans="1:15" x14ac:dyDescent="0.25">
      <c r="A1505" s="6" t="s">
        <v>1896</v>
      </c>
      <c r="B1505" s="13" t="s">
        <v>1894</v>
      </c>
      <c r="C1505" s="13" t="s">
        <v>1895</v>
      </c>
      <c r="D1505" s="222" t="s">
        <v>1988</v>
      </c>
      <c r="E1505" s="6" t="s">
        <v>1989</v>
      </c>
      <c r="F1505" s="10" t="s">
        <v>19</v>
      </c>
      <c r="G1505" s="11">
        <v>1</v>
      </c>
      <c r="H1505" s="10">
        <v>81714050</v>
      </c>
      <c r="I1505" s="87">
        <v>36479304.860000022</v>
      </c>
      <c r="J1505" s="89">
        <v>958</v>
      </c>
      <c r="K1505" s="96" t="s">
        <v>1990</v>
      </c>
      <c r="L1505" s="19" t="s">
        <v>27</v>
      </c>
      <c r="M1505" s="19"/>
      <c r="N1505" s="19" t="s">
        <v>1914</v>
      </c>
      <c r="O1505" s="19"/>
    </row>
    <row r="1506" spans="1:15" x14ac:dyDescent="0.25">
      <c r="A1506" s="6" t="s">
        <v>1896</v>
      </c>
      <c r="B1506" s="13" t="s">
        <v>1894</v>
      </c>
      <c r="C1506" s="13" t="s">
        <v>1895</v>
      </c>
      <c r="D1506" s="223" t="s">
        <v>1991</v>
      </c>
      <c r="E1506" s="83" t="s">
        <v>1992</v>
      </c>
      <c r="F1506" s="10" t="s">
        <v>19</v>
      </c>
      <c r="G1506" s="11">
        <v>1</v>
      </c>
      <c r="H1506" s="10">
        <v>3905780</v>
      </c>
      <c r="I1506" s="87">
        <v>0</v>
      </c>
      <c r="J1506" s="89">
        <v>0</v>
      </c>
      <c r="K1506" s="96" t="s">
        <v>356</v>
      </c>
      <c r="L1506" s="19" t="s">
        <v>27</v>
      </c>
      <c r="M1506" s="19" t="s">
        <v>1993</v>
      </c>
      <c r="N1506" s="19" t="s">
        <v>1486</v>
      </c>
      <c r="O1506" s="19"/>
    </row>
    <row r="1507" spans="1:15" x14ac:dyDescent="0.25">
      <c r="A1507" s="6" t="s">
        <v>1896</v>
      </c>
      <c r="B1507" s="13" t="s">
        <v>1894</v>
      </c>
      <c r="C1507" s="13" t="s">
        <v>1895</v>
      </c>
      <c r="D1507" s="222" t="s">
        <v>1994</v>
      </c>
      <c r="E1507" s="6" t="s">
        <v>1995</v>
      </c>
      <c r="F1507" s="10" t="s">
        <v>19</v>
      </c>
      <c r="G1507" s="11">
        <v>1</v>
      </c>
      <c r="H1507" s="10">
        <v>1132656</v>
      </c>
      <c r="I1507" s="87">
        <v>61244311.559999987</v>
      </c>
      <c r="J1507" s="89">
        <v>1</v>
      </c>
      <c r="K1507" s="96" t="s">
        <v>1996</v>
      </c>
      <c r="L1507" s="19" t="s">
        <v>27</v>
      </c>
      <c r="M1507" s="19"/>
      <c r="N1507" s="19" t="s">
        <v>1486</v>
      </c>
      <c r="O1507" s="19"/>
    </row>
    <row r="1508" spans="1:15" x14ac:dyDescent="0.25">
      <c r="A1508" s="6" t="s">
        <v>1896</v>
      </c>
      <c r="B1508" s="13" t="s">
        <v>1894</v>
      </c>
      <c r="C1508" s="13" t="s">
        <v>1895</v>
      </c>
      <c r="D1508" s="222" t="s">
        <v>1997</v>
      </c>
      <c r="E1508" s="6" t="s">
        <v>1998</v>
      </c>
      <c r="F1508" s="10" t="s">
        <v>19</v>
      </c>
      <c r="G1508" s="11">
        <v>1</v>
      </c>
      <c r="H1508" s="10">
        <v>80167914</v>
      </c>
      <c r="I1508" s="87">
        <v>72333112.910000011</v>
      </c>
      <c r="J1508" s="89">
        <v>11077</v>
      </c>
      <c r="K1508" s="96" t="s">
        <v>1999</v>
      </c>
      <c r="L1508" s="19" t="s">
        <v>27</v>
      </c>
      <c r="M1508" s="19"/>
      <c r="N1508" s="19" t="s">
        <v>1914</v>
      </c>
      <c r="O1508" s="19"/>
    </row>
    <row r="1509" spans="1:15" x14ac:dyDescent="0.25">
      <c r="A1509" s="6" t="s">
        <v>1896</v>
      </c>
      <c r="B1509" s="13" t="s">
        <v>1894</v>
      </c>
      <c r="C1509" s="13" t="s">
        <v>1895</v>
      </c>
      <c r="D1509" s="222" t="s">
        <v>2000</v>
      </c>
      <c r="E1509" s="6" t="s">
        <v>2001</v>
      </c>
      <c r="F1509" s="10" t="s">
        <v>19</v>
      </c>
      <c r="G1509" s="11">
        <v>1</v>
      </c>
      <c r="H1509" s="10">
        <v>12676103</v>
      </c>
      <c r="I1509" s="87">
        <v>13704095.85</v>
      </c>
      <c r="J1509" s="89">
        <v>2171</v>
      </c>
      <c r="K1509" s="96" t="s">
        <v>2002</v>
      </c>
      <c r="L1509" s="19" t="s">
        <v>27</v>
      </c>
      <c r="M1509" s="19"/>
      <c r="N1509" s="19" t="s">
        <v>1914</v>
      </c>
      <c r="O1509" s="19"/>
    </row>
    <row r="1510" spans="1:15" x14ac:dyDescent="0.25">
      <c r="A1510" s="6" t="s">
        <v>1896</v>
      </c>
      <c r="B1510" s="13" t="s">
        <v>1894</v>
      </c>
      <c r="C1510" s="13" t="s">
        <v>1895</v>
      </c>
      <c r="D1510" s="222" t="s">
        <v>2003</v>
      </c>
      <c r="E1510" s="6" t="s">
        <v>2004</v>
      </c>
      <c r="F1510" s="10" t="s">
        <v>19</v>
      </c>
      <c r="G1510" s="11">
        <v>1</v>
      </c>
      <c r="H1510" s="10">
        <v>25286587</v>
      </c>
      <c r="I1510" s="87">
        <v>18822429.779999997</v>
      </c>
      <c r="J1510" s="89">
        <v>4260</v>
      </c>
      <c r="K1510" s="96" t="s">
        <v>2005</v>
      </c>
      <c r="L1510" s="19" t="s">
        <v>27</v>
      </c>
      <c r="M1510" s="19"/>
      <c r="N1510" s="19" t="s">
        <v>1914</v>
      </c>
      <c r="O1510" s="19"/>
    </row>
    <row r="1511" spans="1:15" x14ac:dyDescent="0.25">
      <c r="A1511" s="6" t="s">
        <v>1896</v>
      </c>
      <c r="B1511" s="13" t="s">
        <v>1894</v>
      </c>
      <c r="C1511" s="13" t="s">
        <v>1895</v>
      </c>
      <c r="D1511" s="222" t="s">
        <v>2006</v>
      </c>
      <c r="E1511" s="6" t="s">
        <v>2007</v>
      </c>
      <c r="F1511" s="10" t="s">
        <v>19</v>
      </c>
      <c r="G1511" s="11">
        <v>1</v>
      </c>
      <c r="H1511" s="10">
        <v>1349358</v>
      </c>
      <c r="I1511" s="87">
        <v>0</v>
      </c>
      <c r="J1511" s="89">
        <v>1</v>
      </c>
      <c r="K1511" s="96" t="s">
        <v>2008</v>
      </c>
      <c r="L1511" s="19" t="s">
        <v>27</v>
      </c>
      <c r="M1511" s="19"/>
      <c r="N1511" s="19" t="s">
        <v>1486</v>
      </c>
      <c r="O1511" s="19"/>
    </row>
    <row r="1512" spans="1:15" x14ac:dyDescent="0.25">
      <c r="A1512" s="6" t="s">
        <v>1896</v>
      </c>
      <c r="B1512" s="13" t="s">
        <v>1894</v>
      </c>
      <c r="C1512" s="13" t="s">
        <v>1895</v>
      </c>
      <c r="D1512" s="222" t="s">
        <v>2009</v>
      </c>
      <c r="E1512" s="6" t="s">
        <v>2010</v>
      </c>
      <c r="F1512" s="10" t="s">
        <v>19</v>
      </c>
      <c r="G1512" s="11">
        <v>1</v>
      </c>
      <c r="H1512" s="10">
        <v>155508179</v>
      </c>
      <c r="I1512" s="87">
        <v>130855107.80000012</v>
      </c>
      <c r="J1512" s="89">
        <v>2341</v>
      </c>
      <c r="K1512" s="96" t="s">
        <v>2011</v>
      </c>
      <c r="L1512" s="19" t="s">
        <v>27</v>
      </c>
      <c r="M1512" s="19"/>
      <c r="N1512" s="19" t="s">
        <v>1914</v>
      </c>
      <c r="O1512" s="19"/>
    </row>
    <row r="1513" spans="1:15" x14ac:dyDescent="0.25">
      <c r="A1513" s="6" t="s">
        <v>1896</v>
      </c>
      <c r="B1513" s="13" t="s">
        <v>1894</v>
      </c>
      <c r="C1513" s="13" t="s">
        <v>1895</v>
      </c>
      <c r="D1513" s="222" t="s">
        <v>2012</v>
      </c>
      <c r="E1513" s="6" t="s">
        <v>2013</v>
      </c>
      <c r="F1513" s="10" t="s">
        <v>19</v>
      </c>
      <c r="G1513" s="11">
        <v>1</v>
      </c>
      <c r="H1513" s="10">
        <v>38836575</v>
      </c>
      <c r="I1513" s="87">
        <v>32258965.819999997</v>
      </c>
      <c r="J1513" s="89">
        <v>4559</v>
      </c>
      <c r="K1513" s="96" t="s">
        <v>2014</v>
      </c>
      <c r="L1513" s="19" t="s">
        <v>27</v>
      </c>
      <c r="M1513" s="19"/>
      <c r="N1513" s="19" t="s">
        <v>1914</v>
      </c>
      <c r="O1513" s="19"/>
    </row>
    <row r="1514" spans="1:15" x14ac:dyDescent="0.25">
      <c r="A1514" s="6" t="s">
        <v>1896</v>
      </c>
      <c r="B1514" s="13" t="s">
        <v>1894</v>
      </c>
      <c r="C1514" s="13" t="s">
        <v>1895</v>
      </c>
      <c r="D1514" s="222" t="s">
        <v>1827</v>
      </c>
      <c r="E1514" s="6" t="s">
        <v>1828</v>
      </c>
      <c r="F1514" s="10" t="s">
        <v>19</v>
      </c>
      <c r="G1514" s="11">
        <v>1</v>
      </c>
      <c r="H1514" s="10">
        <v>1794</v>
      </c>
      <c r="I1514" s="87">
        <v>0</v>
      </c>
      <c r="J1514" s="89">
        <v>0</v>
      </c>
      <c r="K1514" s="96" t="s">
        <v>356</v>
      </c>
      <c r="L1514" s="19" t="s">
        <v>1382</v>
      </c>
      <c r="M1514" s="19" t="s">
        <v>1978</v>
      </c>
      <c r="N1514" s="19" t="s">
        <v>1029</v>
      </c>
      <c r="O1514" s="19"/>
    </row>
    <row r="1515" spans="1:15" x14ac:dyDescent="0.25">
      <c r="A1515" s="6" t="s">
        <v>1896</v>
      </c>
      <c r="B1515" s="13" t="s">
        <v>1894</v>
      </c>
      <c r="C1515" s="13" t="s">
        <v>1895</v>
      </c>
      <c r="D1515" s="222" t="s">
        <v>2015</v>
      </c>
      <c r="E1515" s="6" t="s">
        <v>2016</v>
      </c>
      <c r="F1515" s="10" t="s">
        <v>19</v>
      </c>
      <c r="G1515" s="11">
        <v>1</v>
      </c>
      <c r="H1515" s="10">
        <v>2167181</v>
      </c>
      <c r="I1515" s="87">
        <v>2230250.52</v>
      </c>
      <c r="J1515" s="89">
        <v>0</v>
      </c>
      <c r="K1515" s="96" t="s">
        <v>2017</v>
      </c>
      <c r="L1515" s="19" t="s">
        <v>27</v>
      </c>
      <c r="M1515" s="19"/>
      <c r="N1515" s="19" t="s">
        <v>1914</v>
      </c>
      <c r="O1515" s="19"/>
    </row>
    <row r="1516" spans="1:15" x14ac:dyDescent="0.25">
      <c r="A1516" s="13" t="s">
        <v>756</v>
      </c>
      <c r="B1516" s="13" t="s">
        <v>754</v>
      </c>
      <c r="C1516" s="13" t="s">
        <v>755</v>
      </c>
      <c r="D1516" s="222" t="s">
        <v>757</v>
      </c>
      <c r="E1516" s="13" t="s">
        <v>758</v>
      </c>
      <c r="F1516" s="10" t="s">
        <v>759</v>
      </c>
      <c r="G1516" s="11">
        <v>1</v>
      </c>
      <c r="H1516" s="10">
        <v>1000</v>
      </c>
      <c r="I1516" s="87">
        <v>0</v>
      </c>
      <c r="J1516" s="89">
        <v>0</v>
      </c>
      <c r="K1516" s="96" t="s">
        <v>356</v>
      </c>
      <c r="L1516" s="19" t="s">
        <v>1382</v>
      </c>
      <c r="M1516" s="19" t="s">
        <v>760</v>
      </c>
      <c r="N1516" s="19" t="s">
        <v>1029</v>
      </c>
      <c r="O1516" s="19"/>
    </row>
    <row r="1517" spans="1:15" x14ac:dyDescent="0.25">
      <c r="A1517" s="13" t="s">
        <v>756</v>
      </c>
      <c r="B1517" s="13" t="s">
        <v>754</v>
      </c>
      <c r="C1517" s="13" t="s">
        <v>755</v>
      </c>
      <c r="D1517" s="222" t="s">
        <v>761</v>
      </c>
      <c r="E1517" s="13" t="s">
        <v>762</v>
      </c>
      <c r="F1517" s="10" t="s">
        <v>763</v>
      </c>
      <c r="G1517" s="11">
        <v>3</v>
      </c>
      <c r="H1517" s="10">
        <v>1034592</v>
      </c>
      <c r="I1517" s="87">
        <v>949587.45</v>
      </c>
      <c r="J1517" s="89">
        <v>2</v>
      </c>
      <c r="K1517" s="96" t="s">
        <v>764</v>
      </c>
      <c r="L1517" s="19" t="s">
        <v>27</v>
      </c>
      <c r="M1517" s="19"/>
      <c r="N1517" s="19" t="s">
        <v>765</v>
      </c>
      <c r="O1517" s="19"/>
    </row>
    <row r="1518" spans="1:15" x14ac:dyDescent="0.25">
      <c r="A1518" s="13" t="s">
        <v>756</v>
      </c>
      <c r="B1518" s="13" t="s">
        <v>754</v>
      </c>
      <c r="C1518" s="13" t="s">
        <v>755</v>
      </c>
      <c r="D1518" s="222" t="s">
        <v>766</v>
      </c>
      <c r="E1518" s="13" t="s">
        <v>767</v>
      </c>
      <c r="F1518" s="10" t="s">
        <v>763</v>
      </c>
      <c r="G1518" s="11">
        <v>2</v>
      </c>
      <c r="H1518" s="10">
        <v>3000</v>
      </c>
      <c r="I1518" s="87">
        <v>0</v>
      </c>
      <c r="J1518" s="89">
        <v>0</v>
      </c>
      <c r="K1518" s="96" t="s">
        <v>356</v>
      </c>
      <c r="L1518" s="19" t="s">
        <v>1382</v>
      </c>
      <c r="M1518" s="19" t="s">
        <v>768</v>
      </c>
      <c r="N1518" s="19" t="s">
        <v>1029</v>
      </c>
      <c r="O1518" s="19"/>
    </row>
    <row r="1519" spans="1:15" x14ac:dyDescent="0.25">
      <c r="A1519" s="13" t="s">
        <v>756</v>
      </c>
      <c r="B1519" s="13" t="s">
        <v>754</v>
      </c>
      <c r="C1519" s="13" t="s">
        <v>755</v>
      </c>
      <c r="D1519" s="222" t="s">
        <v>769</v>
      </c>
      <c r="E1519" s="13" t="s">
        <v>770</v>
      </c>
      <c r="F1519" s="10" t="s">
        <v>771</v>
      </c>
      <c r="G1519" s="11">
        <v>1</v>
      </c>
      <c r="H1519" s="10">
        <v>30000</v>
      </c>
      <c r="I1519" s="87">
        <v>0</v>
      </c>
      <c r="J1519" s="89">
        <v>0</v>
      </c>
      <c r="K1519" s="96" t="s">
        <v>356</v>
      </c>
      <c r="L1519" s="19" t="s">
        <v>33</v>
      </c>
      <c r="M1519" s="19" t="s">
        <v>768</v>
      </c>
      <c r="N1519" s="19"/>
      <c r="O1519" s="19"/>
    </row>
    <row r="1520" spans="1:15" x14ac:dyDescent="0.25">
      <c r="A1520" s="13" t="s">
        <v>756</v>
      </c>
      <c r="B1520" s="13" t="s">
        <v>754</v>
      </c>
      <c r="C1520" s="13" t="s">
        <v>755</v>
      </c>
      <c r="D1520" s="222" t="s">
        <v>772</v>
      </c>
      <c r="E1520" s="13" t="s">
        <v>773</v>
      </c>
      <c r="F1520" s="10" t="s">
        <v>771</v>
      </c>
      <c r="G1520" s="11">
        <v>1</v>
      </c>
      <c r="H1520" s="10">
        <v>1000</v>
      </c>
      <c r="I1520" s="87">
        <v>0</v>
      </c>
      <c r="J1520" s="89">
        <v>0</v>
      </c>
      <c r="K1520" s="96" t="s">
        <v>356</v>
      </c>
      <c r="L1520" s="19" t="s">
        <v>1382</v>
      </c>
      <c r="M1520" s="19" t="s">
        <v>774</v>
      </c>
      <c r="N1520" s="19" t="s">
        <v>1029</v>
      </c>
      <c r="O1520" s="19"/>
    </row>
    <row r="1521" spans="1:15" x14ac:dyDescent="0.25">
      <c r="A1521" s="13" t="s">
        <v>756</v>
      </c>
      <c r="B1521" s="13" t="s">
        <v>754</v>
      </c>
      <c r="C1521" s="13" t="s">
        <v>755</v>
      </c>
      <c r="D1521" s="222" t="s">
        <v>775</v>
      </c>
      <c r="E1521" s="13" t="s">
        <v>776</v>
      </c>
      <c r="F1521" s="10" t="s">
        <v>777</v>
      </c>
      <c r="G1521" s="11">
        <v>107</v>
      </c>
      <c r="H1521" s="10">
        <v>23287056</v>
      </c>
      <c r="I1521" s="87">
        <v>0</v>
      </c>
      <c r="J1521" s="89">
        <v>0</v>
      </c>
      <c r="K1521" s="96" t="s">
        <v>356</v>
      </c>
      <c r="L1521" s="19" t="s">
        <v>33</v>
      </c>
      <c r="M1521" s="19" t="s">
        <v>774</v>
      </c>
      <c r="N1521" s="19"/>
      <c r="O1521" s="19"/>
    </row>
    <row r="1522" spans="1:15" x14ac:dyDescent="0.25">
      <c r="A1522" s="13" t="s">
        <v>756</v>
      </c>
      <c r="B1522" s="13" t="s">
        <v>754</v>
      </c>
      <c r="C1522" s="13" t="s">
        <v>755</v>
      </c>
      <c r="D1522" s="222" t="s">
        <v>778</v>
      </c>
      <c r="E1522" s="13" t="s">
        <v>779</v>
      </c>
      <c r="F1522" s="10" t="s">
        <v>780</v>
      </c>
      <c r="G1522" s="11">
        <v>1</v>
      </c>
      <c r="H1522" s="10">
        <v>1000</v>
      </c>
      <c r="I1522" s="87">
        <v>0</v>
      </c>
      <c r="J1522" s="89">
        <v>0</v>
      </c>
      <c r="K1522" s="96" t="s">
        <v>356</v>
      </c>
      <c r="L1522" s="19" t="s">
        <v>1382</v>
      </c>
      <c r="M1522" s="19" t="s">
        <v>768</v>
      </c>
      <c r="N1522" s="19" t="s">
        <v>1029</v>
      </c>
      <c r="O1522" s="19"/>
    </row>
    <row r="1523" spans="1:15" x14ac:dyDescent="0.25">
      <c r="A1523" s="13" t="s">
        <v>756</v>
      </c>
      <c r="B1523" s="13" t="s">
        <v>754</v>
      </c>
      <c r="C1523" s="13" t="s">
        <v>755</v>
      </c>
      <c r="D1523" s="222" t="s">
        <v>781</v>
      </c>
      <c r="E1523" s="13" t="s">
        <v>782</v>
      </c>
      <c r="F1523" s="10" t="s">
        <v>783</v>
      </c>
      <c r="G1523" s="11">
        <v>1</v>
      </c>
      <c r="H1523" s="10">
        <v>2809784</v>
      </c>
      <c r="I1523" s="87">
        <v>0</v>
      </c>
      <c r="J1523" s="89">
        <v>0</v>
      </c>
      <c r="K1523" s="96" t="s">
        <v>356</v>
      </c>
      <c r="L1523" s="19" t="s">
        <v>33</v>
      </c>
      <c r="M1523" s="19" t="s">
        <v>784</v>
      </c>
      <c r="N1523" s="19"/>
      <c r="O1523" s="19"/>
    </row>
    <row r="1524" spans="1:15" x14ac:dyDescent="0.25">
      <c r="A1524" s="13" t="s">
        <v>756</v>
      </c>
      <c r="B1524" s="13" t="s">
        <v>754</v>
      </c>
      <c r="C1524" s="13" t="s">
        <v>755</v>
      </c>
      <c r="D1524" s="222" t="s">
        <v>785</v>
      </c>
      <c r="E1524" s="13" t="s">
        <v>786</v>
      </c>
      <c r="F1524" s="10" t="s">
        <v>787</v>
      </c>
      <c r="G1524" s="11">
        <v>1</v>
      </c>
      <c r="H1524" s="10">
        <v>1000</v>
      </c>
      <c r="I1524" s="87">
        <v>0</v>
      </c>
      <c r="J1524" s="89">
        <v>0</v>
      </c>
      <c r="K1524" s="96" t="s">
        <v>356</v>
      </c>
      <c r="L1524" s="19" t="s">
        <v>1382</v>
      </c>
      <c r="M1524" s="19" t="s">
        <v>768</v>
      </c>
      <c r="N1524" s="19" t="s">
        <v>1029</v>
      </c>
      <c r="O1524" s="19"/>
    </row>
    <row r="1525" spans="1:15" x14ac:dyDescent="0.25">
      <c r="A1525" s="13" t="s">
        <v>756</v>
      </c>
      <c r="B1525" s="13" t="s">
        <v>754</v>
      </c>
      <c r="C1525" s="13" t="s">
        <v>755</v>
      </c>
      <c r="D1525" s="222" t="s">
        <v>788</v>
      </c>
      <c r="E1525" s="13" t="s">
        <v>789</v>
      </c>
      <c r="F1525" s="10" t="s">
        <v>790</v>
      </c>
      <c r="G1525" s="11">
        <v>3</v>
      </c>
      <c r="H1525" s="10">
        <v>300042</v>
      </c>
      <c r="I1525" s="87">
        <v>1462451.65</v>
      </c>
      <c r="J1525" s="89">
        <v>2</v>
      </c>
      <c r="K1525" s="96" t="s">
        <v>791</v>
      </c>
      <c r="L1525" s="19" t="s">
        <v>27</v>
      </c>
      <c r="M1525" s="19"/>
      <c r="N1525" s="19" t="s">
        <v>792</v>
      </c>
      <c r="O1525" s="19"/>
    </row>
    <row r="1526" spans="1:15" x14ac:dyDescent="0.25">
      <c r="A1526" s="13" t="s">
        <v>756</v>
      </c>
      <c r="B1526" s="13" t="s">
        <v>754</v>
      </c>
      <c r="C1526" s="13" t="s">
        <v>755</v>
      </c>
      <c r="D1526" s="222" t="s">
        <v>793</v>
      </c>
      <c r="E1526" s="13" t="s">
        <v>794</v>
      </c>
      <c r="F1526" s="10" t="s">
        <v>763</v>
      </c>
      <c r="G1526" s="11">
        <v>1</v>
      </c>
      <c r="H1526" s="10">
        <v>496649</v>
      </c>
      <c r="I1526" s="87">
        <v>0</v>
      </c>
      <c r="J1526" s="89">
        <v>0</v>
      </c>
      <c r="K1526" s="96" t="s">
        <v>356</v>
      </c>
      <c r="L1526" s="19" t="s">
        <v>33</v>
      </c>
      <c r="M1526" s="19" t="s">
        <v>768</v>
      </c>
      <c r="N1526" s="19"/>
      <c r="O1526" s="19"/>
    </row>
    <row r="1527" spans="1:15" x14ac:dyDescent="0.25">
      <c r="A1527" s="13" t="s">
        <v>756</v>
      </c>
      <c r="B1527" s="13" t="s">
        <v>754</v>
      </c>
      <c r="C1527" s="13" t="s">
        <v>755</v>
      </c>
      <c r="D1527" s="222" t="s">
        <v>795</v>
      </c>
      <c r="E1527" s="13" t="s">
        <v>796</v>
      </c>
      <c r="F1527" s="10" t="s">
        <v>88</v>
      </c>
      <c r="G1527" s="11">
        <v>60000</v>
      </c>
      <c r="H1527" s="10">
        <v>132717</v>
      </c>
      <c r="I1527" s="87">
        <v>5510615.8000000007</v>
      </c>
      <c r="J1527" s="89">
        <v>36624</v>
      </c>
      <c r="K1527" s="96" t="s">
        <v>797</v>
      </c>
      <c r="L1527" s="19" t="s">
        <v>2495</v>
      </c>
      <c r="M1527" s="19"/>
      <c r="N1527" s="19"/>
      <c r="O1527" s="19"/>
    </row>
    <row r="1528" spans="1:15" x14ac:dyDescent="0.25">
      <c r="A1528" s="69" t="s">
        <v>2353</v>
      </c>
      <c r="B1528" s="69" t="s">
        <v>2351</v>
      </c>
      <c r="C1528" s="69" t="s">
        <v>2352</v>
      </c>
      <c r="D1528" s="231" t="s">
        <v>2354</v>
      </c>
      <c r="E1528" s="69" t="s">
        <v>409</v>
      </c>
      <c r="F1528" s="71" t="s">
        <v>1328</v>
      </c>
      <c r="G1528" s="73">
        <v>130</v>
      </c>
      <c r="H1528" s="75">
        <v>1000000</v>
      </c>
      <c r="I1528" s="87">
        <v>0</v>
      </c>
      <c r="J1528" s="89">
        <v>0</v>
      </c>
      <c r="K1528" s="96" t="s">
        <v>356</v>
      </c>
      <c r="L1528" s="19" t="s">
        <v>33</v>
      </c>
      <c r="M1528" s="19" t="s">
        <v>2355</v>
      </c>
      <c r="N1528" s="19"/>
      <c r="O1528" s="19"/>
    </row>
    <row r="1529" spans="1:15" x14ac:dyDescent="0.25">
      <c r="A1529" s="69" t="s">
        <v>2353</v>
      </c>
      <c r="B1529" s="69" t="s">
        <v>2351</v>
      </c>
      <c r="C1529" s="69" t="s">
        <v>2352</v>
      </c>
      <c r="D1529" s="231" t="s">
        <v>609</v>
      </c>
      <c r="E1529" s="69" t="s">
        <v>410</v>
      </c>
      <c r="F1529" s="71" t="s">
        <v>625</v>
      </c>
      <c r="G1529" s="73">
        <v>1</v>
      </c>
      <c r="H1529" s="75">
        <v>6000000</v>
      </c>
      <c r="I1529" s="87">
        <v>0</v>
      </c>
      <c r="J1529" s="89">
        <v>0</v>
      </c>
      <c r="K1529" s="96" t="s">
        <v>356</v>
      </c>
      <c r="L1529" s="19" t="s">
        <v>33</v>
      </c>
      <c r="M1529" s="19" t="s">
        <v>2355</v>
      </c>
      <c r="N1529" s="19"/>
      <c r="O1529" s="19"/>
    </row>
    <row r="1530" spans="1:15" x14ac:dyDescent="0.25">
      <c r="A1530" s="6" t="s">
        <v>1287</v>
      </c>
      <c r="B1530" s="13" t="s">
        <v>1285</v>
      </c>
      <c r="C1530" s="13" t="s">
        <v>1286</v>
      </c>
      <c r="D1530" s="222" t="s">
        <v>1288</v>
      </c>
      <c r="E1530" s="6" t="s">
        <v>1289</v>
      </c>
      <c r="F1530" s="76" t="s">
        <v>32</v>
      </c>
      <c r="G1530" s="84">
        <v>1</v>
      </c>
      <c r="H1530" s="10">
        <v>8149</v>
      </c>
      <c r="I1530" s="87">
        <v>0</v>
      </c>
      <c r="J1530" s="89">
        <v>0</v>
      </c>
      <c r="K1530" s="96" t="s">
        <v>356</v>
      </c>
      <c r="L1530" s="19" t="s">
        <v>1382</v>
      </c>
      <c r="M1530" s="19" t="s">
        <v>356</v>
      </c>
      <c r="N1530" s="19" t="s">
        <v>1029</v>
      </c>
      <c r="O1530" s="19"/>
    </row>
    <row r="1531" spans="1:15" x14ac:dyDescent="0.25">
      <c r="A1531" s="82" t="s">
        <v>2061</v>
      </c>
      <c r="B1531" s="82" t="s">
        <v>2059</v>
      </c>
      <c r="C1531" s="82" t="s">
        <v>2060</v>
      </c>
      <c r="D1531" s="222" t="s">
        <v>857</v>
      </c>
      <c r="E1531" s="82" t="s">
        <v>402</v>
      </c>
      <c r="F1531" s="82" t="s">
        <v>858</v>
      </c>
      <c r="G1531" s="85">
        <v>1</v>
      </c>
      <c r="H1531" s="10">
        <v>434000</v>
      </c>
      <c r="I1531" s="87">
        <v>214482.95</v>
      </c>
      <c r="J1531" s="89">
        <v>2</v>
      </c>
      <c r="K1531" s="96" t="s">
        <v>2062</v>
      </c>
      <c r="L1531" s="19" t="s">
        <v>27</v>
      </c>
      <c r="M1531" s="19"/>
      <c r="N1531" s="19"/>
      <c r="O1531" s="19"/>
    </row>
    <row r="1532" spans="1:15" x14ac:dyDescent="0.25">
      <c r="A1532" s="81" t="s">
        <v>800</v>
      </c>
      <c r="B1532" s="69" t="s">
        <v>798</v>
      </c>
      <c r="C1532" s="69" t="s">
        <v>799</v>
      </c>
      <c r="D1532" s="231">
        <v>1169</v>
      </c>
      <c r="E1532" s="69" t="s">
        <v>575</v>
      </c>
      <c r="F1532" s="71" t="s">
        <v>646</v>
      </c>
      <c r="G1532" s="73">
        <v>138607</v>
      </c>
      <c r="H1532" s="75">
        <v>41999000</v>
      </c>
      <c r="I1532" s="87">
        <v>85040723.270000011</v>
      </c>
      <c r="J1532" s="89">
        <v>415</v>
      </c>
      <c r="K1532" s="96" t="s">
        <v>874</v>
      </c>
      <c r="L1532" s="19" t="s">
        <v>27</v>
      </c>
      <c r="M1532" s="19"/>
      <c r="N1532" s="19" t="s">
        <v>875</v>
      </c>
      <c r="O1532" s="19"/>
    </row>
    <row r="1533" spans="1:15" x14ac:dyDescent="0.25">
      <c r="A1533" s="69" t="s">
        <v>800</v>
      </c>
      <c r="B1533" s="69" t="s">
        <v>798</v>
      </c>
      <c r="C1533" s="69" t="s">
        <v>799</v>
      </c>
      <c r="D1533" s="231">
        <v>5394</v>
      </c>
      <c r="E1533" s="69" t="s">
        <v>870</v>
      </c>
      <c r="F1533" s="71" t="s">
        <v>88</v>
      </c>
      <c r="G1533" s="73" t="s">
        <v>356</v>
      </c>
      <c r="H1533" s="75" t="s">
        <v>356</v>
      </c>
      <c r="I1533" s="87">
        <v>6917904.959999999</v>
      </c>
      <c r="J1533" s="89">
        <v>40</v>
      </c>
      <c r="K1533" s="96" t="s">
        <v>871</v>
      </c>
      <c r="L1533" s="19" t="s">
        <v>2429</v>
      </c>
      <c r="M1533" s="19" t="s">
        <v>356</v>
      </c>
      <c r="N1533" s="19" t="s">
        <v>872</v>
      </c>
      <c r="O1533" s="19"/>
    </row>
    <row r="1534" spans="1:15" x14ac:dyDescent="0.25">
      <c r="A1534" s="69" t="s">
        <v>800</v>
      </c>
      <c r="B1534" s="69" t="s">
        <v>798</v>
      </c>
      <c r="C1534" s="69" t="s">
        <v>799</v>
      </c>
      <c r="D1534" s="231" t="s">
        <v>801</v>
      </c>
      <c r="E1534" s="69" t="s">
        <v>802</v>
      </c>
      <c r="F1534" s="71" t="s">
        <v>803</v>
      </c>
      <c r="G1534" s="73">
        <v>4</v>
      </c>
      <c r="H1534" s="75">
        <v>9772780</v>
      </c>
      <c r="I1534" s="87">
        <v>0</v>
      </c>
      <c r="J1534" s="89">
        <v>0</v>
      </c>
      <c r="K1534" s="96" t="s">
        <v>356</v>
      </c>
      <c r="L1534" s="19" t="s">
        <v>33</v>
      </c>
      <c r="M1534" s="19" t="s">
        <v>804</v>
      </c>
      <c r="N1534" s="19"/>
      <c r="O1534" s="19"/>
    </row>
    <row r="1535" spans="1:15" x14ac:dyDescent="0.25">
      <c r="A1535" s="69" t="s">
        <v>800</v>
      </c>
      <c r="B1535" s="69" t="s">
        <v>798</v>
      </c>
      <c r="C1535" s="69" t="s">
        <v>799</v>
      </c>
      <c r="D1535" s="232" t="s">
        <v>805</v>
      </c>
      <c r="E1535" s="69" t="s">
        <v>806</v>
      </c>
      <c r="F1535" s="71" t="s">
        <v>807</v>
      </c>
      <c r="G1535" s="73">
        <v>1</v>
      </c>
      <c r="H1535" s="75">
        <v>1000</v>
      </c>
      <c r="I1535" s="87">
        <v>0</v>
      </c>
      <c r="J1535" s="89">
        <v>0</v>
      </c>
      <c r="K1535" s="96" t="s">
        <v>356</v>
      </c>
      <c r="L1535" s="19" t="s">
        <v>1382</v>
      </c>
      <c r="M1535" s="19"/>
      <c r="N1535" s="19" t="s">
        <v>1029</v>
      </c>
      <c r="O1535" s="19"/>
    </row>
    <row r="1536" spans="1:15" x14ac:dyDescent="0.25">
      <c r="A1536" s="69" t="s">
        <v>800</v>
      </c>
      <c r="B1536" s="69" t="s">
        <v>798</v>
      </c>
      <c r="C1536" s="69" t="s">
        <v>799</v>
      </c>
      <c r="D1536" s="231" t="s">
        <v>808</v>
      </c>
      <c r="E1536" s="69" t="s">
        <v>809</v>
      </c>
      <c r="F1536" s="71" t="s">
        <v>810</v>
      </c>
      <c r="G1536" s="73">
        <v>1</v>
      </c>
      <c r="H1536" s="75">
        <v>1000</v>
      </c>
      <c r="I1536" s="87">
        <v>10189428.879999999</v>
      </c>
      <c r="J1536" s="89">
        <v>1</v>
      </c>
      <c r="K1536" s="96" t="s">
        <v>811</v>
      </c>
      <c r="L1536" s="19" t="s">
        <v>27</v>
      </c>
      <c r="M1536" s="19"/>
      <c r="N1536" s="19"/>
      <c r="O1536" s="19"/>
    </row>
    <row r="1537" spans="1:15" x14ac:dyDescent="0.25">
      <c r="A1537" s="78" t="s">
        <v>800</v>
      </c>
      <c r="B1537" s="69" t="s">
        <v>798</v>
      </c>
      <c r="C1537" s="69" t="s">
        <v>799</v>
      </c>
      <c r="D1537" s="222" t="s">
        <v>3484</v>
      </c>
      <c r="E1537" s="109" t="s">
        <v>3739</v>
      </c>
      <c r="F1537" s="79" t="s">
        <v>32</v>
      </c>
      <c r="G1537" s="80">
        <v>0</v>
      </c>
      <c r="H1537" s="10">
        <v>0</v>
      </c>
      <c r="I1537" s="87">
        <v>28529088.93</v>
      </c>
      <c r="J1537" s="89">
        <v>0</v>
      </c>
      <c r="K1537" s="96" t="s">
        <v>356</v>
      </c>
      <c r="L1537" s="19" t="s">
        <v>2429</v>
      </c>
      <c r="M1537" s="19"/>
      <c r="N1537" s="19"/>
      <c r="O1537" s="19"/>
    </row>
    <row r="1538" spans="1:15" x14ac:dyDescent="0.25">
      <c r="A1538" s="69" t="s">
        <v>800</v>
      </c>
      <c r="B1538" s="69" t="s">
        <v>798</v>
      </c>
      <c r="C1538" s="69" t="s">
        <v>799</v>
      </c>
      <c r="D1538" s="231" t="s">
        <v>812</v>
      </c>
      <c r="E1538" s="69" t="s">
        <v>813</v>
      </c>
      <c r="F1538" s="71" t="s">
        <v>814</v>
      </c>
      <c r="G1538" s="73">
        <v>4</v>
      </c>
      <c r="H1538" s="75">
        <v>54578657</v>
      </c>
      <c r="I1538" s="87">
        <v>0</v>
      </c>
      <c r="J1538" s="89">
        <v>0</v>
      </c>
      <c r="K1538" s="96" t="s">
        <v>356</v>
      </c>
      <c r="L1538" s="19" t="s">
        <v>33</v>
      </c>
      <c r="M1538" s="19" t="s">
        <v>804</v>
      </c>
      <c r="N1538" s="19"/>
      <c r="O1538" s="19"/>
    </row>
    <row r="1539" spans="1:15" x14ac:dyDescent="0.25">
      <c r="A1539" s="69" t="s">
        <v>800</v>
      </c>
      <c r="B1539" s="69" t="s">
        <v>798</v>
      </c>
      <c r="C1539" s="69" t="s">
        <v>799</v>
      </c>
      <c r="D1539" s="232" t="s">
        <v>815</v>
      </c>
      <c r="E1539" s="69" t="s">
        <v>816</v>
      </c>
      <c r="F1539" s="71" t="s">
        <v>807</v>
      </c>
      <c r="G1539" s="73">
        <v>1</v>
      </c>
      <c r="H1539" s="75">
        <v>1000</v>
      </c>
      <c r="I1539" s="87">
        <v>0</v>
      </c>
      <c r="J1539" s="89">
        <v>0</v>
      </c>
      <c r="K1539" s="96" t="s">
        <v>356</v>
      </c>
      <c r="L1539" s="19" t="s">
        <v>1382</v>
      </c>
      <c r="M1539" s="19"/>
      <c r="N1539" s="19" t="s">
        <v>1029</v>
      </c>
      <c r="O1539" s="19"/>
    </row>
    <row r="1540" spans="1:15" x14ac:dyDescent="0.25">
      <c r="A1540" s="78" t="s">
        <v>800</v>
      </c>
      <c r="B1540" s="69" t="s">
        <v>798</v>
      </c>
      <c r="C1540" s="69" t="s">
        <v>799</v>
      </c>
      <c r="D1540" s="222" t="s">
        <v>1391</v>
      </c>
      <c r="E1540" s="109" t="s">
        <v>3740</v>
      </c>
      <c r="F1540" s="79" t="s">
        <v>32</v>
      </c>
      <c r="G1540" s="80">
        <v>0</v>
      </c>
      <c r="H1540" s="10">
        <v>0</v>
      </c>
      <c r="I1540" s="87">
        <v>22734175.010000002</v>
      </c>
      <c r="J1540" s="89">
        <v>0</v>
      </c>
      <c r="K1540" s="96" t="s">
        <v>356</v>
      </c>
      <c r="L1540" s="19" t="s">
        <v>2429</v>
      </c>
      <c r="M1540" s="19"/>
      <c r="N1540" s="19"/>
      <c r="O1540" s="19"/>
    </row>
    <row r="1541" spans="1:15" x14ac:dyDescent="0.25">
      <c r="A1541" s="69" t="s">
        <v>800</v>
      </c>
      <c r="B1541" s="69" t="s">
        <v>798</v>
      </c>
      <c r="C1541" s="69" t="s">
        <v>799</v>
      </c>
      <c r="D1541" s="231" t="s">
        <v>757</v>
      </c>
      <c r="E1541" s="69" t="s">
        <v>758</v>
      </c>
      <c r="F1541" s="71" t="s">
        <v>817</v>
      </c>
      <c r="G1541" s="73">
        <v>1</v>
      </c>
      <c r="H1541" s="75">
        <v>1500</v>
      </c>
      <c r="I1541" s="87">
        <v>0</v>
      </c>
      <c r="J1541" s="89">
        <v>0</v>
      </c>
      <c r="K1541" s="96" t="s">
        <v>356</v>
      </c>
      <c r="L1541" s="19" t="s">
        <v>1382</v>
      </c>
      <c r="M1541" s="19"/>
      <c r="N1541" s="19" t="s">
        <v>1029</v>
      </c>
      <c r="O1541" s="19"/>
    </row>
    <row r="1542" spans="1:15" x14ac:dyDescent="0.25">
      <c r="A1542" s="69" t="s">
        <v>800</v>
      </c>
      <c r="B1542" s="69" t="s">
        <v>798</v>
      </c>
      <c r="C1542" s="69" t="s">
        <v>799</v>
      </c>
      <c r="D1542" s="231" t="s">
        <v>761</v>
      </c>
      <c r="E1542" s="69" t="s">
        <v>762</v>
      </c>
      <c r="F1542" s="71" t="s">
        <v>763</v>
      </c>
      <c r="G1542" s="73">
        <v>1</v>
      </c>
      <c r="H1542" s="75">
        <v>500</v>
      </c>
      <c r="I1542" s="87">
        <v>0</v>
      </c>
      <c r="J1542" s="89">
        <v>0</v>
      </c>
      <c r="K1542" s="96" t="s">
        <v>356</v>
      </c>
      <c r="L1542" s="19" t="s">
        <v>1382</v>
      </c>
      <c r="M1542" s="19" t="s">
        <v>2445</v>
      </c>
      <c r="N1542" s="19" t="s">
        <v>1029</v>
      </c>
      <c r="O1542" s="19"/>
    </row>
    <row r="1543" spans="1:15" x14ac:dyDescent="0.25">
      <c r="A1543" s="78" t="s">
        <v>800</v>
      </c>
      <c r="B1543" s="69" t="s">
        <v>798</v>
      </c>
      <c r="C1543" s="69" t="s">
        <v>799</v>
      </c>
      <c r="D1543" s="222" t="s">
        <v>2270</v>
      </c>
      <c r="E1543" s="109" t="s">
        <v>3741</v>
      </c>
      <c r="F1543" s="79" t="s">
        <v>32</v>
      </c>
      <c r="G1543" s="80">
        <v>0</v>
      </c>
      <c r="H1543" s="10">
        <v>0</v>
      </c>
      <c r="I1543" s="87">
        <v>1697516.29</v>
      </c>
      <c r="J1543" s="89">
        <v>0</v>
      </c>
      <c r="K1543" s="96" t="s">
        <v>356</v>
      </c>
      <c r="L1543" s="19" t="s">
        <v>2429</v>
      </c>
      <c r="M1543" s="19"/>
      <c r="N1543" s="19"/>
      <c r="O1543" s="19"/>
    </row>
    <row r="1544" spans="1:15" x14ac:dyDescent="0.25">
      <c r="A1544" s="69" t="s">
        <v>800</v>
      </c>
      <c r="B1544" s="69" t="s">
        <v>798</v>
      </c>
      <c r="C1544" s="69" t="s">
        <v>799</v>
      </c>
      <c r="D1544" s="231" t="s">
        <v>818</v>
      </c>
      <c r="E1544" s="69" t="s">
        <v>819</v>
      </c>
      <c r="F1544" s="71" t="s">
        <v>820</v>
      </c>
      <c r="G1544" s="73">
        <v>3</v>
      </c>
      <c r="H1544" s="75">
        <v>16700484</v>
      </c>
      <c r="I1544" s="87">
        <v>16926537.509999998</v>
      </c>
      <c r="J1544" s="89">
        <v>8</v>
      </c>
      <c r="K1544" s="96" t="s">
        <v>873</v>
      </c>
      <c r="L1544" s="19" t="s">
        <v>27</v>
      </c>
      <c r="M1544" s="19"/>
      <c r="N1544" s="19" t="s">
        <v>821</v>
      </c>
      <c r="O1544" s="19"/>
    </row>
    <row r="1545" spans="1:15" x14ac:dyDescent="0.25">
      <c r="A1545" s="69" t="s">
        <v>800</v>
      </c>
      <c r="B1545" s="69" t="s">
        <v>798</v>
      </c>
      <c r="C1545" s="69" t="s">
        <v>799</v>
      </c>
      <c r="D1545" s="231" t="s">
        <v>822</v>
      </c>
      <c r="E1545" s="69" t="s">
        <v>823</v>
      </c>
      <c r="F1545" s="71" t="s">
        <v>824</v>
      </c>
      <c r="G1545" s="73">
        <v>4</v>
      </c>
      <c r="H1545" s="75">
        <v>119730000</v>
      </c>
      <c r="I1545" s="87">
        <v>0</v>
      </c>
      <c r="J1545" s="89">
        <v>5697</v>
      </c>
      <c r="K1545" s="96" t="s">
        <v>825</v>
      </c>
      <c r="L1545" s="19" t="s">
        <v>27</v>
      </c>
      <c r="M1545" s="19"/>
      <c r="N1545" s="19" t="s">
        <v>826</v>
      </c>
      <c r="O1545" s="19"/>
    </row>
    <row r="1546" spans="1:15" x14ac:dyDescent="0.25">
      <c r="A1546" s="69" t="s">
        <v>800</v>
      </c>
      <c r="B1546" s="69" t="s">
        <v>798</v>
      </c>
      <c r="C1546" s="69" t="s">
        <v>799</v>
      </c>
      <c r="D1546" s="232" t="s">
        <v>827</v>
      </c>
      <c r="E1546" s="69" t="s">
        <v>828</v>
      </c>
      <c r="F1546" s="71" t="s">
        <v>829</v>
      </c>
      <c r="G1546" s="73">
        <v>1</v>
      </c>
      <c r="H1546" s="75">
        <v>1000</v>
      </c>
      <c r="I1546" s="87">
        <v>0</v>
      </c>
      <c r="J1546" s="89">
        <v>0</v>
      </c>
      <c r="K1546" s="96" t="s">
        <v>356</v>
      </c>
      <c r="L1546" s="19" t="s">
        <v>1382</v>
      </c>
      <c r="M1546" s="19" t="s">
        <v>830</v>
      </c>
      <c r="N1546" s="19" t="s">
        <v>1029</v>
      </c>
      <c r="O1546" s="19"/>
    </row>
    <row r="1547" spans="1:15" x14ac:dyDescent="0.25">
      <c r="A1547" s="69" t="s">
        <v>800</v>
      </c>
      <c r="B1547" s="69" t="s">
        <v>798</v>
      </c>
      <c r="C1547" s="69" t="s">
        <v>799</v>
      </c>
      <c r="D1547" s="231" t="s">
        <v>831</v>
      </c>
      <c r="E1547" s="69" t="s">
        <v>832</v>
      </c>
      <c r="F1547" s="71" t="s">
        <v>833</v>
      </c>
      <c r="G1547" s="73">
        <v>1</v>
      </c>
      <c r="H1547" s="75">
        <v>8866000</v>
      </c>
      <c r="I1547" s="87">
        <v>0</v>
      </c>
      <c r="J1547" s="89">
        <v>1505</v>
      </c>
      <c r="K1547" s="96" t="s">
        <v>834</v>
      </c>
      <c r="L1547" s="19" t="s">
        <v>27</v>
      </c>
      <c r="M1547" s="19"/>
      <c r="N1547" s="19" t="s">
        <v>835</v>
      </c>
      <c r="O1547" s="19"/>
    </row>
    <row r="1548" spans="1:15" x14ac:dyDescent="0.25">
      <c r="A1548" s="69" t="s">
        <v>800</v>
      </c>
      <c r="B1548" s="69" t="s">
        <v>798</v>
      </c>
      <c r="C1548" s="69" t="s">
        <v>799</v>
      </c>
      <c r="D1548" s="232" t="s">
        <v>836</v>
      </c>
      <c r="E1548" s="69" t="s">
        <v>837</v>
      </c>
      <c r="F1548" s="71" t="s">
        <v>838</v>
      </c>
      <c r="G1548" s="73">
        <v>20</v>
      </c>
      <c r="H1548" s="75">
        <v>1500999</v>
      </c>
      <c r="I1548" s="87">
        <v>0</v>
      </c>
      <c r="J1548" s="89">
        <v>20</v>
      </c>
      <c r="K1548" s="96" t="s">
        <v>839</v>
      </c>
      <c r="L1548" s="19" t="s">
        <v>27</v>
      </c>
      <c r="M1548" s="19"/>
      <c r="N1548" s="19" t="s">
        <v>840</v>
      </c>
      <c r="O1548" s="19"/>
    </row>
    <row r="1549" spans="1:15" x14ac:dyDescent="0.25">
      <c r="A1549" s="69" t="s">
        <v>800</v>
      </c>
      <c r="B1549" s="69" t="s">
        <v>798</v>
      </c>
      <c r="C1549" s="69" t="s">
        <v>799</v>
      </c>
      <c r="D1549" s="231" t="s">
        <v>841</v>
      </c>
      <c r="E1549" s="69" t="s">
        <v>842</v>
      </c>
      <c r="F1549" s="71" t="s">
        <v>843</v>
      </c>
      <c r="G1549" s="73">
        <v>1</v>
      </c>
      <c r="H1549" s="75">
        <v>1000</v>
      </c>
      <c r="I1549" s="87">
        <v>3180000</v>
      </c>
      <c r="J1549" s="89">
        <v>1</v>
      </c>
      <c r="K1549" s="96" t="s">
        <v>844</v>
      </c>
      <c r="L1549" s="19" t="s">
        <v>27</v>
      </c>
      <c r="M1549" s="19"/>
      <c r="N1549" s="19" t="s">
        <v>845</v>
      </c>
      <c r="O1549" s="19"/>
    </row>
    <row r="1550" spans="1:15" x14ac:dyDescent="0.25">
      <c r="A1550" s="69" t="s">
        <v>800</v>
      </c>
      <c r="B1550" s="69" t="s">
        <v>798</v>
      </c>
      <c r="C1550" s="69" t="s">
        <v>799</v>
      </c>
      <c r="D1550" s="232" t="s">
        <v>846</v>
      </c>
      <c r="E1550" s="69" t="s">
        <v>847</v>
      </c>
      <c r="F1550" s="71" t="s">
        <v>848</v>
      </c>
      <c r="G1550" s="73">
        <v>1</v>
      </c>
      <c r="H1550" s="75">
        <v>1000</v>
      </c>
      <c r="I1550" s="87">
        <v>0</v>
      </c>
      <c r="J1550" s="89">
        <v>0</v>
      </c>
      <c r="K1550" s="96" t="s">
        <v>356</v>
      </c>
      <c r="L1550" s="19" t="s">
        <v>1382</v>
      </c>
      <c r="M1550" s="19"/>
      <c r="N1550" s="19" t="s">
        <v>1029</v>
      </c>
      <c r="O1550" s="19"/>
    </row>
    <row r="1551" spans="1:15" x14ac:dyDescent="0.25">
      <c r="A1551" s="69" t="s">
        <v>800</v>
      </c>
      <c r="B1551" s="69" t="s">
        <v>798</v>
      </c>
      <c r="C1551" s="69" t="s">
        <v>799</v>
      </c>
      <c r="D1551" s="231" t="s">
        <v>849</v>
      </c>
      <c r="E1551" s="69" t="s">
        <v>850</v>
      </c>
      <c r="F1551" s="71" t="s">
        <v>851</v>
      </c>
      <c r="G1551" s="73">
        <v>1</v>
      </c>
      <c r="H1551" s="75">
        <v>1000000</v>
      </c>
      <c r="I1551" s="87">
        <v>37191682.099999994</v>
      </c>
      <c r="J1551" s="89">
        <v>1</v>
      </c>
      <c r="K1551" s="96" t="s">
        <v>852</v>
      </c>
      <c r="L1551" s="19" t="s">
        <v>27</v>
      </c>
      <c r="M1551" s="19"/>
      <c r="N1551" s="19"/>
      <c r="O1551" s="19"/>
    </row>
    <row r="1552" spans="1:15" x14ac:dyDescent="0.25">
      <c r="A1552" s="69" t="s">
        <v>800</v>
      </c>
      <c r="B1552" s="69" t="s">
        <v>798</v>
      </c>
      <c r="C1552" s="69" t="s">
        <v>799</v>
      </c>
      <c r="D1552" s="231" t="s">
        <v>853</v>
      </c>
      <c r="E1552" s="69" t="s">
        <v>854</v>
      </c>
      <c r="F1552" s="71" t="s">
        <v>855</v>
      </c>
      <c r="G1552" s="73">
        <v>1</v>
      </c>
      <c r="H1552" s="75">
        <v>2333048</v>
      </c>
      <c r="I1552" s="87">
        <v>13654039.09</v>
      </c>
      <c r="J1552" s="89">
        <v>1</v>
      </c>
      <c r="K1552" s="96" t="s">
        <v>856</v>
      </c>
      <c r="L1552" s="19" t="s">
        <v>27</v>
      </c>
      <c r="M1552" s="19"/>
      <c r="N1552" s="19"/>
      <c r="O1552" s="19"/>
    </row>
    <row r="1553" spans="1:16" x14ac:dyDescent="0.25">
      <c r="A1553" s="78" t="s">
        <v>800</v>
      </c>
      <c r="B1553" s="69" t="s">
        <v>798</v>
      </c>
      <c r="C1553" s="69" t="s">
        <v>799</v>
      </c>
      <c r="D1553" s="222" t="s">
        <v>3347</v>
      </c>
      <c r="E1553" s="109" t="s">
        <v>3742</v>
      </c>
      <c r="F1553" s="79" t="s">
        <v>32</v>
      </c>
      <c r="G1553" s="80">
        <v>0</v>
      </c>
      <c r="H1553" s="10">
        <v>0</v>
      </c>
      <c r="I1553" s="87">
        <v>7015153.6299999999</v>
      </c>
      <c r="J1553" s="89">
        <v>0</v>
      </c>
      <c r="K1553" s="96" t="s">
        <v>356</v>
      </c>
      <c r="L1553" s="19" t="s">
        <v>2429</v>
      </c>
      <c r="M1553" s="19"/>
      <c r="N1553" s="19"/>
      <c r="O1553" s="19"/>
    </row>
    <row r="1554" spans="1:16" x14ac:dyDescent="0.25">
      <c r="A1554" s="78" t="s">
        <v>800</v>
      </c>
      <c r="B1554" s="69" t="s">
        <v>798</v>
      </c>
      <c r="C1554" s="69" t="s">
        <v>799</v>
      </c>
      <c r="D1554" s="222" t="s">
        <v>1278</v>
      </c>
      <c r="E1554" s="109" t="s">
        <v>3732</v>
      </c>
      <c r="F1554" s="79" t="s">
        <v>32</v>
      </c>
      <c r="G1554" s="80">
        <v>0</v>
      </c>
      <c r="H1554" s="10">
        <v>0</v>
      </c>
      <c r="I1554" s="87">
        <v>147903478.29999998</v>
      </c>
      <c r="J1554" s="89">
        <v>0</v>
      </c>
      <c r="K1554" s="96" t="s">
        <v>356</v>
      </c>
      <c r="L1554" s="19" t="s">
        <v>2429</v>
      </c>
      <c r="M1554" s="19"/>
      <c r="N1554" s="19"/>
      <c r="O1554" s="19"/>
    </row>
    <row r="1555" spans="1:16" x14ac:dyDescent="0.25">
      <c r="A1555" s="69" t="s">
        <v>800</v>
      </c>
      <c r="B1555" s="69" t="s">
        <v>798</v>
      </c>
      <c r="C1555" s="69" t="s">
        <v>799</v>
      </c>
      <c r="D1555" s="231" t="s">
        <v>857</v>
      </c>
      <c r="E1555" s="69" t="s">
        <v>402</v>
      </c>
      <c r="F1555" s="71" t="s">
        <v>858</v>
      </c>
      <c r="G1555" s="73">
        <v>1</v>
      </c>
      <c r="H1555" s="75">
        <v>6000000</v>
      </c>
      <c r="I1555" s="87">
        <v>2849895.52</v>
      </c>
      <c r="J1555" s="89">
        <v>2</v>
      </c>
      <c r="K1555" s="96" t="s">
        <v>859</v>
      </c>
      <c r="L1555" s="19" t="s">
        <v>27</v>
      </c>
      <c r="M1555" s="19"/>
      <c r="N1555" s="19" t="s">
        <v>860</v>
      </c>
      <c r="O1555" s="19"/>
    </row>
    <row r="1556" spans="1:16" x14ac:dyDescent="0.25">
      <c r="A1556" s="69" t="s">
        <v>800</v>
      </c>
      <c r="B1556" s="69" t="s">
        <v>798</v>
      </c>
      <c r="C1556" s="69" t="s">
        <v>799</v>
      </c>
      <c r="D1556" s="231" t="s">
        <v>861</v>
      </c>
      <c r="E1556" s="69" t="s">
        <v>406</v>
      </c>
      <c r="F1556" s="71" t="s">
        <v>862</v>
      </c>
      <c r="G1556" s="73">
        <v>0</v>
      </c>
      <c r="H1556" s="75">
        <v>420000</v>
      </c>
      <c r="I1556" s="87">
        <v>0</v>
      </c>
      <c r="J1556" s="89">
        <v>0</v>
      </c>
      <c r="K1556" s="96" t="s">
        <v>859</v>
      </c>
      <c r="L1556" s="19" t="s">
        <v>2429</v>
      </c>
      <c r="M1556" s="19" t="s">
        <v>863</v>
      </c>
      <c r="N1556" s="19"/>
      <c r="O1556" s="19"/>
    </row>
    <row r="1557" spans="1:16" x14ac:dyDescent="0.25">
      <c r="A1557" s="69" t="s">
        <v>800</v>
      </c>
      <c r="B1557" s="69" t="s">
        <v>798</v>
      </c>
      <c r="C1557" s="69" t="s">
        <v>799</v>
      </c>
      <c r="D1557" s="231" t="s">
        <v>864</v>
      </c>
      <c r="E1557" s="69" t="s">
        <v>407</v>
      </c>
      <c r="F1557" s="71" t="s">
        <v>88</v>
      </c>
      <c r="G1557" s="73">
        <v>5</v>
      </c>
      <c r="H1557" s="75">
        <v>5580000</v>
      </c>
      <c r="I1557" s="87">
        <v>10865.77</v>
      </c>
      <c r="J1557" s="89">
        <v>1</v>
      </c>
      <c r="K1557" s="96" t="s">
        <v>859</v>
      </c>
      <c r="L1557" s="19" t="s">
        <v>33</v>
      </c>
      <c r="M1557" s="19" t="s">
        <v>865</v>
      </c>
      <c r="N1557" s="19" t="s">
        <v>866</v>
      </c>
      <c r="O1557" s="19"/>
    </row>
    <row r="1558" spans="1:16" x14ac:dyDescent="0.25">
      <c r="A1558" s="69" t="s">
        <v>800</v>
      </c>
      <c r="B1558" s="69" t="s">
        <v>798</v>
      </c>
      <c r="C1558" s="69" t="s">
        <v>799</v>
      </c>
      <c r="D1558" s="231" t="s">
        <v>867</v>
      </c>
      <c r="E1558" s="69" t="s">
        <v>868</v>
      </c>
      <c r="F1558" s="71" t="s">
        <v>807</v>
      </c>
      <c r="G1558" s="73">
        <v>1</v>
      </c>
      <c r="H1558" s="75">
        <v>1000</v>
      </c>
      <c r="I1558" s="87">
        <v>91736955.379999995</v>
      </c>
      <c r="J1558" s="89">
        <v>1</v>
      </c>
      <c r="K1558" s="96" t="s">
        <v>869</v>
      </c>
      <c r="L1558" s="19" t="s">
        <v>27</v>
      </c>
      <c r="M1558" s="19"/>
      <c r="N1558" s="19"/>
      <c r="O1558" s="19"/>
    </row>
    <row r="1559" spans="1:16" x14ac:dyDescent="0.25">
      <c r="A1559" s="70" t="s">
        <v>2358</v>
      </c>
      <c r="B1559" s="106" t="s">
        <v>2356</v>
      </c>
      <c r="C1559" s="106" t="s">
        <v>2357</v>
      </c>
      <c r="D1559" s="222" t="s">
        <v>17</v>
      </c>
      <c r="E1559" s="70" t="s">
        <v>18</v>
      </c>
      <c r="F1559" s="72" t="s">
        <v>649</v>
      </c>
      <c r="G1559" s="74">
        <v>1</v>
      </c>
      <c r="H1559" s="72">
        <v>3681188</v>
      </c>
      <c r="I1559" s="87">
        <v>1361236.08</v>
      </c>
      <c r="J1559" s="89">
        <v>1</v>
      </c>
      <c r="K1559" s="96" t="s">
        <v>649</v>
      </c>
      <c r="L1559" s="19" t="s">
        <v>27</v>
      </c>
      <c r="M1559" s="19"/>
      <c r="N1559" s="19"/>
      <c r="O1559" s="19"/>
    </row>
    <row r="1560" spans="1:16" x14ac:dyDescent="0.25">
      <c r="A1560" s="70" t="s">
        <v>2358</v>
      </c>
      <c r="B1560" s="106" t="s">
        <v>2356</v>
      </c>
      <c r="C1560" s="106" t="s">
        <v>2357</v>
      </c>
      <c r="D1560" s="222" t="s">
        <v>20</v>
      </c>
      <c r="E1560" s="70" t="s">
        <v>21</v>
      </c>
      <c r="F1560" s="72" t="s">
        <v>1295</v>
      </c>
      <c r="G1560" s="74">
        <v>1</v>
      </c>
      <c r="H1560" s="72">
        <v>1965700</v>
      </c>
      <c r="I1560" s="87">
        <v>663480.90999999992</v>
      </c>
      <c r="J1560" s="89">
        <v>1</v>
      </c>
      <c r="K1560" s="96" t="s">
        <v>1295</v>
      </c>
      <c r="L1560" s="19" t="s">
        <v>27</v>
      </c>
      <c r="M1560" s="19"/>
      <c r="N1560" s="19"/>
      <c r="O1560" s="19"/>
    </row>
    <row r="1561" spans="1:16" x14ac:dyDescent="0.25">
      <c r="A1561" s="70" t="s">
        <v>2358</v>
      </c>
      <c r="B1561" s="106" t="s">
        <v>2356</v>
      </c>
      <c r="C1561" s="106" t="s">
        <v>2357</v>
      </c>
      <c r="D1561" s="222" t="s">
        <v>39</v>
      </c>
      <c r="E1561" s="70" t="s">
        <v>40</v>
      </c>
      <c r="F1561" s="72" t="s">
        <v>1181</v>
      </c>
      <c r="G1561" s="74">
        <v>1</v>
      </c>
      <c r="H1561" s="72">
        <v>42000</v>
      </c>
      <c r="I1561" s="87">
        <v>0</v>
      </c>
      <c r="J1561" s="89">
        <v>0</v>
      </c>
      <c r="K1561" s="96" t="s">
        <v>356</v>
      </c>
      <c r="L1561" s="19" t="s">
        <v>33</v>
      </c>
      <c r="M1561" s="19"/>
      <c r="N1561" s="19" t="s">
        <v>2359</v>
      </c>
      <c r="O1561" s="19"/>
    </row>
    <row r="1562" spans="1:16" x14ac:dyDescent="0.25">
      <c r="A1562" s="70" t="s">
        <v>2358</v>
      </c>
      <c r="B1562" s="106" t="s">
        <v>2356</v>
      </c>
      <c r="C1562" s="106" t="s">
        <v>2357</v>
      </c>
      <c r="D1562" s="222" t="s">
        <v>2360</v>
      </c>
      <c r="E1562" s="70" t="s">
        <v>2361</v>
      </c>
      <c r="F1562" s="72" t="s">
        <v>1331</v>
      </c>
      <c r="G1562" s="74">
        <v>8500</v>
      </c>
      <c r="H1562" s="72">
        <v>30000000</v>
      </c>
      <c r="I1562" s="87">
        <v>0</v>
      </c>
      <c r="J1562" s="89" t="s">
        <v>356</v>
      </c>
      <c r="K1562" s="96" t="s">
        <v>356</v>
      </c>
      <c r="L1562" s="19" t="s">
        <v>33</v>
      </c>
      <c r="M1562" s="19"/>
      <c r="N1562" s="19" t="s">
        <v>2362</v>
      </c>
      <c r="O1562" s="19"/>
    </row>
    <row r="1563" spans="1:16" x14ac:dyDescent="0.25">
      <c r="A1563" s="70" t="s">
        <v>2358</v>
      </c>
      <c r="B1563" s="106" t="s">
        <v>2356</v>
      </c>
      <c r="C1563" s="106" t="s">
        <v>2357</v>
      </c>
      <c r="D1563" s="222" t="s">
        <v>2363</v>
      </c>
      <c r="E1563" s="70" t="s">
        <v>2364</v>
      </c>
      <c r="F1563" s="72" t="s">
        <v>2365</v>
      </c>
      <c r="G1563" s="74">
        <v>1</v>
      </c>
      <c r="H1563" s="72">
        <v>1000</v>
      </c>
      <c r="I1563" s="87">
        <v>284805334.40999997</v>
      </c>
      <c r="J1563" s="89">
        <f>197776+5662</f>
        <v>203438</v>
      </c>
      <c r="K1563" s="96" t="s">
        <v>2366</v>
      </c>
      <c r="L1563" s="19" t="s">
        <v>27</v>
      </c>
      <c r="M1563" s="19"/>
      <c r="N1563" s="19" t="s">
        <v>2367</v>
      </c>
      <c r="O1563" s="19"/>
    </row>
    <row r="1564" spans="1:16" x14ac:dyDescent="0.25">
      <c r="A1564" s="70" t="s">
        <v>2358</v>
      </c>
      <c r="B1564" s="106" t="s">
        <v>2356</v>
      </c>
      <c r="C1564" s="106" t="s">
        <v>2357</v>
      </c>
      <c r="D1564" s="222" t="s">
        <v>2368</v>
      </c>
      <c r="E1564" s="70" t="s">
        <v>2369</v>
      </c>
      <c r="F1564" s="72" t="s">
        <v>25</v>
      </c>
      <c r="G1564" s="74">
        <v>637000</v>
      </c>
      <c r="H1564" s="72">
        <v>350712837</v>
      </c>
      <c r="I1564" s="87">
        <v>108941778.64</v>
      </c>
      <c r="J1564" s="89" t="s">
        <v>356</v>
      </c>
      <c r="K1564" s="96" t="s">
        <v>356</v>
      </c>
      <c r="L1564" s="19" t="s">
        <v>33</v>
      </c>
      <c r="M1564" s="19"/>
      <c r="N1564" s="19" t="s">
        <v>2370</v>
      </c>
      <c r="O1564" s="19"/>
    </row>
    <row r="1565" spans="1:16" ht="15.75" thickBot="1" x14ac:dyDescent="0.3">
      <c r="E1565" s="68"/>
    </row>
    <row r="1566" spans="1:16" ht="15.75" thickBot="1" x14ac:dyDescent="0.3">
      <c r="B1566" s="94" t="s">
        <v>3747</v>
      </c>
      <c r="C1566" s="95"/>
      <c r="D1566" s="226"/>
      <c r="E1566" s="95"/>
      <c r="F1566" s="95"/>
      <c r="G1566" s="95"/>
      <c r="H1566" s="92">
        <f>SUM(H2:H1564)</f>
        <v>62697618311</v>
      </c>
      <c r="I1566" s="93">
        <f>SUM(I2:I1564)</f>
        <v>62713300960.220062</v>
      </c>
      <c r="J1566" s="90" t="s">
        <v>3639</v>
      </c>
      <c r="K1566" s="91" t="s">
        <v>3639</v>
      </c>
    </row>
    <row r="1567" spans="1:16" x14ac:dyDescent="0.25">
      <c r="P1567" s="20"/>
    </row>
    <row r="1568" spans="1:16" x14ac:dyDescent="0.25">
      <c r="B1568" s="260" t="s">
        <v>3780</v>
      </c>
    </row>
  </sheetData>
  <autoFilter ref="A1:O1564" xr:uid="{00000000-0009-0000-0000-000000000000}"/>
  <sortState xmlns:xlrd2="http://schemas.microsoft.com/office/spreadsheetml/2017/richdata2" ref="A2:O1564">
    <sortCondition ref="A2:A1564"/>
    <sortCondition ref="D2:D1564"/>
  </sortState>
  <dataValidations count="1">
    <dataValidation type="list" allowBlank="1" showInputMessage="1" showErrorMessage="1" sqref="WVT9:WVT15 JH9:JH15 TD9:TD15 ACZ9:ACZ15 AMV9:AMV15 AWR9:AWR15 BGN9:BGN15 BQJ9:BQJ15 CAF9:CAF15 CKB9:CKB15 CTX9:CTX15 DDT9:DDT15 DNP9:DNP15 DXL9:DXL15 EHH9:EHH15 ERD9:ERD15 FAZ9:FAZ15 FKV9:FKV15 FUR9:FUR15 GEN9:GEN15 GOJ9:GOJ15 GYF9:GYF15 HIB9:HIB15 HRX9:HRX15 IBT9:IBT15 ILP9:ILP15 IVL9:IVL15 JFH9:JFH15 JPD9:JPD15 JYZ9:JYZ15 KIV9:KIV15 KSR9:KSR15 LCN9:LCN15 LMJ9:LMJ15 LWF9:LWF15 MGB9:MGB15 MPX9:MPX15 MZT9:MZT15 NJP9:NJP15 NTL9:NTL15 ODH9:ODH15 OND9:OND15 OWZ9:OWZ15 PGV9:PGV15 PQR9:PQR15 QAN9:QAN15 QKJ9:QKJ15 QUF9:QUF15 REB9:REB15 RNX9:RNX15 RXT9:RXT15 SHP9:SHP15 SRL9:SRL15 TBH9:TBH15 TLD9:TLD15 TUZ9:TUZ15 UEV9:UEV15 UOR9:UOR15 UYN9:UYN15 VIJ9:VIJ15 VSF9:VSF15 WCB9:WCB15 WLX9:WLX15 L9:L28 L1467 L1501 L2 L4:L6 K856:K859 K861 K864 L1553:L1554 L1537 L56 L1540 L1543 L1423:L1434 L41:L54" xr:uid="{00000000-0002-0000-0000-000000000000}">
      <formula1>"SIM,NÃO"</formula1>
    </dataValidation>
  </dataValidations>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9"/>
  <sheetViews>
    <sheetView topLeftCell="B16" workbookViewId="0">
      <selection activeCell="B29" sqref="B29"/>
    </sheetView>
  </sheetViews>
  <sheetFormatPr defaultRowHeight="15" x14ac:dyDescent="0.25"/>
  <cols>
    <col min="2" max="2" width="103.140625" bestFit="1" customWidth="1"/>
    <col min="3" max="3" width="22.5703125" style="4" bestFit="1" customWidth="1"/>
    <col min="4" max="4" width="18.85546875" style="67" customWidth="1"/>
  </cols>
  <sheetData>
    <row r="1" spans="2:4" ht="45.75" thickBot="1" x14ac:dyDescent="0.3">
      <c r="B1" s="261" t="s">
        <v>3783</v>
      </c>
      <c r="C1" s="16" t="s">
        <v>3324</v>
      </c>
      <c r="D1" s="16" t="s">
        <v>3750</v>
      </c>
    </row>
    <row r="2" spans="2:4" x14ac:dyDescent="0.25">
      <c r="B2" t="s">
        <v>3292</v>
      </c>
      <c r="C2" s="86">
        <v>6132161220</v>
      </c>
      <c r="D2" s="86">
        <v>4147372923.7700005</v>
      </c>
    </row>
    <row r="3" spans="2:4" x14ac:dyDescent="0.25">
      <c r="B3" t="s">
        <v>3293</v>
      </c>
      <c r="C3" s="87">
        <v>518572879</v>
      </c>
      <c r="D3" s="87">
        <v>452825624.46999979</v>
      </c>
    </row>
    <row r="4" spans="2:4" x14ac:dyDescent="0.25">
      <c r="B4" t="s">
        <v>3294</v>
      </c>
      <c r="C4" s="87">
        <v>1199408887</v>
      </c>
      <c r="D4" s="87">
        <v>638637863.82000005</v>
      </c>
    </row>
    <row r="5" spans="2:4" x14ac:dyDescent="0.25">
      <c r="B5" t="s">
        <v>3295</v>
      </c>
      <c r="C5" s="87">
        <v>7373980993</v>
      </c>
      <c r="D5" s="87">
        <v>10551787290.85</v>
      </c>
    </row>
    <row r="6" spans="2:4" x14ac:dyDescent="0.25">
      <c r="B6" t="s">
        <v>3296</v>
      </c>
      <c r="C6" s="87">
        <v>13768293407</v>
      </c>
      <c r="D6" s="87">
        <v>13546754877.860001</v>
      </c>
    </row>
    <row r="7" spans="2:4" x14ac:dyDescent="0.25">
      <c r="B7" t="s">
        <v>3297</v>
      </c>
      <c r="C7" s="87">
        <v>3563505208</v>
      </c>
      <c r="D7" s="87">
        <v>3095410711.1299973</v>
      </c>
    </row>
    <row r="8" spans="2:4" x14ac:dyDescent="0.25">
      <c r="B8" t="s">
        <v>3298</v>
      </c>
      <c r="C8" s="87">
        <v>206923037</v>
      </c>
      <c r="D8" s="87">
        <v>234513902.62000003</v>
      </c>
    </row>
    <row r="9" spans="2:4" x14ac:dyDescent="0.25">
      <c r="B9" t="s">
        <v>3299</v>
      </c>
      <c r="C9" s="87">
        <v>111303449</v>
      </c>
      <c r="D9" s="87">
        <v>65140445.329999998</v>
      </c>
    </row>
    <row r="10" spans="2:4" x14ac:dyDescent="0.25">
      <c r="B10" t="s">
        <v>3300</v>
      </c>
      <c r="C10" s="87">
        <v>13206304</v>
      </c>
      <c r="D10" s="87">
        <v>10826864.83</v>
      </c>
    </row>
    <row r="11" spans="2:4" x14ac:dyDescent="0.25">
      <c r="B11" t="s">
        <v>3301</v>
      </c>
      <c r="C11" s="87">
        <v>4650991669</v>
      </c>
      <c r="D11" s="87">
        <v>5346321826.8899994</v>
      </c>
    </row>
    <row r="12" spans="2:4" x14ac:dyDescent="0.25">
      <c r="B12" t="s">
        <v>3302</v>
      </c>
      <c r="C12" s="87">
        <v>11590561949</v>
      </c>
      <c r="D12" s="87">
        <v>9671922722.0599937</v>
      </c>
    </row>
    <row r="13" spans="2:4" x14ac:dyDescent="0.25">
      <c r="B13" t="s">
        <v>3303</v>
      </c>
      <c r="C13" s="87">
        <v>393610622</v>
      </c>
      <c r="D13" s="87">
        <v>258512420.96000001</v>
      </c>
    </row>
    <row r="14" spans="2:4" x14ac:dyDescent="0.25">
      <c r="B14" t="s">
        <v>3304</v>
      </c>
      <c r="C14" s="87">
        <v>129903318</v>
      </c>
      <c r="D14" s="87">
        <v>80391582.480000004</v>
      </c>
    </row>
    <row r="15" spans="2:4" x14ac:dyDescent="0.25">
      <c r="B15" t="s">
        <v>3305</v>
      </c>
      <c r="C15" s="87">
        <v>842673885</v>
      </c>
      <c r="D15" s="87">
        <v>192185388.49999994</v>
      </c>
    </row>
    <row r="16" spans="2:4" x14ac:dyDescent="0.25">
      <c r="B16" t="s">
        <v>3306</v>
      </c>
      <c r="C16" s="87">
        <v>78982200</v>
      </c>
      <c r="D16" s="87">
        <v>65739153.709999993</v>
      </c>
    </row>
    <row r="17" spans="2:4" x14ac:dyDescent="0.25">
      <c r="B17" t="s">
        <v>3307</v>
      </c>
      <c r="C17" s="87">
        <v>150268329</v>
      </c>
      <c r="D17" s="87">
        <v>325276729.14999998</v>
      </c>
    </row>
    <row r="18" spans="2:4" x14ac:dyDescent="0.25">
      <c r="B18" t="s">
        <v>3308</v>
      </c>
      <c r="C18" s="87">
        <v>5619083</v>
      </c>
      <c r="D18" s="87">
        <v>5804133.8200000003</v>
      </c>
    </row>
    <row r="19" spans="2:4" x14ac:dyDescent="0.25">
      <c r="B19" t="s">
        <v>3309</v>
      </c>
      <c r="C19" s="87">
        <v>154693681</v>
      </c>
      <c r="D19" s="87">
        <v>95505886.689999998</v>
      </c>
    </row>
    <row r="20" spans="2:4" x14ac:dyDescent="0.25">
      <c r="B20" t="s">
        <v>3310</v>
      </c>
      <c r="C20" s="87">
        <v>31409128</v>
      </c>
      <c r="D20" s="87">
        <v>15289450.660000002</v>
      </c>
    </row>
    <row r="21" spans="2:4" x14ac:dyDescent="0.25">
      <c r="B21" t="s">
        <v>3311</v>
      </c>
      <c r="C21" s="87">
        <v>151010074</v>
      </c>
      <c r="D21" s="87">
        <v>115003807.25000001</v>
      </c>
    </row>
    <row r="22" spans="2:4" x14ac:dyDescent="0.25">
      <c r="B22" t="s">
        <v>3312</v>
      </c>
      <c r="C22" s="87">
        <v>610008184</v>
      </c>
      <c r="D22" s="87">
        <v>726260</v>
      </c>
    </row>
    <row r="23" spans="2:4" x14ac:dyDescent="0.25">
      <c r="B23" t="s">
        <v>3313</v>
      </c>
      <c r="C23" s="87">
        <v>1120018353</v>
      </c>
      <c r="D23" s="87">
        <v>1841033720.500001</v>
      </c>
    </row>
    <row r="24" spans="2:4" x14ac:dyDescent="0.25">
      <c r="B24" t="s">
        <v>3314</v>
      </c>
      <c r="C24" s="87">
        <v>684869342</v>
      </c>
      <c r="D24" s="87">
        <v>1407581835.8400002</v>
      </c>
    </row>
    <row r="25" spans="2:4" x14ac:dyDescent="0.25">
      <c r="B25" t="s">
        <v>3315</v>
      </c>
      <c r="C25" s="87">
        <v>7720496274</v>
      </c>
      <c r="D25" s="87">
        <v>6644768966.0899973</v>
      </c>
    </row>
    <row r="26" spans="2:4" x14ac:dyDescent="0.25">
      <c r="B26" t="s">
        <v>3316</v>
      </c>
      <c r="C26" s="87">
        <v>1280206297</v>
      </c>
      <c r="D26" s="87">
        <v>752634827.78000009</v>
      </c>
    </row>
    <row r="27" spans="2:4" x14ac:dyDescent="0.25">
      <c r="B27" t="s">
        <v>3317</v>
      </c>
      <c r="C27" s="87">
        <v>49940539</v>
      </c>
      <c r="D27" s="87">
        <v>26493201.339999996</v>
      </c>
    </row>
    <row r="28" spans="2:4" ht="15.75" thickBot="1" x14ac:dyDescent="0.3">
      <c r="B28" s="262" t="s">
        <v>3318</v>
      </c>
      <c r="C28" s="263">
        <v>165000000</v>
      </c>
      <c r="D28" s="263">
        <v>0</v>
      </c>
    </row>
    <row r="29" spans="2:4" ht="15.75" thickBot="1" x14ac:dyDescent="0.3">
      <c r="B29" s="271" t="s">
        <v>3784</v>
      </c>
      <c r="C29" s="264">
        <f>SUM(C2:C28)</f>
        <v>62697618311</v>
      </c>
      <c r="D29" s="264">
        <f>SUM(D2:D28)</f>
        <v>59588462418.399994</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5"/>
  <sheetViews>
    <sheetView topLeftCell="A79" zoomScale="85" zoomScaleNormal="85" workbookViewId="0">
      <selection activeCell="C92" sqref="C92"/>
    </sheetView>
  </sheetViews>
  <sheetFormatPr defaultRowHeight="15" x14ac:dyDescent="0.25"/>
  <cols>
    <col min="1" max="1" width="61.7109375" bestFit="1" customWidth="1"/>
    <col min="2" max="2" width="104.7109375" bestFit="1" customWidth="1"/>
    <col min="3" max="3" width="24" style="67" customWidth="1"/>
  </cols>
  <sheetData>
    <row r="1" spans="1:3" ht="30.75" thickBot="1" x14ac:dyDescent="0.3">
      <c r="A1" s="270" t="s">
        <v>3785</v>
      </c>
      <c r="B1" s="267" t="s">
        <v>3783</v>
      </c>
      <c r="C1" s="267" t="s">
        <v>3750</v>
      </c>
    </row>
    <row r="2" spans="1:3" x14ac:dyDescent="0.25">
      <c r="A2" s="265" t="s">
        <v>3790</v>
      </c>
      <c r="B2" s="86" t="s">
        <v>3292</v>
      </c>
      <c r="C2" s="86">
        <v>3283477126.8800001</v>
      </c>
    </row>
    <row r="3" spans="1:3" x14ac:dyDescent="0.25">
      <c r="A3" s="265" t="s">
        <v>3790</v>
      </c>
      <c r="B3" s="87" t="s">
        <v>3293</v>
      </c>
      <c r="C3" s="87">
        <v>377219194.25999981</v>
      </c>
    </row>
    <row r="4" spans="1:3" x14ac:dyDescent="0.25">
      <c r="A4" s="265" t="s">
        <v>3790</v>
      </c>
      <c r="B4" s="87" t="s">
        <v>3294</v>
      </c>
      <c r="C4" s="87">
        <v>217554116.88</v>
      </c>
    </row>
    <row r="5" spans="1:3" x14ac:dyDescent="0.25">
      <c r="A5" s="265" t="s">
        <v>3790</v>
      </c>
      <c r="B5" s="87" t="s">
        <v>3295</v>
      </c>
      <c r="C5" s="87">
        <v>7138881848.2699986</v>
      </c>
    </row>
    <row r="6" spans="1:3" x14ac:dyDescent="0.25">
      <c r="A6" s="265" t="s">
        <v>3790</v>
      </c>
      <c r="B6" s="87" t="s">
        <v>3296</v>
      </c>
      <c r="C6" s="87">
        <v>8682657923.4600029</v>
      </c>
    </row>
    <row r="7" spans="1:3" x14ac:dyDescent="0.25">
      <c r="A7" s="265" t="s">
        <v>3790</v>
      </c>
      <c r="B7" s="87" t="s">
        <v>3297</v>
      </c>
      <c r="C7" s="87">
        <v>2569172568.9899998</v>
      </c>
    </row>
    <row r="8" spans="1:3" x14ac:dyDescent="0.25">
      <c r="A8" s="265" t="s">
        <v>3790</v>
      </c>
      <c r="B8" s="87" t="s">
        <v>3298</v>
      </c>
      <c r="C8" s="87">
        <v>139047787.09999996</v>
      </c>
    </row>
    <row r="9" spans="1:3" x14ac:dyDescent="0.25">
      <c r="A9" s="265" t="s">
        <v>3790</v>
      </c>
      <c r="B9" s="87" t="s">
        <v>3299</v>
      </c>
      <c r="C9" s="87">
        <v>61327544.149999991</v>
      </c>
    </row>
    <row r="10" spans="1:3" x14ac:dyDescent="0.25">
      <c r="A10" s="78" t="s">
        <v>3790</v>
      </c>
      <c r="B10" s="87" t="s">
        <v>3300</v>
      </c>
      <c r="C10" s="87">
        <v>10826864.83</v>
      </c>
    </row>
    <row r="11" spans="1:3" x14ac:dyDescent="0.25">
      <c r="A11" s="265" t="s">
        <v>3790</v>
      </c>
      <c r="B11" s="87" t="s">
        <v>3301</v>
      </c>
      <c r="C11" s="87">
        <v>3958668075.5600004</v>
      </c>
    </row>
    <row r="12" spans="1:3" x14ac:dyDescent="0.25">
      <c r="A12" s="265" t="s">
        <v>3790</v>
      </c>
      <c r="B12" s="87" t="s">
        <v>3302</v>
      </c>
      <c r="C12" s="87">
        <v>4903437618.0299978</v>
      </c>
    </row>
    <row r="13" spans="1:3" x14ac:dyDescent="0.25">
      <c r="A13" s="265" t="s">
        <v>3790</v>
      </c>
      <c r="B13" s="87" t="s">
        <v>3303</v>
      </c>
      <c r="C13" s="87">
        <v>165008821.78</v>
      </c>
    </row>
    <row r="14" spans="1:3" x14ac:dyDescent="0.25">
      <c r="A14" s="265" t="s">
        <v>3790</v>
      </c>
      <c r="B14" s="87" t="s">
        <v>3304</v>
      </c>
      <c r="C14" s="87">
        <v>80252839.62000002</v>
      </c>
    </row>
    <row r="15" spans="1:3" x14ac:dyDescent="0.25">
      <c r="A15" s="265" t="s">
        <v>3790</v>
      </c>
      <c r="B15" s="87" t="s">
        <v>3305</v>
      </c>
      <c r="C15" s="87">
        <v>145535393.92999998</v>
      </c>
    </row>
    <row r="16" spans="1:3" x14ac:dyDescent="0.25">
      <c r="A16" s="265" t="s">
        <v>3790</v>
      </c>
      <c r="B16" s="87" t="s">
        <v>3306</v>
      </c>
      <c r="C16" s="87">
        <v>16799590.02</v>
      </c>
    </row>
    <row r="17" spans="1:3" x14ac:dyDescent="0.25">
      <c r="A17" s="265" t="s">
        <v>3790</v>
      </c>
      <c r="B17" s="87" t="s">
        <v>3307</v>
      </c>
      <c r="C17" s="87">
        <v>185489003.95000002</v>
      </c>
    </row>
    <row r="18" spans="1:3" x14ac:dyDescent="0.25">
      <c r="A18" s="78" t="s">
        <v>3790</v>
      </c>
      <c r="B18" s="87" t="s">
        <v>3308</v>
      </c>
      <c r="C18" s="87">
        <v>5804133.8200000003</v>
      </c>
    </row>
    <row r="19" spans="1:3" x14ac:dyDescent="0.25">
      <c r="A19" s="265" t="s">
        <v>3790</v>
      </c>
      <c r="B19" s="87" t="s">
        <v>3309</v>
      </c>
      <c r="C19" s="87">
        <v>94171350.949999988</v>
      </c>
    </row>
    <row r="20" spans="1:3" x14ac:dyDescent="0.25">
      <c r="A20" s="265" t="s">
        <v>3790</v>
      </c>
      <c r="B20" s="87" t="s">
        <v>3310</v>
      </c>
      <c r="C20" s="87">
        <v>12515479.98</v>
      </c>
    </row>
    <row r="21" spans="1:3" x14ac:dyDescent="0.25">
      <c r="A21" s="265" t="s">
        <v>3790</v>
      </c>
      <c r="B21" s="87" t="s">
        <v>3311</v>
      </c>
      <c r="C21" s="87">
        <v>114368631.21000001</v>
      </c>
    </row>
    <row r="22" spans="1:3" x14ac:dyDescent="0.25">
      <c r="A22" s="265" t="s">
        <v>3790</v>
      </c>
      <c r="B22" s="87" t="s">
        <v>3313</v>
      </c>
      <c r="C22" s="87">
        <v>839830802.90999985</v>
      </c>
    </row>
    <row r="23" spans="1:3" x14ac:dyDescent="0.25">
      <c r="A23" s="265" t="s">
        <v>3790</v>
      </c>
      <c r="B23" s="87" t="s">
        <v>3314</v>
      </c>
      <c r="C23" s="87">
        <v>1272949048.3799994</v>
      </c>
    </row>
    <row r="24" spans="1:3" x14ac:dyDescent="0.25">
      <c r="A24" s="265" t="s">
        <v>3790</v>
      </c>
      <c r="B24" s="87" t="s">
        <v>3315</v>
      </c>
      <c r="C24" s="87">
        <v>6152874511.7000008</v>
      </c>
    </row>
    <row r="25" spans="1:3" x14ac:dyDescent="0.25">
      <c r="A25" s="265" t="s">
        <v>3790</v>
      </c>
      <c r="B25" s="87" t="s">
        <v>3316</v>
      </c>
      <c r="C25" s="87">
        <v>273786733.40999997</v>
      </c>
    </row>
    <row r="26" spans="1:3" x14ac:dyDescent="0.25">
      <c r="A26" s="265" t="s">
        <v>3790</v>
      </c>
      <c r="B26" s="87" t="s">
        <v>3317</v>
      </c>
      <c r="C26" s="87">
        <v>24565740.279999994</v>
      </c>
    </row>
    <row r="27" spans="1:3" x14ac:dyDescent="0.25">
      <c r="A27" s="265" t="s">
        <v>3795</v>
      </c>
      <c r="B27" s="87" t="s">
        <v>3294</v>
      </c>
      <c r="C27" s="87">
        <v>29329265.699999999</v>
      </c>
    </row>
    <row r="28" spans="1:3" x14ac:dyDescent="0.25">
      <c r="A28" s="265" t="s">
        <v>3795</v>
      </c>
      <c r="B28" s="87" t="s">
        <v>3295</v>
      </c>
      <c r="C28" s="87">
        <v>42210827.810000002</v>
      </c>
    </row>
    <row r="29" spans="1:3" x14ac:dyDescent="0.25">
      <c r="A29" s="265" t="s">
        <v>3795</v>
      </c>
      <c r="B29" s="87" t="s">
        <v>3786</v>
      </c>
      <c r="C29" s="87">
        <v>198117.94</v>
      </c>
    </row>
    <row r="30" spans="1:3" x14ac:dyDescent="0.25">
      <c r="A30" s="265" t="s">
        <v>3795</v>
      </c>
      <c r="B30" s="87" t="s">
        <v>3303</v>
      </c>
      <c r="C30" s="87">
        <v>8549306.3499999996</v>
      </c>
    </row>
    <row r="31" spans="1:3" x14ac:dyDescent="0.25">
      <c r="A31" s="265" t="s">
        <v>3795</v>
      </c>
      <c r="B31" s="87" t="s">
        <v>3313</v>
      </c>
      <c r="C31" s="87">
        <v>475784514.92000002</v>
      </c>
    </row>
    <row r="32" spans="1:3" x14ac:dyDescent="0.25">
      <c r="A32" s="265" t="s">
        <v>3795</v>
      </c>
      <c r="B32" s="87" t="s">
        <v>3315</v>
      </c>
      <c r="C32" s="87">
        <v>32801428.440000001</v>
      </c>
    </row>
    <row r="33" spans="1:3" x14ac:dyDescent="0.25">
      <c r="A33" s="265" t="s">
        <v>3794</v>
      </c>
      <c r="B33" s="87" t="s">
        <v>3293</v>
      </c>
      <c r="C33" s="87">
        <v>72988348.950000003</v>
      </c>
    </row>
    <row r="34" spans="1:3" x14ac:dyDescent="0.25">
      <c r="A34" s="265" t="s">
        <v>3794</v>
      </c>
      <c r="B34" s="87" t="s">
        <v>3295</v>
      </c>
      <c r="C34" s="87">
        <v>2879934943.02</v>
      </c>
    </row>
    <row r="35" spans="1:3" x14ac:dyDescent="0.25">
      <c r="A35" s="265" t="s">
        <v>3794</v>
      </c>
      <c r="B35" s="87" t="s">
        <v>3296</v>
      </c>
      <c r="C35" s="87">
        <v>128337110.26000001</v>
      </c>
    </row>
    <row r="36" spans="1:3" x14ac:dyDescent="0.25">
      <c r="A36" s="265" t="s">
        <v>3794</v>
      </c>
      <c r="B36" s="87" t="s">
        <v>3787</v>
      </c>
      <c r="C36" s="87">
        <v>120737836.80999997</v>
      </c>
    </row>
    <row r="37" spans="1:3" x14ac:dyDescent="0.25">
      <c r="A37" s="265" t="s">
        <v>3794</v>
      </c>
      <c r="B37" s="87" t="s">
        <v>3298</v>
      </c>
      <c r="C37" s="87">
        <v>328591.88</v>
      </c>
    </row>
    <row r="38" spans="1:3" x14ac:dyDescent="0.25">
      <c r="A38" s="265" t="s">
        <v>3794</v>
      </c>
      <c r="B38" s="87" t="s">
        <v>3299</v>
      </c>
      <c r="C38" s="87">
        <v>432797.36000000004</v>
      </c>
    </row>
    <row r="39" spans="1:3" x14ac:dyDescent="0.25">
      <c r="A39" s="265" t="s">
        <v>3794</v>
      </c>
      <c r="B39" s="87" t="s">
        <v>3301</v>
      </c>
      <c r="C39" s="87">
        <v>105522.06</v>
      </c>
    </row>
    <row r="40" spans="1:3" x14ac:dyDescent="0.25">
      <c r="A40" s="265" t="s">
        <v>3794</v>
      </c>
      <c r="B40" s="87" t="s">
        <v>3303</v>
      </c>
      <c r="C40" s="87">
        <v>711119.23</v>
      </c>
    </row>
    <row r="41" spans="1:3" x14ac:dyDescent="0.25">
      <c r="A41" s="268" t="s">
        <v>3794</v>
      </c>
      <c r="B41" s="87" t="s">
        <v>3304</v>
      </c>
      <c r="C41" s="87">
        <v>138742.85999999999</v>
      </c>
    </row>
    <row r="42" spans="1:3" x14ac:dyDescent="0.25">
      <c r="A42" s="265" t="s">
        <v>3794</v>
      </c>
      <c r="B42" s="87" t="s">
        <v>3305</v>
      </c>
      <c r="C42" s="87">
        <v>9307165.9399999995</v>
      </c>
    </row>
    <row r="43" spans="1:3" x14ac:dyDescent="0.25">
      <c r="A43" s="265" t="s">
        <v>3794</v>
      </c>
      <c r="B43" s="87" t="s">
        <v>3307</v>
      </c>
      <c r="C43" s="87">
        <v>12218270.050000001</v>
      </c>
    </row>
    <row r="44" spans="1:3" x14ac:dyDescent="0.25">
      <c r="A44" s="265" t="s">
        <v>3794</v>
      </c>
      <c r="B44" s="87" t="s">
        <v>3309</v>
      </c>
      <c r="C44" s="87">
        <v>1083720.22</v>
      </c>
    </row>
    <row r="45" spans="1:3" x14ac:dyDescent="0.25">
      <c r="A45" s="265" t="s">
        <v>3794</v>
      </c>
      <c r="B45" s="87" t="s">
        <v>3310</v>
      </c>
      <c r="C45" s="87">
        <v>2773970.68</v>
      </c>
    </row>
    <row r="46" spans="1:3" x14ac:dyDescent="0.25">
      <c r="A46" s="265" t="s">
        <v>3794</v>
      </c>
      <c r="B46" s="87" t="s">
        <v>3311</v>
      </c>
      <c r="C46" s="87">
        <v>619687.09</v>
      </c>
    </row>
    <row r="47" spans="1:3" x14ac:dyDescent="0.25">
      <c r="A47" s="265" t="s">
        <v>3794</v>
      </c>
      <c r="B47" s="87" t="s">
        <v>3313</v>
      </c>
      <c r="C47" s="87">
        <v>4581034.54</v>
      </c>
    </row>
    <row r="48" spans="1:3" x14ac:dyDescent="0.25">
      <c r="A48" s="265" t="s">
        <v>3794</v>
      </c>
      <c r="B48" s="87" t="s">
        <v>3314</v>
      </c>
      <c r="C48" s="87">
        <v>75943541.350000024</v>
      </c>
    </row>
    <row r="49" spans="1:3" x14ac:dyDescent="0.25">
      <c r="A49" s="265" t="s">
        <v>3794</v>
      </c>
      <c r="B49" s="87" t="s">
        <v>3315</v>
      </c>
      <c r="C49" s="87">
        <v>65967434.530000001</v>
      </c>
    </row>
    <row r="50" spans="1:3" x14ac:dyDescent="0.25">
      <c r="A50" s="265" t="s">
        <v>3794</v>
      </c>
      <c r="B50" s="87" t="s">
        <v>3316</v>
      </c>
      <c r="C50" s="87">
        <v>478848094.37000006</v>
      </c>
    </row>
    <row r="51" spans="1:3" x14ac:dyDescent="0.25">
      <c r="A51" s="78" t="s">
        <v>3794</v>
      </c>
      <c r="B51" s="87" t="s">
        <v>3317</v>
      </c>
      <c r="C51" s="87">
        <v>1927461.06</v>
      </c>
    </row>
    <row r="52" spans="1:3" x14ac:dyDescent="0.25">
      <c r="A52" s="265" t="s">
        <v>3796</v>
      </c>
      <c r="B52" s="87" t="s">
        <v>3294</v>
      </c>
      <c r="C52" s="87">
        <v>196150489.70000005</v>
      </c>
    </row>
    <row r="53" spans="1:3" x14ac:dyDescent="0.25">
      <c r="A53" s="265" t="s">
        <v>3796</v>
      </c>
      <c r="B53" s="87" t="s">
        <v>3295</v>
      </c>
      <c r="C53" s="87">
        <v>118495343.67999999</v>
      </c>
    </row>
    <row r="54" spans="1:3" x14ac:dyDescent="0.25">
      <c r="A54" s="265" t="s">
        <v>3796</v>
      </c>
      <c r="B54" s="87" t="s">
        <v>3788</v>
      </c>
      <c r="C54" s="87">
        <v>168986966.03000003</v>
      </c>
    </row>
    <row r="55" spans="1:3" x14ac:dyDescent="0.25">
      <c r="A55" s="265" t="s">
        <v>3796</v>
      </c>
      <c r="B55" s="87" t="s">
        <v>3298</v>
      </c>
      <c r="C55" s="87">
        <v>6459841.0199999996</v>
      </c>
    </row>
    <row r="56" spans="1:3" x14ac:dyDescent="0.25">
      <c r="A56" s="265" t="s">
        <v>3796</v>
      </c>
      <c r="B56" s="87" t="s">
        <v>3299</v>
      </c>
      <c r="C56" s="87">
        <v>3380103.8199999994</v>
      </c>
    </row>
    <row r="57" spans="1:3" x14ac:dyDescent="0.25">
      <c r="A57" s="265" t="s">
        <v>3796</v>
      </c>
      <c r="B57" s="87" t="s">
        <v>3305</v>
      </c>
      <c r="C57" s="87">
        <v>4999730.8900000006</v>
      </c>
    </row>
    <row r="58" spans="1:3" x14ac:dyDescent="0.25">
      <c r="A58" s="265" t="s">
        <v>3796</v>
      </c>
      <c r="B58" s="87" t="s">
        <v>3313</v>
      </c>
      <c r="C58" s="87">
        <v>15477715.139999997</v>
      </c>
    </row>
    <row r="59" spans="1:3" x14ac:dyDescent="0.25">
      <c r="A59" s="265" t="s">
        <v>3796</v>
      </c>
      <c r="B59" s="87" t="s">
        <v>3314</v>
      </c>
      <c r="C59" s="87">
        <v>58689246.109999992</v>
      </c>
    </row>
    <row r="60" spans="1:3" x14ac:dyDescent="0.25">
      <c r="A60" s="265" t="s">
        <v>3802</v>
      </c>
      <c r="B60" s="87" t="s">
        <v>3302</v>
      </c>
      <c r="C60" s="87">
        <v>4722008092.8000002</v>
      </c>
    </row>
    <row r="61" spans="1:3" x14ac:dyDescent="0.25">
      <c r="A61" s="265" t="s">
        <v>3791</v>
      </c>
      <c r="B61" s="87" t="s">
        <v>3292</v>
      </c>
      <c r="C61" s="87">
        <v>14828106.52</v>
      </c>
    </row>
    <row r="62" spans="1:3" x14ac:dyDescent="0.25">
      <c r="A62" s="265" t="s">
        <v>3791</v>
      </c>
      <c r="B62" s="87" t="s">
        <v>3294</v>
      </c>
      <c r="C62" s="87">
        <v>3394831.5</v>
      </c>
    </row>
    <row r="63" spans="1:3" x14ac:dyDescent="0.25">
      <c r="A63" s="265" t="s">
        <v>3791</v>
      </c>
      <c r="B63" s="87" t="s">
        <v>3295</v>
      </c>
      <c r="C63" s="87">
        <v>44650958.550000004</v>
      </c>
    </row>
    <row r="64" spans="1:3" x14ac:dyDescent="0.25">
      <c r="A64" s="265" t="s">
        <v>3791</v>
      </c>
      <c r="B64" s="87" t="s">
        <v>3302</v>
      </c>
      <c r="C64" s="87">
        <v>46477011.230000004</v>
      </c>
    </row>
    <row r="65" spans="1:3" x14ac:dyDescent="0.25">
      <c r="A65" s="268" t="s">
        <v>3791</v>
      </c>
      <c r="B65" s="87" t="s">
        <v>3305</v>
      </c>
      <c r="C65" s="87">
        <v>32343097.739999995</v>
      </c>
    </row>
    <row r="66" spans="1:3" x14ac:dyDescent="0.25">
      <c r="A66" s="265" t="s">
        <v>3798</v>
      </c>
      <c r="B66" s="87" t="s">
        <v>3295</v>
      </c>
      <c r="C66" s="87">
        <v>3876957.6900000004</v>
      </c>
    </row>
    <row r="67" spans="1:3" x14ac:dyDescent="0.25">
      <c r="A67" s="265" t="s">
        <v>3798</v>
      </c>
      <c r="B67" s="87" t="s">
        <v>3296</v>
      </c>
      <c r="C67" s="87">
        <v>4610462427.8499994</v>
      </c>
    </row>
    <row r="68" spans="1:3" x14ac:dyDescent="0.25">
      <c r="A68" s="265" t="s">
        <v>3798</v>
      </c>
      <c r="B68" s="87" t="s">
        <v>3303</v>
      </c>
      <c r="C68" s="87">
        <v>84108055.840000004</v>
      </c>
    </row>
    <row r="69" spans="1:3" x14ac:dyDescent="0.25">
      <c r="A69" s="265" t="s">
        <v>3798</v>
      </c>
      <c r="B69" s="87" t="s">
        <v>3311</v>
      </c>
      <c r="C69" s="87">
        <v>15488.95</v>
      </c>
    </row>
    <row r="70" spans="1:3" x14ac:dyDescent="0.25">
      <c r="A70" s="78" t="s">
        <v>3798</v>
      </c>
      <c r="B70" s="87" t="s">
        <v>3312</v>
      </c>
      <c r="C70" s="87">
        <v>726260</v>
      </c>
    </row>
    <row r="71" spans="1:3" x14ac:dyDescent="0.25">
      <c r="A71" s="265" t="s">
        <v>3798</v>
      </c>
      <c r="B71" s="87" t="s">
        <v>3313</v>
      </c>
      <c r="C71" s="87">
        <v>51931.98</v>
      </c>
    </row>
    <row r="72" spans="1:3" x14ac:dyDescent="0.25">
      <c r="A72" s="265" t="s">
        <v>3798</v>
      </c>
      <c r="B72" s="87" t="s">
        <v>3315</v>
      </c>
      <c r="C72" s="87">
        <v>118188275.88999997</v>
      </c>
    </row>
    <row r="73" spans="1:3" x14ac:dyDescent="0.25">
      <c r="A73" s="265" t="s">
        <v>3792</v>
      </c>
      <c r="B73" s="87" t="s">
        <v>3292</v>
      </c>
      <c r="C73" s="87">
        <v>3847264.4699999997</v>
      </c>
    </row>
    <row r="74" spans="1:3" x14ac:dyDescent="0.25">
      <c r="A74" s="268" t="s">
        <v>3792</v>
      </c>
      <c r="B74" s="87" t="s">
        <v>3293</v>
      </c>
      <c r="C74" s="87">
        <v>2618081.2599999998</v>
      </c>
    </row>
    <row r="75" spans="1:3" x14ac:dyDescent="0.25">
      <c r="A75" s="265" t="s">
        <v>3792</v>
      </c>
      <c r="B75" s="87" t="s">
        <v>3294</v>
      </c>
      <c r="C75" s="87">
        <v>177607706.84000003</v>
      </c>
    </row>
    <row r="76" spans="1:3" x14ac:dyDescent="0.25">
      <c r="A76" s="265" t="s">
        <v>3792</v>
      </c>
      <c r="B76" s="87" t="s">
        <v>3295</v>
      </c>
      <c r="C76" s="87">
        <v>646610</v>
      </c>
    </row>
    <row r="77" spans="1:3" x14ac:dyDescent="0.25">
      <c r="A77" s="265" t="s">
        <v>3792</v>
      </c>
      <c r="B77" s="87" t="s">
        <v>3296</v>
      </c>
      <c r="C77" s="87">
        <v>125297416.28999999</v>
      </c>
    </row>
    <row r="78" spans="1:3" x14ac:dyDescent="0.25">
      <c r="A78" s="265" t="s">
        <v>3792</v>
      </c>
      <c r="B78" s="87" t="s">
        <v>3789</v>
      </c>
      <c r="C78" s="87">
        <v>236315221.36000001</v>
      </c>
    </row>
    <row r="79" spans="1:3" x14ac:dyDescent="0.25">
      <c r="A79" s="265" t="s">
        <v>3792</v>
      </c>
      <c r="B79" s="87" t="s">
        <v>3298</v>
      </c>
      <c r="C79" s="87">
        <v>88677682.620000005</v>
      </c>
    </row>
    <row r="80" spans="1:3" x14ac:dyDescent="0.25">
      <c r="A80" s="265" t="s">
        <v>3792</v>
      </c>
      <c r="B80" s="87" t="s">
        <v>3301</v>
      </c>
      <c r="C80" s="87">
        <v>1387548229.2699995</v>
      </c>
    </row>
    <row r="81" spans="1:3" x14ac:dyDescent="0.25">
      <c r="A81" s="265" t="s">
        <v>3792</v>
      </c>
      <c r="B81" s="87" t="s">
        <v>3303</v>
      </c>
      <c r="C81" s="87">
        <v>66389.78</v>
      </c>
    </row>
    <row r="82" spans="1:3" x14ac:dyDescent="0.25">
      <c r="A82" s="265" t="s">
        <v>3792</v>
      </c>
      <c r="B82" s="87" t="s">
        <v>3306</v>
      </c>
      <c r="C82" s="87">
        <v>48939563.689999998</v>
      </c>
    </row>
    <row r="83" spans="1:3" x14ac:dyDescent="0.25">
      <c r="A83" s="265" t="s">
        <v>3792</v>
      </c>
      <c r="B83" s="87" t="s">
        <v>3309</v>
      </c>
      <c r="C83" s="87">
        <v>250815.52</v>
      </c>
    </row>
    <row r="84" spans="1:3" x14ac:dyDescent="0.25">
      <c r="A84" s="265" t="s">
        <v>3792</v>
      </c>
      <c r="B84" s="87" t="s">
        <v>3313</v>
      </c>
      <c r="C84" s="87">
        <v>505307721.00999999</v>
      </c>
    </row>
    <row r="85" spans="1:3" x14ac:dyDescent="0.25">
      <c r="A85" s="265" t="s">
        <v>3792</v>
      </c>
      <c r="B85" s="87" t="s">
        <v>3315</v>
      </c>
      <c r="C85" s="87">
        <v>165828927.49000001</v>
      </c>
    </row>
    <row r="86" spans="1:3" x14ac:dyDescent="0.25">
      <c r="A86" s="265" t="s">
        <v>3797</v>
      </c>
      <c r="B86" s="87" t="s">
        <v>3294</v>
      </c>
      <c r="C86" s="87">
        <v>14601453.199999999</v>
      </c>
    </row>
    <row r="87" spans="1:3" x14ac:dyDescent="0.25">
      <c r="A87" s="265" t="s">
        <v>3797</v>
      </c>
      <c r="B87" s="87" t="s">
        <v>3303</v>
      </c>
      <c r="C87" s="87">
        <v>68727.98</v>
      </c>
    </row>
    <row r="88" spans="1:3" x14ac:dyDescent="0.25">
      <c r="A88" s="265" t="s">
        <v>3797</v>
      </c>
      <c r="B88" s="87" t="s">
        <v>3307</v>
      </c>
      <c r="C88" s="87">
        <v>127569455.14999999</v>
      </c>
    </row>
    <row r="89" spans="1:3" x14ac:dyDescent="0.25">
      <c r="A89" s="265" t="s">
        <v>3797</v>
      </c>
      <c r="B89" s="87" t="s">
        <v>3315</v>
      </c>
      <c r="C89" s="87">
        <v>108899089.56</v>
      </c>
    </row>
    <row r="90" spans="1:3" x14ac:dyDescent="0.25">
      <c r="A90" s="265" t="s">
        <v>3799</v>
      </c>
      <c r="B90" s="87" t="s">
        <v>3295</v>
      </c>
      <c r="C90" s="87">
        <v>9823342.0600000005</v>
      </c>
    </row>
    <row r="91" spans="1:3" x14ac:dyDescent="0.25">
      <c r="A91" s="265" t="s">
        <v>3793</v>
      </c>
      <c r="B91" s="87" t="s">
        <v>3292</v>
      </c>
      <c r="C91" s="87">
        <v>845220425.9000001</v>
      </c>
    </row>
    <row r="92" spans="1:3" x14ac:dyDescent="0.25">
      <c r="A92" s="265" t="s">
        <v>3800</v>
      </c>
      <c r="B92" s="87" t="s">
        <v>3295</v>
      </c>
      <c r="C92" s="87">
        <v>245733362.88000003</v>
      </c>
    </row>
    <row r="93" spans="1:3" x14ac:dyDescent="0.25">
      <c r="A93" s="265" t="s">
        <v>3801</v>
      </c>
      <c r="B93" s="87" t="s">
        <v>3295</v>
      </c>
      <c r="C93" s="87">
        <v>67533096.890000001</v>
      </c>
    </row>
    <row r="94" spans="1:3" ht="15.75" thickBot="1" x14ac:dyDescent="0.3">
      <c r="A94" s="269" t="s">
        <v>3801</v>
      </c>
      <c r="B94" s="263" t="s">
        <v>3315</v>
      </c>
      <c r="C94" s="263">
        <v>209298.48</v>
      </c>
    </row>
    <row r="95" spans="1:3" ht="15.75" thickBot="1" x14ac:dyDescent="0.3">
      <c r="A95" s="68" t="s">
        <v>3784</v>
      </c>
      <c r="B95" s="266"/>
      <c r="C95" s="266">
        <f>SUM(C2:C94)</f>
        <v>59588462418.399986</v>
      </c>
    </row>
  </sheetData>
  <sortState xmlns:xlrd2="http://schemas.microsoft.com/office/spreadsheetml/2017/richdata2" ref="A2:C95">
    <sortCondition ref="A1:A95"/>
  </sortState>
  <phoneticPr fontId="23" type="noConversion"/>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58"/>
  <sheetViews>
    <sheetView zoomScale="70" zoomScaleNormal="70" workbookViewId="0">
      <selection activeCell="A2" sqref="A2"/>
    </sheetView>
  </sheetViews>
  <sheetFormatPr defaultColWidth="17.85546875" defaultRowHeight="15" x14ac:dyDescent="0.25"/>
  <cols>
    <col min="1" max="1" width="14.42578125" style="4" customWidth="1"/>
    <col min="2" max="2" width="10" style="4" customWidth="1"/>
    <col min="3" max="4" width="16.85546875" style="4" customWidth="1"/>
    <col min="5" max="5" width="28" style="4" customWidth="1"/>
    <col min="6" max="6" width="32.85546875" style="4" customWidth="1"/>
    <col min="7" max="7" width="30.5703125" style="4" customWidth="1"/>
    <col min="8" max="8" width="63.28515625" style="4" customWidth="1"/>
    <col min="9" max="9" width="15.85546875" style="4" customWidth="1"/>
    <col min="10" max="10" width="18.140625" style="4" customWidth="1"/>
    <col min="11" max="11" width="25.7109375" style="4" customWidth="1"/>
    <col min="12" max="12" width="14.140625" style="4" customWidth="1"/>
    <col min="13" max="13" width="15.5703125" style="4" customWidth="1"/>
    <col min="14" max="14" width="19.85546875" style="4" customWidth="1"/>
    <col min="15" max="15" width="17.85546875" style="4"/>
    <col min="16" max="16" width="20.7109375" style="4" customWidth="1"/>
    <col min="17" max="17" width="19.28515625" style="4" bestFit="1" customWidth="1"/>
    <col min="18" max="18" width="19.5703125" style="4" bestFit="1" customWidth="1"/>
    <col min="19" max="20" width="17.85546875" style="4"/>
    <col min="21" max="23" width="17.7109375" style="4" customWidth="1"/>
    <col min="24" max="24" width="101.28515625" style="4" customWidth="1"/>
    <col min="25" max="26" width="17.85546875" style="245"/>
    <col min="27" max="16384" width="17.85546875" style="4"/>
  </cols>
  <sheetData>
    <row r="1" spans="1:25" ht="63" customHeight="1" x14ac:dyDescent="0.25">
      <c r="A1" s="21" t="s">
        <v>2498</v>
      </c>
      <c r="B1" s="21" t="s">
        <v>2499</v>
      </c>
      <c r="C1" s="21" t="s">
        <v>2500</v>
      </c>
      <c r="D1" s="21" t="s">
        <v>2501</v>
      </c>
      <c r="E1" s="22" t="s">
        <v>2502</v>
      </c>
      <c r="F1" s="21" t="s">
        <v>2503</v>
      </c>
      <c r="G1" s="21" t="s">
        <v>2504</v>
      </c>
      <c r="H1" s="21" t="s">
        <v>2505</v>
      </c>
      <c r="I1" s="21" t="s">
        <v>2497</v>
      </c>
      <c r="J1" s="21" t="s">
        <v>2506</v>
      </c>
      <c r="K1" s="21" t="s">
        <v>2507</v>
      </c>
      <c r="L1" s="21" t="s">
        <v>2508</v>
      </c>
      <c r="M1" s="21" t="s">
        <v>2509</v>
      </c>
      <c r="N1" s="21" t="s">
        <v>2510</v>
      </c>
      <c r="O1" s="21" t="s">
        <v>2511</v>
      </c>
      <c r="P1" s="22" t="s">
        <v>2512</v>
      </c>
      <c r="Q1" s="22" t="s">
        <v>2513</v>
      </c>
      <c r="R1" s="22" t="s">
        <v>2514</v>
      </c>
      <c r="S1" s="22" t="s">
        <v>2515</v>
      </c>
      <c r="T1" s="22" t="s">
        <v>2516</v>
      </c>
      <c r="U1" s="22" t="s">
        <v>2517</v>
      </c>
      <c r="V1" s="22" t="s">
        <v>2518</v>
      </c>
      <c r="W1" s="22" t="s">
        <v>2519</v>
      </c>
      <c r="X1" s="239" t="s">
        <v>3754</v>
      </c>
    </row>
    <row r="2" spans="1:25" ht="120" x14ac:dyDescent="0.25">
      <c r="A2" s="47">
        <v>1</v>
      </c>
      <c r="B2" s="47">
        <v>3001</v>
      </c>
      <c r="C2" s="47" t="s">
        <v>2783</v>
      </c>
      <c r="D2" s="48" t="s">
        <v>383</v>
      </c>
      <c r="E2" s="47" t="s">
        <v>2784</v>
      </c>
      <c r="F2" s="49" t="s">
        <v>2785</v>
      </c>
      <c r="G2" s="47" t="s">
        <v>2786</v>
      </c>
      <c r="H2" s="47" t="s">
        <v>2787</v>
      </c>
      <c r="I2" s="47" t="s">
        <v>2788</v>
      </c>
      <c r="J2" s="47" t="s">
        <v>2546</v>
      </c>
      <c r="K2" s="47" t="s">
        <v>3751</v>
      </c>
      <c r="L2" s="47">
        <v>2016</v>
      </c>
      <c r="M2" s="47">
        <v>0.23</v>
      </c>
      <c r="N2" s="23">
        <v>0.23</v>
      </c>
      <c r="O2" s="59">
        <f>P2/Q2</f>
        <v>0.26218043912101718</v>
      </c>
      <c r="P2" s="250">
        <v>3114502</v>
      </c>
      <c r="Q2" s="51">
        <v>11879231</v>
      </c>
      <c r="R2" s="52"/>
      <c r="S2" s="52"/>
      <c r="T2" s="52"/>
      <c r="U2" s="52"/>
      <c r="V2" s="52"/>
      <c r="W2" s="52"/>
      <c r="X2" s="253" t="s">
        <v>2789</v>
      </c>
    </row>
    <row r="3" spans="1:25" ht="120" x14ac:dyDescent="0.25">
      <c r="A3" s="47">
        <v>2</v>
      </c>
      <c r="B3" s="47">
        <v>3001</v>
      </c>
      <c r="C3" s="47" t="s">
        <v>2783</v>
      </c>
      <c r="D3" s="48" t="s">
        <v>383</v>
      </c>
      <c r="E3" s="47" t="s">
        <v>2790</v>
      </c>
      <c r="F3" s="49" t="s">
        <v>2791</v>
      </c>
      <c r="G3" s="47" t="s">
        <v>2792</v>
      </c>
      <c r="H3" s="47" t="s">
        <v>2793</v>
      </c>
      <c r="I3" s="47" t="s">
        <v>2788</v>
      </c>
      <c r="J3" s="47" t="s">
        <v>2546</v>
      </c>
      <c r="K3" s="47" t="s">
        <v>3751</v>
      </c>
      <c r="L3" s="47">
        <v>2016</v>
      </c>
      <c r="M3" s="47">
        <v>2.54</v>
      </c>
      <c r="N3" s="23">
        <v>2.54</v>
      </c>
      <c r="O3" s="59">
        <f>(P3/Q3)*100000</f>
        <v>2.1466035974887601</v>
      </c>
      <c r="P3" s="250">
        <v>255</v>
      </c>
      <c r="Q3" s="51">
        <v>11879231</v>
      </c>
      <c r="R3" s="52"/>
      <c r="S3" s="52"/>
      <c r="T3" s="52"/>
      <c r="U3" s="52"/>
      <c r="V3" s="52"/>
      <c r="W3" s="52"/>
      <c r="X3" s="52" t="s">
        <v>2794</v>
      </c>
    </row>
    <row r="4" spans="1:25" ht="150" x14ac:dyDescent="0.25">
      <c r="A4" s="47">
        <v>3</v>
      </c>
      <c r="B4" s="47">
        <v>3001</v>
      </c>
      <c r="C4" s="47" t="s">
        <v>2783</v>
      </c>
      <c r="D4" s="48" t="s">
        <v>383</v>
      </c>
      <c r="E4" s="47" t="s">
        <v>2795</v>
      </c>
      <c r="F4" s="49" t="s">
        <v>2796</v>
      </c>
      <c r="G4" s="47" t="s">
        <v>2797</v>
      </c>
      <c r="H4" s="54" t="s">
        <v>356</v>
      </c>
      <c r="I4" s="47" t="s">
        <v>2562</v>
      </c>
      <c r="J4" s="47" t="s">
        <v>2546</v>
      </c>
      <c r="K4" s="47" t="s">
        <v>3751</v>
      </c>
      <c r="L4" s="47">
        <v>2016</v>
      </c>
      <c r="M4" s="47">
        <v>0</v>
      </c>
      <c r="N4" s="23">
        <v>4</v>
      </c>
      <c r="O4" s="52">
        <v>0</v>
      </c>
      <c r="P4" s="55"/>
      <c r="Q4" s="52"/>
      <c r="R4" s="52"/>
      <c r="S4" s="52"/>
      <c r="T4" s="52"/>
      <c r="U4" s="52"/>
      <c r="V4" s="52"/>
      <c r="W4" s="52"/>
      <c r="X4" s="52" t="s">
        <v>2798</v>
      </c>
    </row>
    <row r="5" spans="1:25" ht="150" x14ac:dyDescent="0.25">
      <c r="A5" s="47">
        <v>4</v>
      </c>
      <c r="B5" s="47">
        <v>3001</v>
      </c>
      <c r="C5" s="47" t="s">
        <v>2783</v>
      </c>
      <c r="D5" s="48" t="s">
        <v>383</v>
      </c>
      <c r="E5" s="47" t="s">
        <v>2799</v>
      </c>
      <c r="F5" s="49" t="s">
        <v>2800</v>
      </c>
      <c r="G5" s="47" t="s">
        <v>2801</v>
      </c>
      <c r="H5" s="47" t="s">
        <v>356</v>
      </c>
      <c r="I5" s="47" t="s">
        <v>2562</v>
      </c>
      <c r="J5" s="47" t="s">
        <v>2546</v>
      </c>
      <c r="K5" s="47" t="s">
        <v>3751</v>
      </c>
      <c r="L5" s="47">
        <v>2016</v>
      </c>
      <c r="M5" s="47">
        <v>0</v>
      </c>
      <c r="N5" s="23">
        <v>4</v>
      </c>
      <c r="O5" s="52">
        <v>0</v>
      </c>
      <c r="P5" s="55"/>
      <c r="Q5" s="52"/>
      <c r="R5" s="52"/>
      <c r="S5" s="52"/>
      <c r="T5" s="52"/>
      <c r="U5" s="52"/>
      <c r="V5" s="52"/>
      <c r="W5" s="52"/>
      <c r="X5" s="52" t="s">
        <v>2798</v>
      </c>
      <c r="Y5" s="246"/>
    </row>
    <row r="6" spans="1:25" ht="60" x14ac:dyDescent="0.25">
      <c r="A6" s="47">
        <v>5</v>
      </c>
      <c r="B6" s="47">
        <v>3001</v>
      </c>
      <c r="C6" s="47" t="s">
        <v>2783</v>
      </c>
      <c r="D6" s="48" t="s">
        <v>383</v>
      </c>
      <c r="E6" s="47" t="s">
        <v>2802</v>
      </c>
      <c r="F6" s="49" t="s">
        <v>2802</v>
      </c>
      <c r="G6" s="47" t="s">
        <v>2803</v>
      </c>
      <c r="H6" s="54" t="s">
        <v>2804</v>
      </c>
      <c r="I6" s="47" t="s">
        <v>2545</v>
      </c>
      <c r="J6" s="47" t="s">
        <v>2546</v>
      </c>
      <c r="K6" s="47" t="s">
        <v>3751</v>
      </c>
      <c r="L6" s="47">
        <v>2016</v>
      </c>
      <c r="M6" s="47" t="s">
        <v>2805</v>
      </c>
      <c r="N6" s="23" t="s">
        <v>2806</v>
      </c>
      <c r="O6" s="249">
        <f>(P6-Q6)/Q6</f>
        <v>-0.42329898900026253</v>
      </c>
      <c r="P6" s="252">
        <v>841322</v>
      </c>
      <c r="Q6" s="56">
        <v>1458853</v>
      </c>
      <c r="R6" s="52"/>
      <c r="S6" s="52"/>
      <c r="T6" s="52"/>
      <c r="U6" s="52"/>
      <c r="V6" s="52"/>
      <c r="W6" s="52"/>
      <c r="X6" s="52" t="s">
        <v>2807</v>
      </c>
      <c r="Y6" s="246"/>
    </row>
    <row r="7" spans="1:25" ht="75" x14ac:dyDescent="0.25">
      <c r="A7" s="47">
        <v>6</v>
      </c>
      <c r="B7" s="47">
        <v>3001</v>
      </c>
      <c r="C7" s="47" t="s">
        <v>2783</v>
      </c>
      <c r="D7" s="48" t="s">
        <v>383</v>
      </c>
      <c r="E7" s="47" t="s">
        <v>2808</v>
      </c>
      <c r="F7" s="49" t="s">
        <v>2808</v>
      </c>
      <c r="G7" s="47" t="s">
        <v>2809</v>
      </c>
      <c r="H7" s="47" t="s">
        <v>2810</v>
      </c>
      <c r="I7" s="47" t="s">
        <v>2545</v>
      </c>
      <c r="J7" s="47" t="s">
        <v>2546</v>
      </c>
      <c r="K7" s="47" t="s">
        <v>3751</v>
      </c>
      <c r="L7" s="47">
        <v>2016</v>
      </c>
      <c r="M7" s="47" t="s">
        <v>2811</v>
      </c>
      <c r="N7" s="23" t="s">
        <v>2812</v>
      </c>
      <c r="O7" s="249">
        <f>(P7-Q7)/Q7</f>
        <v>0.21262525297332496</v>
      </c>
      <c r="P7" s="252">
        <v>6782190</v>
      </c>
      <c r="Q7" s="51">
        <v>5592981</v>
      </c>
      <c r="R7" s="52"/>
      <c r="S7" s="52"/>
      <c r="T7" s="52"/>
      <c r="U7" s="52"/>
      <c r="V7" s="52"/>
      <c r="W7" s="52"/>
      <c r="X7" s="57"/>
      <c r="Y7" s="246"/>
    </row>
    <row r="8" spans="1:25" ht="75" x14ac:dyDescent="0.25">
      <c r="A8" s="47">
        <v>7</v>
      </c>
      <c r="B8" s="47">
        <v>3001</v>
      </c>
      <c r="C8" s="47" t="s">
        <v>2783</v>
      </c>
      <c r="D8" s="48" t="s">
        <v>383</v>
      </c>
      <c r="E8" s="47" t="s">
        <v>2813</v>
      </c>
      <c r="F8" s="49" t="s">
        <v>2814</v>
      </c>
      <c r="G8" s="47" t="s">
        <v>2815</v>
      </c>
      <c r="H8" s="47" t="s">
        <v>2816</v>
      </c>
      <c r="I8" s="47" t="s">
        <v>2562</v>
      </c>
      <c r="J8" s="47" t="s">
        <v>2546</v>
      </c>
      <c r="K8" s="47" t="s">
        <v>3751</v>
      </c>
      <c r="L8" s="47">
        <v>2016</v>
      </c>
      <c r="M8" s="47">
        <v>489</v>
      </c>
      <c r="N8" s="23" t="s">
        <v>2817</v>
      </c>
      <c r="O8" s="57">
        <v>561</v>
      </c>
      <c r="P8" s="55"/>
      <c r="Q8" s="52"/>
      <c r="R8" s="52"/>
      <c r="S8" s="52"/>
      <c r="T8" s="52"/>
      <c r="U8" s="52"/>
      <c r="V8" s="52"/>
      <c r="W8" s="52"/>
      <c r="X8" s="57"/>
    </row>
    <row r="9" spans="1:25" ht="210" x14ac:dyDescent="0.25">
      <c r="A9" s="23">
        <v>8</v>
      </c>
      <c r="B9" s="23">
        <v>3002</v>
      </c>
      <c r="C9" s="23" t="s">
        <v>2557</v>
      </c>
      <c r="D9" s="24" t="s">
        <v>1341</v>
      </c>
      <c r="E9" s="23" t="s">
        <v>2558</v>
      </c>
      <c r="F9" s="25" t="s">
        <v>2559</v>
      </c>
      <c r="G9" s="23" t="s">
        <v>2560</v>
      </c>
      <c r="H9" s="23" t="s">
        <v>2561</v>
      </c>
      <c r="I9" s="23" t="s">
        <v>2562</v>
      </c>
      <c r="J9" s="23" t="s">
        <v>2534</v>
      </c>
      <c r="K9" s="23" t="s">
        <v>2563</v>
      </c>
      <c r="L9" s="23" t="s">
        <v>2429</v>
      </c>
      <c r="M9" s="23" t="s">
        <v>2429</v>
      </c>
      <c r="N9" s="23">
        <v>20000</v>
      </c>
      <c r="O9" s="26">
        <v>1885</v>
      </c>
      <c r="P9" s="27"/>
      <c r="Q9" s="27"/>
      <c r="R9" s="27"/>
      <c r="S9" s="27"/>
      <c r="T9" s="27"/>
      <c r="U9" s="27"/>
      <c r="V9" s="27"/>
      <c r="W9" s="27"/>
      <c r="X9" s="26" t="s">
        <v>2578</v>
      </c>
    </row>
    <row r="10" spans="1:25" ht="90" x14ac:dyDescent="0.25">
      <c r="A10" s="23">
        <v>9</v>
      </c>
      <c r="B10" s="23">
        <v>3002</v>
      </c>
      <c r="C10" s="23" t="s">
        <v>2557</v>
      </c>
      <c r="D10" s="24" t="s">
        <v>1341</v>
      </c>
      <c r="E10" s="23" t="s">
        <v>2564</v>
      </c>
      <c r="F10" s="25" t="s">
        <v>2565</v>
      </c>
      <c r="G10" s="23" t="s">
        <v>2566</v>
      </c>
      <c r="H10" s="23" t="s">
        <v>2567</v>
      </c>
      <c r="I10" s="23" t="s">
        <v>2562</v>
      </c>
      <c r="J10" s="23" t="s">
        <v>2534</v>
      </c>
      <c r="K10" s="23" t="s">
        <v>2563</v>
      </c>
      <c r="L10" s="23" t="s">
        <v>2429</v>
      </c>
      <c r="M10" s="23" t="s">
        <v>2429</v>
      </c>
      <c r="N10" s="23">
        <v>13200</v>
      </c>
      <c r="O10" s="26">
        <v>5697</v>
      </c>
      <c r="P10" s="27"/>
      <c r="Q10" s="27"/>
      <c r="R10" s="27"/>
      <c r="S10" s="27"/>
      <c r="T10" s="27"/>
      <c r="U10" s="27"/>
      <c r="V10" s="27"/>
      <c r="W10" s="27"/>
      <c r="X10" s="26" t="s">
        <v>2579</v>
      </c>
    </row>
    <row r="11" spans="1:25" ht="165" x14ac:dyDescent="0.25">
      <c r="A11" s="23">
        <v>10</v>
      </c>
      <c r="B11" s="23">
        <v>3002</v>
      </c>
      <c r="C11" s="23" t="s">
        <v>2557</v>
      </c>
      <c r="D11" s="24" t="s">
        <v>1341</v>
      </c>
      <c r="E11" s="23" t="s">
        <v>2568</v>
      </c>
      <c r="F11" s="25" t="s">
        <v>2559</v>
      </c>
      <c r="G11" s="23" t="s">
        <v>2569</v>
      </c>
      <c r="H11" s="23" t="s">
        <v>2570</v>
      </c>
      <c r="I11" s="23" t="s">
        <v>2562</v>
      </c>
      <c r="J11" s="23" t="s">
        <v>2534</v>
      </c>
      <c r="K11" s="23" t="s">
        <v>2563</v>
      </c>
      <c r="L11" s="23" t="s">
        <v>2429</v>
      </c>
      <c r="M11" s="23" t="s">
        <v>2429</v>
      </c>
      <c r="N11" s="23">
        <v>59000</v>
      </c>
      <c r="O11" s="26">
        <v>93942</v>
      </c>
      <c r="P11" s="27"/>
      <c r="Q11" s="27"/>
      <c r="R11" s="27"/>
      <c r="S11" s="27"/>
      <c r="T11" s="27"/>
      <c r="U11" s="27"/>
      <c r="V11" s="27"/>
      <c r="W11" s="27"/>
      <c r="X11" s="26" t="s">
        <v>2580</v>
      </c>
    </row>
    <row r="12" spans="1:25" ht="75" x14ac:dyDescent="0.25">
      <c r="A12" s="23">
        <v>11</v>
      </c>
      <c r="B12" s="23">
        <v>3003</v>
      </c>
      <c r="C12" s="23" t="s">
        <v>3054</v>
      </c>
      <c r="D12" s="24" t="s">
        <v>1759</v>
      </c>
      <c r="E12" s="23" t="s">
        <v>3055</v>
      </c>
      <c r="F12" s="25" t="s">
        <v>3056</v>
      </c>
      <c r="G12" s="23" t="s">
        <v>3057</v>
      </c>
      <c r="H12" s="23" t="s">
        <v>356</v>
      </c>
      <c r="I12" s="23" t="s">
        <v>2562</v>
      </c>
      <c r="J12" s="23" t="s">
        <v>2546</v>
      </c>
      <c r="K12" s="23" t="s">
        <v>3058</v>
      </c>
      <c r="L12" s="23">
        <v>2016</v>
      </c>
      <c r="M12" s="23">
        <v>18</v>
      </c>
      <c r="N12" s="23">
        <v>2</v>
      </c>
      <c r="O12" s="64">
        <v>3</v>
      </c>
      <c r="P12" s="27"/>
      <c r="Q12" s="27"/>
      <c r="R12" s="27"/>
      <c r="S12" s="27"/>
      <c r="T12" s="27"/>
      <c r="U12" s="27"/>
      <c r="V12" s="27"/>
      <c r="W12" s="27"/>
      <c r="X12" s="26" t="s">
        <v>3059</v>
      </c>
    </row>
    <row r="13" spans="1:25" ht="60" x14ac:dyDescent="0.25">
      <c r="A13" s="23">
        <v>12</v>
      </c>
      <c r="B13" s="23">
        <v>3003</v>
      </c>
      <c r="C13" s="23" t="s">
        <v>3054</v>
      </c>
      <c r="D13" s="24" t="s">
        <v>1759</v>
      </c>
      <c r="E13" s="23" t="s">
        <v>3060</v>
      </c>
      <c r="F13" s="25" t="s">
        <v>3061</v>
      </c>
      <c r="G13" s="23" t="s">
        <v>3060</v>
      </c>
      <c r="H13" s="23" t="s">
        <v>356</v>
      </c>
      <c r="I13" s="23" t="s">
        <v>2562</v>
      </c>
      <c r="J13" s="23" t="s">
        <v>2546</v>
      </c>
      <c r="K13" s="23" t="s">
        <v>3062</v>
      </c>
      <c r="L13" s="23" t="s">
        <v>2429</v>
      </c>
      <c r="M13" s="23" t="s">
        <v>2429</v>
      </c>
      <c r="N13" s="23">
        <v>20</v>
      </c>
      <c r="O13" s="65" t="s">
        <v>356</v>
      </c>
      <c r="P13" s="27"/>
      <c r="Q13" s="27"/>
      <c r="R13" s="27"/>
      <c r="S13" s="27"/>
      <c r="T13" s="27"/>
      <c r="U13" s="27"/>
      <c r="V13" s="27"/>
      <c r="W13" s="27"/>
      <c r="X13" s="26" t="s">
        <v>3753</v>
      </c>
    </row>
    <row r="14" spans="1:25" ht="60" x14ac:dyDescent="0.25">
      <c r="A14" s="23">
        <v>13</v>
      </c>
      <c r="B14" s="23">
        <v>3003</v>
      </c>
      <c r="C14" s="23" t="s">
        <v>3054</v>
      </c>
      <c r="D14" s="24" t="s">
        <v>1759</v>
      </c>
      <c r="E14" s="23" t="s">
        <v>3064</v>
      </c>
      <c r="F14" s="25" t="s">
        <v>3065</v>
      </c>
      <c r="G14" s="23" t="s">
        <v>3066</v>
      </c>
      <c r="H14" s="23" t="s">
        <v>356</v>
      </c>
      <c r="I14" s="23" t="s">
        <v>2545</v>
      </c>
      <c r="J14" s="23" t="s">
        <v>2546</v>
      </c>
      <c r="K14" s="23" t="s">
        <v>3067</v>
      </c>
      <c r="L14" s="23">
        <v>2016</v>
      </c>
      <c r="M14" s="23">
        <v>0.17</v>
      </c>
      <c r="N14" s="23">
        <v>0.05</v>
      </c>
      <c r="O14" s="65">
        <v>23.7</v>
      </c>
      <c r="P14" s="27"/>
      <c r="Q14" s="27"/>
      <c r="R14" s="27"/>
      <c r="S14" s="27"/>
      <c r="T14" s="27"/>
      <c r="U14" s="27"/>
      <c r="V14" s="27"/>
      <c r="W14" s="27"/>
      <c r="X14" s="26" t="s">
        <v>3752</v>
      </c>
    </row>
    <row r="15" spans="1:25" ht="75" x14ac:dyDescent="0.25">
      <c r="A15" s="23">
        <v>14</v>
      </c>
      <c r="B15" s="23">
        <v>3003</v>
      </c>
      <c r="C15" s="23" t="s">
        <v>3054</v>
      </c>
      <c r="D15" s="24" t="s">
        <v>1759</v>
      </c>
      <c r="E15" s="23" t="s">
        <v>3068</v>
      </c>
      <c r="F15" s="25" t="s">
        <v>3069</v>
      </c>
      <c r="G15" s="23" t="s">
        <v>3070</v>
      </c>
      <c r="H15" s="23" t="s">
        <v>356</v>
      </c>
      <c r="I15" s="23" t="s">
        <v>2545</v>
      </c>
      <c r="J15" s="23" t="s">
        <v>2546</v>
      </c>
      <c r="K15" s="23" t="s">
        <v>3071</v>
      </c>
      <c r="L15" s="23">
        <v>2016</v>
      </c>
      <c r="M15" s="23">
        <v>0.108</v>
      </c>
      <c r="N15" s="23">
        <v>0.08</v>
      </c>
      <c r="O15" s="65">
        <v>9.2980009298000894</v>
      </c>
      <c r="P15" s="27"/>
      <c r="Q15" s="27"/>
      <c r="R15" s="27"/>
      <c r="S15" s="27"/>
      <c r="T15" s="27"/>
      <c r="U15" s="27"/>
      <c r="V15" s="27"/>
      <c r="W15" s="27"/>
      <c r="X15" s="26" t="s">
        <v>3072</v>
      </c>
    </row>
    <row r="16" spans="1:25" ht="90" x14ac:dyDescent="0.25">
      <c r="A16" s="23">
        <v>15</v>
      </c>
      <c r="B16" s="23">
        <v>3003</v>
      </c>
      <c r="C16" s="23" t="s">
        <v>3054</v>
      </c>
      <c r="D16" s="24" t="s">
        <v>1759</v>
      </c>
      <c r="E16" s="23" t="s">
        <v>3073</v>
      </c>
      <c r="F16" s="25" t="s">
        <v>3074</v>
      </c>
      <c r="G16" s="23" t="s">
        <v>3075</v>
      </c>
      <c r="H16" s="23" t="s">
        <v>356</v>
      </c>
      <c r="I16" s="23" t="s">
        <v>2545</v>
      </c>
      <c r="J16" s="23" t="s">
        <v>2546</v>
      </c>
      <c r="K16" s="23" t="s">
        <v>3071</v>
      </c>
      <c r="L16" s="23">
        <v>2016</v>
      </c>
      <c r="M16" s="23">
        <v>0.16600000000000001</v>
      </c>
      <c r="N16" s="23">
        <v>0.1</v>
      </c>
      <c r="O16" s="65">
        <v>18.256013745704465</v>
      </c>
      <c r="P16" s="27"/>
      <c r="Q16" s="27"/>
      <c r="R16" s="27"/>
      <c r="S16" s="27"/>
      <c r="T16" s="27"/>
      <c r="U16" s="27"/>
      <c r="V16" s="27"/>
      <c r="W16" s="27"/>
      <c r="X16" s="26" t="s">
        <v>3076</v>
      </c>
    </row>
    <row r="17" spans="1:26" ht="90" x14ac:dyDescent="0.25">
      <c r="A17" s="23">
        <v>16</v>
      </c>
      <c r="B17" s="23">
        <v>3003</v>
      </c>
      <c r="C17" s="23" t="s">
        <v>3054</v>
      </c>
      <c r="D17" s="24" t="s">
        <v>1759</v>
      </c>
      <c r="E17" s="23" t="s">
        <v>3077</v>
      </c>
      <c r="F17" s="25" t="s">
        <v>3078</v>
      </c>
      <c r="G17" s="23" t="s">
        <v>3079</v>
      </c>
      <c r="H17" s="23" t="s">
        <v>356</v>
      </c>
      <c r="I17" s="23" t="s">
        <v>2545</v>
      </c>
      <c r="J17" s="23" t="s">
        <v>2546</v>
      </c>
      <c r="K17" s="23" t="s">
        <v>3071</v>
      </c>
      <c r="L17" s="23">
        <v>2016</v>
      </c>
      <c r="M17" s="23">
        <v>0.183</v>
      </c>
      <c r="N17" s="23">
        <v>0.1</v>
      </c>
      <c r="O17" s="65">
        <v>19.48488241881299</v>
      </c>
      <c r="P17" s="27"/>
      <c r="Q17" s="27"/>
      <c r="R17" s="27"/>
      <c r="S17" s="27"/>
      <c r="T17" s="27"/>
      <c r="U17" s="27"/>
      <c r="V17" s="27"/>
      <c r="W17" s="27"/>
      <c r="X17" s="26" t="s">
        <v>3080</v>
      </c>
    </row>
    <row r="18" spans="1:26" ht="105" x14ac:dyDescent="0.25">
      <c r="A18" s="23">
        <v>17</v>
      </c>
      <c r="B18" s="23">
        <v>3003</v>
      </c>
      <c r="C18" s="23" t="s">
        <v>3054</v>
      </c>
      <c r="D18" s="24" t="s">
        <v>1759</v>
      </c>
      <c r="E18" s="23" t="s">
        <v>3081</v>
      </c>
      <c r="F18" s="25" t="s">
        <v>3082</v>
      </c>
      <c r="G18" s="23" t="s">
        <v>3083</v>
      </c>
      <c r="H18" s="23" t="s">
        <v>356</v>
      </c>
      <c r="I18" s="23" t="s">
        <v>2545</v>
      </c>
      <c r="J18" s="23" t="s">
        <v>2546</v>
      </c>
      <c r="K18" s="23" t="s">
        <v>3084</v>
      </c>
      <c r="L18" s="23">
        <v>2016</v>
      </c>
      <c r="M18" s="23">
        <v>0.3</v>
      </c>
      <c r="N18" s="23">
        <v>0.15</v>
      </c>
      <c r="O18" s="65" t="s">
        <v>356</v>
      </c>
      <c r="P18" s="27"/>
      <c r="Q18" s="27"/>
      <c r="R18" s="27"/>
      <c r="S18" s="27"/>
      <c r="T18" s="27"/>
      <c r="U18" s="27"/>
      <c r="V18" s="27"/>
      <c r="W18" s="27"/>
      <c r="X18" s="26" t="s">
        <v>3063</v>
      </c>
    </row>
    <row r="19" spans="1:26" ht="60" x14ac:dyDescent="0.25">
      <c r="A19" s="23">
        <v>18</v>
      </c>
      <c r="B19" s="23">
        <v>3003</v>
      </c>
      <c r="C19" s="23" t="s">
        <v>3054</v>
      </c>
      <c r="D19" s="24" t="s">
        <v>1759</v>
      </c>
      <c r="E19" s="23" t="s">
        <v>3085</v>
      </c>
      <c r="F19" s="25" t="s">
        <v>3086</v>
      </c>
      <c r="G19" s="23" t="s">
        <v>3087</v>
      </c>
      <c r="H19" s="23" t="s">
        <v>356</v>
      </c>
      <c r="I19" s="23" t="s">
        <v>2545</v>
      </c>
      <c r="J19" s="23" t="s">
        <v>2546</v>
      </c>
      <c r="K19" s="23" t="s">
        <v>3067</v>
      </c>
      <c r="L19" s="23">
        <v>2016</v>
      </c>
      <c r="M19" s="23">
        <v>0.34</v>
      </c>
      <c r="N19" s="23">
        <v>0.2</v>
      </c>
      <c r="O19" s="65">
        <v>37.218094553768125</v>
      </c>
      <c r="P19" s="27"/>
      <c r="Q19" s="27"/>
      <c r="R19" s="27"/>
      <c r="S19" s="27"/>
      <c r="T19" s="27"/>
      <c r="U19" s="27"/>
      <c r="V19" s="27"/>
      <c r="W19" s="27"/>
      <c r="X19" s="26"/>
    </row>
    <row r="20" spans="1:26" ht="90" x14ac:dyDescent="0.25">
      <c r="A20" s="23">
        <v>19</v>
      </c>
      <c r="B20" s="23">
        <v>3003</v>
      </c>
      <c r="C20" s="23" t="s">
        <v>3054</v>
      </c>
      <c r="D20" s="24" t="s">
        <v>1759</v>
      </c>
      <c r="E20" s="23" t="s">
        <v>3088</v>
      </c>
      <c r="F20" s="25" t="s">
        <v>3089</v>
      </c>
      <c r="G20" s="23" t="s">
        <v>3090</v>
      </c>
      <c r="H20" s="23" t="s">
        <v>356</v>
      </c>
      <c r="I20" s="23" t="s">
        <v>2545</v>
      </c>
      <c r="J20" s="23" t="s">
        <v>2546</v>
      </c>
      <c r="K20" s="23" t="s">
        <v>3091</v>
      </c>
      <c r="L20" s="23">
        <v>2016</v>
      </c>
      <c r="M20" s="23">
        <v>0.12</v>
      </c>
      <c r="N20" s="23">
        <v>0.5</v>
      </c>
      <c r="O20" s="65" t="s">
        <v>356</v>
      </c>
      <c r="P20" s="27"/>
      <c r="Q20" s="27"/>
      <c r="R20" s="27"/>
      <c r="S20" s="27"/>
      <c r="T20" s="27"/>
      <c r="U20" s="27"/>
      <c r="V20" s="27"/>
      <c r="W20" s="27"/>
      <c r="X20" s="26" t="s">
        <v>3063</v>
      </c>
    </row>
    <row r="21" spans="1:26" ht="75" x14ac:dyDescent="0.25">
      <c r="A21" s="23">
        <v>20</v>
      </c>
      <c r="B21" s="23">
        <v>3003</v>
      </c>
      <c r="C21" s="23" t="s">
        <v>3054</v>
      </c>
      <c r="D21" s="24" t="s">
        <v>1759</v>
      </c>
      <c r="E21" s="23" t="s">
        <v>3092</v>
      </c>
      <c r="F21" s="25" t="s">
        <v>3093</v>
      </c>
      <c r="G21" s="23" t="s">
        <v>3094</v>
      </c>
      <c r="H21" s="23" t="s">
        <v>356</v>
      </c>
      <c r="I21" s="23" t="s">
        <v>2788</v>
      </c>
      <c r="J21" s="23" t="s">
        <v>2546</v>
      </c>
      <c r="K21" s="23" t="s">
        <v>3095</v>
      </c>
      <c r="L21" s="23">
        <v>2016</v>
      </c>
      <c r="M21" s="23">
        <v>0.49</v>
      </c>
      <c r="N21" s="23">
        <v>0.53</v>
      </c>
      <c r="O21" s="65">
        <v>0.14423711439143849</v>
      </c>
      <c r="P21" s="27"/>
      <c r="Q21" s="27"/>
      <c r="R21" s="27"/>
      <c r="S21" s="27"/>
      <c r="T21" s="27"/>
      <c r="U21" s="27"/>
      <c r="V21" s="27"/>
      <c r="W21" s="27"/>
      <c r="X21" s="26"/>
    </row>
    <row r="22" spans="1:26" ht="60" x14ac:dyDescent="0.25">
      <c r="A22" s="23">
        <v>21</v>
      </c>
      <c r="B22" s="23">
        <v>3003</v>
      </c>
      <c r="C22" s="23" t="s">
        <v>3054</v>
      </c>
      <c r="D22" s="24" t="s">
        <v>1759</v>
      </c>
      <c r="E22" s="23" t="s">
        <v>3096</v>
      </c>
      <c r="F22" s="25" t="s">
        <v>3097</v>
      </c>
      <c r="G22" s="23" t="s">
        <v>3098</v>
      </c>
      <c r="H22" s="23" t="s">
        <v>356</v>
      </c>
      <c r="I22" s="23" t="s">
        <v>2545</v>
      </c>
      <c r="J22" s="23" t="s">
        <v>2546</v>
      </c>
      <c r="K22" s="23" t="s">
        <v>3091</v>
      </c>
      <c r="L22" s="23">
        <v>2016</v>
      </c>
      <c r="M22" s="23">
        <v>0.2</v>
      </c>
      <c r="N22" s="23">
        <v>0.7</v>
      </c>
      <c r="O22" s="65" t="s">
        <v>356</v>
      </c>
      <c r="P22" s="27"/>
      <c r="Q22" s="27"/>
      <c r="R22" s="27"/>
      <c r="S22" s="27"/>
      <c r="T22" s="27"/>
      <c r="U22" s="27"/>
      <c r="V22" s="27"/>
      <c r="W22" s="27"/>
      <c r="X22" s="26" t="s">
        <v>3063</v>
      </c>
    </row>
    <row r="23" spans="1:26" ht="90" x14ac:dyDescent="0.25">
      <c r="A23" s="23">
        <v>22</v>
      </c>
      <c r="B23" s="23">
        <v>3003</v>
      </c>
      <c r="C23" s="23" t="s">
        <v>3054</v>
      </c>
      <c r="D23" s="24" t="s">
        <v>1759</v>
      </c>
      <c r="E23" s="23" t="s">
        <v>3099</v>
      </c>
      <c r="F23" s="25" t="s">
        <v>3100</v>
      </c>
      <c r="G23" s="23" t="s">
        <v>3101</v>
      </c>
      <c r="H23" s="23" t="s">
        <v>3102</v>
      </c>
      <c r="I23" s="23" t="s">
        <v>2545</v>
      </c>
      <c r="J23" s="23" t="s">
        <v>2546</v>
      </c>
      <c r="K23" s="23" t="s">
        <v>3103</v>
      </c>
      <c r="L23" s="23">
        <v>2016</v>
      </c>
      <c r="M23" s="23">
        <v>0.624</v>
      </c>
      <c r="N23" s="23">
        <v>0.7</v>
      </c>
      <c r="O23" s="66">
        <v>0.72</v>
      </c>
      <c r="P23" s="27"/>
      <c r="Q23" s="27"/>
      <c r="R23" s="27"/>
      <c r="S23" s="27"/>
      <c r="T23" s="27"/>
      <c r="U23" s="27"/>
      <c r="V23" s="27"/>
      <c r="W23" s="27"/>
      <c r="X23" s="26" t="s">
        <v>3104</v>
      </c>
    </row>
    <row r="24" spans="1:26" ht="45" x14ac:dyDescent="0.25">
      <c r="A24" s="23">
        <v>23</v>
      </c>
      <c r="B24" s="23">
        <v>3003</v>
      </c>
      <c r="C24" s="23" t="s">
        <v>3054</v>
      </c>
      <c r="D24" s="24" t="s">
        <v>1759</v>
      </c>
      <c r="E24" s="23" t="s">
        <v>3105</v>
      </c>
      <c r="F24" s="25" t="s">
        <v>3106</v>
      </c>
      <c r="G24" s="23" t="s">
        <v>3107</v>
      </c>
      <c r="H24" s="23" t="s">
        <v>356</v>
      </c>
      <c r="I24" s="23" t="s">
        <v>2545</v>
      </c>
      <c r="J24" s="23" t="s">
        <v>2546</v>
      </c>
      <c r="K24" s="23" t="s">
        <v>3091</v>
      </c>
      <c r="L24" s="23">
        <v>2016</v>
      </c>
      <c r="M24" s="23">
        <v>0.56000000000000005</v>
      </c>
      <c r="N24" s="23">
        <v>0.75</v>
      </c>
      <c r="O24" s="65" t="s">
        <v>356</v>
      </c>
      <c r="P24" s="27"/>
      <c r="Q24" s="27"/>
      <c r="R24" s="27"/>
      <c r="S24" s="27"/>
      <c r="T24" s="27"/>
      <c r="U24" s="27"/>
      <c r="V24" s="27"/>
      <c r="W24" s="27"/>
      <c r="X24" s="26" t="s">
        <v>3063</v>
      </c>
    </row>
    <row r="25" spans="1:26" ht="177" customHeight="1" x14ac:dyDescent="0.25">
      <c r="A25" s="23">
        <v>24</v>
      </c>
      <c r="B25" s="23">
        <v>3003</v>
      </c>
      <c r="C25" s="23" t="s">
        <v>3054</v>
      </c>
      <c r="D25" s="24" t="s">
        <v>1759</v>
      </c>
      <c r="E25" s="23" t="s">
        <v>3108</v>
      </c>
      <c r="F25" s="25" t="s">
        <v>3109</v>
      </c>
      <c r="G25" s="23" t="s">
        <v>3110</v>
      </c>
      <c r="H25" s="23" t="s">
        <v>356</v>
      </c>
      <c r="I25" s="23" t="s">
        <v>2545</v>
      </c>
      <c r="J25" s="23" t="s">
        <v>2546</v>
      </c>
      <c r="K25" s="23" t="s">
        <v>3111</v>
      </c>
      <c r="L25" s="23">
        <v>2016</v>
      </c>
      <c r="M25" s="23" t="s">
        <v>3112</v>
      </c>
      <c r="N25" s="23">
        <v>0.95</v>
      </c>
      <c r="O25" s="65">
        <v>0.98719999999999997</v>
      </c>
      <c r="P25" s="27"/>
      <c r="Q25" s="27"/>
      <c r="R25" s="27"/>
      <c r="S25" s="27"/>
      <c r="T25" s="27"/>
      <c r="U25" s="27"/>
      <c r="V25" s="27"/>
      <c r="W25" s="27"/>
      <c r="X25" s="26"/>
    </row>
    <row r="26" spans="1:26" ht="160.5" customHeight="1" x14ac:dyDescent="0.25">
      <c r="A26" s="23">
        <v>25</v>
      </c>
      <c r="B26" s="23">
        <v>3003</v>
      </c>
      <c r="C26" s="23" t="s">
        <v>3054</v>
      </c>
      <c r="D26" s="24" t="s">
        <v>1759</v>
      </c>
      <c r="E26" s="23" t="s">
        <v>3113</v>
      </c>
      <c r="F26" s="25" t="s">
        <v>3114</v>
      </c>
      <c r="G26" s="23" t="s">
        <v>3115</v>
      </c>
      <c r="H26" s="23" t="s">
        <v>356</v>
      </c>
      <c r="I26" s="23" t="s">
        <v>2545</v>
      </c>
      <c r="J26" s="23" t="s">
        <v>2546</v>
      </c>
      <c r="K26" s="23" t="s">
        <v>3111</v>
      </c>
      <c r="L26" s="23">
        <v>2016</v>
      </c>
      <c r="M26" s="23">
        <v>0.74</v>
      </c>
      <c r="N26" s="23">
        <v>1</v>
      </c>
      <c r="O26" s="65" t="s">
        <v>356</v>
      </c>
      <c r="P26" s="27"/>
      <c r="Q26" s="27"/>
      <c r="R26" s="27"/>
      <c r="S26" s="27"/>
      <c r="T26" s="27"/>
      <c r="U26" s="27"/>
      <c r="V26" s="27"/>
      <c r="W26" s="27"/>
      <c r="X26" s="26" t="s">
        <v>3063</v>
      </c>
    </row>
    <row r="27" spans="1:26" ht="45" x14ac:dyDescent="0.25">
      <c r="A27" s="23">
        <v>26</v>
      </c>
      <c r="B27" s="23">
        <v>3003</v>
      </c>
      <c r="C27" s="23" t="s">
        <v>3054</v>
      </c>
      <c r="D27" s="24" t="s">
        <v>1759</v>
      </c>
      <c r="E27" s="23" t="s">
        <v>3116</v>
      </c>
      <c r="F27" s="25" t="s">
        <v>3117</v>
      </c>
      <c r="G27" s="23" t="s">
        <v>3118</v>
      </c>
      <c r="H27" s="23" t="s">
        <v>356</v>
      </c>
      <c r="I27" s="23" t="s">
        <v>2562</v>
      </c>
      <c r="J27" s="23" t="s">
        <v>2546</v>
      </c>
      <c r="K27" s="23" t="s">
        <v>3119</v>
      </c>
      <c r="L27" s="23">
        <v>2016</v>
      </c>
      <c r="M27" s="23">
        <v>18</v>
      </c>
      <c r="N27" s="23">
        <v>10</v>
      </c>
      <c r="O27" s="65" t="s">
        <v>356</v>
      </c>
      <c r="P27" s="27"/>
      <c r="Q27" s="27"/>
      <c r="R27" s="27"/>
      <c r="S27" s="27"/>
      <c r="T27" s="27"/>
      <c r="U27" s="27"/>
      <c r="V27" s="27"/>
      <c r="W27" s="27"/>
      <c r="X27" s="26" t="s">
        <v>3063</v>
      </c>
    </row>
    <row r="28" spans="1:26" ht="45" x14ac:dyDescent="0.25">
      <c r="A28" s="23">
        <v>27</v>
      </c>
      <c r="B28" s="23">
        <v>3003</v>
      </c>
      <c r="C28" s="23" t="s">
        <v>3054</v>
      </c>
      <c r="D28" s="24" t="s">
        <v>1759</v>
      </c>
      <c r="E28" s="23" t="s">
        <v>3120</v>
      </c>
      <c r="F28" s="25" t="s">
        <v>3121</v>
      </c>
      <c r="G28" s="23" t="s">
        <v>3122</v>
      </c>
      <c r="H28" s="23" t="s">
        <v>356</v>
      </c>
      <c r="I28" s="23" t="s">
        <v>2562</v>
      </c>
      <c r="J28" s="23" t="s">
        <v>2546</v>
      </c>
      <c r="K28" s="23" t="s">
        <v>3123</v>
      </c>
      <c r="L28" s="23">
        <v>2016</v>
      </c>
      <c r="M28" s="23">
        <v>33</v>
      </c>
      <c r="N28" s="23">
        <v>12</v>
      </c>
      <c r="O28" s="65" t="s">
        <v>356</v>
      </c>
      <c r="P28" s="27"/>
      <c r="Q28" s="27"/>
      <c r="R28" s="27"/>
      <c r="S28" s="27"/>
      <c r="T28" s="27"/>
      <c r="U28" s="27"/>
      <c r="V28" s="27"/>
      <c r="W28" s="27"/>
      <c r="X28" s="26" t="s">
        <v>3063</v>
      </c>
    </row>
    <row r="29" spans="1:26" ht="45" customHeight="1" x14ac:dyDescent="0.25">
      <c r="A29" s="23">
        <v>28</v>
      </c>
      <c r="B29" s="23">
        <v>3003</v>
      </c>
      <c r="C29" s="23" t="s">
        <v>3054</v>
      </c>
      <c r="D29" s="24" t="s">
        <v>1759</v>
      </c>
      <c r="E29" s="23" t="s">
        <v>3124</v>
      </c>
      <c r="F29" s="25" t="s">
        <v>3125</v>
      </c>
      <c r="G29" s="23" t="s">
        <v>3126</v>
      </c>
      <c r="H29" s="23" t="s">
        <v>356</v>
      </c>
      <c r="I29" s="23" t="s">
        <v>2562</v>
      </c>
      <c r="J29" s="23" t="s">
        <v>2546</v>
      </c>
      <c r="K29" s="23" t="s">
        <v>3123</v>
      </c>
      <c r="L29" s="23">
        <v>2016</v>
      </c>
      <c r="M29" s="23">
        <v>453</v>
      </c>
      <c r="N29" s="23">
        <v>14</v>
      </c>
      <c r="O29" s="64">
        <v>0</v>
      </c>
      <c r="P29" s="27"/>
      <c r="Q29" s="27"/>
      <c r="R29" s="27"/>
      <c r="S29" s="27"/>
      <c r="T29" s="27"/>
      <c r="U29" s="27"/>
      <c r="V29" s="27"/>
      <c r="W29" s="27"/>
      <c r="X29" s="26" t="s">
        <v>3127</v>
      </c>
    </row>
    <row r="30" spans="1:26" ht="39" customHeight="1" x14ac:dyDescent="0.25">
      <c r="A30" s="23">
        <v>29</v>
      </c>
      <c r="B30" s="23">
        <v>3003</v>
      </c>
      <c r="C30" s="23" t="s">
        <v>3054</v>
      </c>
      <c r="D30" s="24" t="s">
        <v>1759</v>
      </c>
      <c r="E30" s="23" t="s">
        <v>3128</v>
      </c>
      <c r="F30" s="25" t="s">
        <v>3129</v>
      </c>
      <c r="G30" s="23" t="s">
        <v>3130</v>
      </c>
      <c r="H30" s="23" t="s">
        <v>356</v>
      </c>
      <c r="I30" s="23" t="s">
        <v>2562</v>
      </c>
      <c r="J30" s="23" t="s">
        <v>2546</v>
      </c>
      <c r="K30" s="23" t="s">
        <v>3131</v>
      </c>
      <c r="L30" s="23">
        <v>2016</v>
      </c>
      <c r="M30" s="23">
        <v>100</v>
      </c>
      <c r="N30" s="23">
        <v>33</v>
      </c>
      <c r="O30" s="65" t="s">
        <v>356</v>
      </c>
      <c r="P30" s="27"/>
      <c r="Q30" s="27"/>
      <c r="R30" s="27"/>
      <c r="S30" s="27"/>
      <c r="T30" s="27"/>
      <c r="U30" s="27"/>
      <c r="V30" s="27"/>
      <c r="W30" s="27"/>
      <c r="X30" s="26" t="s">
        <v>3132</v>
      </c>
    </row>
    <row r="31" spans="1:26" ht="80.25" customHeight="1" x14ac:dyDescent="0.25">
      <c r="A31" s="23">
        <v>30</v>
      </c>
      <c r="B31" s="23">
        <v>3003</v>
      </c>
      <c r="C31" s="23" t="s">
        <v>3054</v>
      </c>
      <c r="D31" s="24" t="s">
        <v>1759</v>
      </c>
      <c r="E31" s="23" t="s">
        <v>3133</v>
      </c>
      <c r="F31" s="25" t="s">
        <v>3134</v>
      </c>
      <c r="G31" s="23" t="s">
        <v>3135</v>
      </c>
      <c r="H31" s="23" t="s">
        <v>356</v>
      </c>
      <c r="I31" s="23" t="s">
        <v>2562</v>
      </c>
      <c r="J31" s="23" t="s">
        <v>2546</v>
      </c>
      <c r="K31" s="23" t="s">
        <v>3123</v>
      </c>
      <c r="L31" s="23" t="s">
        <v>2429</v>
      </c>
      <c r="M31" s="23" t="s">
        <v>2429</v>
      </c>
      <c r="N31" s="23">
        <v>33</v>
      </c>
      <c r="O31" s="65" t="s">
        <v>356</v>
      </c>
      <c r="P31" s="27"/>
      <c r="Q31" s="27"/>
      <c r="R31" s="27"/>
      <c r="S31" s="27"/>
      <c r="T31" s="27"/>
      <c r="U31" s="27"/>
      <c r="V31" s="27"/>
      <c r="W31" s="27"/>
      <c r="X31" s="26" t="s">
        <v>3063</v>
      </c>
    </row>
    <row r="32" spans="1:26" ht="85.5" customHeight="1" x14ac:dyDescent="0.25">
      <c r="A32" s="23">
        <v>31</v>
      </c>
      <c r="B32" s="23">
        <v>3003</v>
      </c>
      <c r="C32" s="23" t="s">
        <v>3054</v>
      </c>
      <c r="D32" s="24" t="s">
        <v>1759</v>
      </c>
      <c r="E32" s="23" t="s">
        <v>3136</v>
      </c>
      <c r="F32" s="25" t="s">
        <v>3137</v>
      </c>
      <c r="G32" s="23" t="s">
        <v>3138</v>
      </c>
      <c r="H32" s="23" t="s">
        <v>356</v>
      </c>
      <c r="I32" s="23" t="s">
        <v>2562</v>
      </c>
      <c r="J32" s="23" t="s">
        <v>2546</v>
      </c>
      <c r="K32" s="23" t="s">
        <v>3131</v>
      </c>
      <c r="L32" s="23">
        <v>2016</v>
      </c>
      <c r="M32" s="23">
        <v>1301</v>
      </c>
      <c r="N32" s="23">
        <v>100</v>
      </c>
      <c r="O32" s="64">
        <v>1591</v>
      </c>
      <c r="P32" s="27"/>
      <c r="Q32" s="27"/>
      <c r="R32" s="27"/>
      <c r="S32" s="27"/>
      <c r="T32" s="27"/>
      <c r="U32" s="27"/>
      <c r="V32" s="27"/>
      <c r="W32" s="27"/>
      <c r="X32" s="27" t="s">
        <v>3132</v>
      </c>
      <c r="Y32" s="246"/>
      <c r="Z32" s="246"/>
    </row>
    <row r="33" spans="1:26" ht="60" x14ac:dyDescent="0.25">
      <c r="A33" s="23">
        <v>32</v>
      </c>
      <c r="B33" s="23">
        <v>3003</v>
      </c>
      <c r="C33" s="23" t="s">
        <v>3054</v>
      </c>
      <c r="D33" s="24" t="s">
        <v>1759</v>
      </c>
      <c r="E33" s="23" t="s">
        <v>3139</v>
      </c>
      <c r="F33" s="25" t="s">
        <v>3140</v>
      </c>
      <c r="G33" s="23" t="s">
        <v>3141</v>
      </c>
      <c r="H33" s="23" t="s">
        <v>356</v>
      </c>
      <c r="I33" s="23" t="s">
        <v>2562</v>
      </c>
      <c r="J33" s="23" t="s">
        <v>2546</v>
      </c>
      <c r="K33" s="23" t="s">
        <v>3131</v>
      </c>
      <c r="L33" s="23">
        <v>2016</v>
      </c>
      <c r="M33" s="23">
        <v>769</v>
      </c>
      <c r="N33" s="23">
        <v>100</v>
      </c>
      <c r="O33" s="65" t="s">
        <v>356</v>
      </c>
      <c r="P33" s="27"/>
      <c r="Q33" s="27"/>
      <c r="R33" s="27"/>
      <c r="S33" s="27"/>
      <c r="T33" s="27"/>
      <c r="U33" s="27"/>
      <c r="V33" s="27"/>
      <c r="W33" s="27"/>
      <c r="X33" s="26" t="s">
        <v>3104</v>
      </c>
      <c r="Y33" s="246"/>
      <c r="Z33" s="246"/>
    </row>
    <row r="34" spans="1:26" ht="105.75" customHeight="1" x14ac:dyDescent="0.25">
      <c r="A34" s="23">
        <v>33</v>
      </c>
      <c r="B34" s="23">
        <v>3003</v>
      </c>
      <c r="C34" s="23" t="s">
        <v>3054</v>
      </c>
      <c r="D34" s="24" t="s">
        <v>1759</v>
      </c>
      <c r="E34" s="23" t="s">
        <v>3142</v>
      </c>
      <c r="F34" s="25" t="s">
        <v>3143</v>
      </c>
      <c r="G34" s="23" t="s">
        <v>3144</v>
      </c>
      <c r="H34" s="23" t="s">
        <v>356</v>
      </c>
      <c r="I34" s="23" t="s">
        <v>2562</v>
      </c>
      <c r="J34" s="23" t="s">
        <v>2546</v>
      </c>
      <c r="K34" s="23" t="s">
        <v>3062</v>
      </c>
      <c r="L34" s="23">
        <v>2016</v>
      </c>
      <c r="M34" s="23">
        <v>106</v>
      </c>
      <c r="N34" s="23">
        <v>67</v>
      </c>
      <c r="O34" s="64">
        <v>187</v>
      </c>
      <c r="P34" s="27"/>
      <c r="Q34" s="27"/>
      <c r="R34" s="27"/>
      <c r="S34" s="27"/>
      <c r="T34" s="27"/>
      <c r="U34" s="27"/>
      <c r="V34" s="27"/>
      <c r="W34" s="27"/>
      <c r="X34" s="26"/>
      <c r="Y34" s="246"/>
      <c r="Z34" s="246"/>
    </row>
    <row r="35" spans="1:26" ht="45" x14ac:dyDescent="0.25">
      <c r="A35" s="23">
        <v>34</v>
      </c>
      <c r="B35" s="23">
        <v>3003</v>
      </c>
      <c r="C35" s="23" t="s">
        <v>3054</v>
      </c>
      <c r="D35" s="24" t="s">
        <v>1759</v>
      </c>
      <c r="E35" s="23" t="s">
        <v>3145</v>
      </c>
      <c r="F35" s="25" t="s">
        <v>3146</v>
      </c>
      <c r="G35" s="23" t="s">
        <v>3147</v>
      </c>
      <c r="H35" s="23" t="s">
        <v>356</v>
      </c>
      <c r="I35" s="23" t="s">
        <v>2562</v>
      </c>
      <c r="J35" s="23" t="s">
        <v>2546</v>
      </c>
      <c r="K35" s="23" t="s">
        <v>3119</v>
      </c>
      <c r="L35" s="23">
        <v>2016</v>
      </c>
      <c r="M35" s="23">
        <v>192</v>
      </c>
      <c r="N35" s="23">
        <v>100</v>
      </c>
      <c r="O35" s="65" t="s">
        <v>356</v>
      </c>
      <c r="P35" s="27"/>
      <c r="Q35" s="27"/>
      <c r="R35" s="27"/>
      <c r="S35" s="27"/>
      <c r="T35" s="27"/>
      <c r="U35" s="27"/>
      <c r="V35" s="27"/>
      <c r="W35" s="27"/>
      <c r="X35" s="26" t="s">
        <v>3063</v>
      </c>
      <c r="Y35" s="246"/>
      <c r="Z35" s="246"/>
    </row>
    <row r="36" spans="1:26" ht="75" x14ac:dyDescent="0.25">
      <c r="A36" s="23">
        <v>35</v>
      </c>
      <c r="B36" s="23">
        <v>3003</v>
      </c>
      <c r="C36" s="23" t="s">
        <v>3054</v>
      </c>
      <c r="D36" s="24" t="s">
        <v>1759</v>
      </c>
      <c r="E36" s="23" t="s">
        <v>3148</v>
      </c>
      <c r="F36" s="25" t="s">
        <v>3149</v>
      </c>
      <c r="G36" s="23" t="s">
        <v>3150</v>
      </c>
      <c r="H36" s="23" t="s">
        <v>356</v>
      </c>
      <c r="I36" s="23" t="s">
        <v>2562</v>
      </c>
      <c r="J36" s="23" t="s">
        <v>2546</v>
      </c>
      <c r="K36" s="23" t="s">
        <v>3119</v>
      </c>
      <c r="L36" s="23">
        <v>2016</v>
      </c>
      <c r="M36" s="23">
        <v>105</v>
      </c>
      <c r="N36" s="23">
        <v>105</v>
      </c>
      <c r="O36" s="65" t="s">
        <v>3151</v>
      </c>
      <c r="P36" s="27"/>
      <c r="Q36" s="27"/>
      <c r="R36" s="27"/>
      <c r="S36" s="27"/>
      <c r="T36" s="27"/>
      <c r="U36" s="27"/>
      <c r="V36" s="27"/>
      <c r="W36" s="27"/>
      <c r="X36" s="26" t="s">
        <v>3152</v>
      </c>
      <c r="Y36" s="246"/>
      <c r="Z36" s="246"/>
    </row>
    <row r="37" spans="1:26" ht="135" x14ac:dyDescent="0.25">
      <c r="A37" s="23">
        <v>36</v>
      </c>
      <c r="B37" s="23">
        <v>3003</v>
      </c>
      <c r="C37" s="23" t="s">
        <v>3054</v>
      </c>
      <c r="D37" s="24" t="s">
        <v>1759</v>
      </c>
      <c r="E37" s="23" t="s">
        <v>3153</v>
      </c>
      <c r="F37" s="25" t="s">
        <v>3154</v>
      </c>
      <c r="G37" s="23" t="s">
        <v>3155</v>
      </c>
      <c r="H37" s="23" t="s">
        <v>3156</v>
      </c>
      <c r="I37" s="23" t="s">
        <v>2545</v>
      </c>
      <c r="J37" s="23" t="s">
        <v>2546</v>
      </c>
      <c r="K37" s="23" t="s">
        <v>3157</v>
      </c>
      <c r="L37" s="23">
        <v>2016</v>
      </c>
      <c r="M37" s="23">
        <v>92</v>
      </c>
      <c r="N37" s="23">
        <v>88</v>
      </c>
      <c r="O37" s="64">
        <v>80</v>
      </c>
      <c r="P37" s="27"/>
      <c r="Q37" s="27"/>
      <c r="R37" s="27"/>
      <c r="S37" s="27"/>
      <c r="T37" s="27"/>
      <c r="U37" s="27"/>
      <c r="V37" s="27"/>
      <c r="W37" s="27"/>
      <c r="X37" s="26"/>
      <c r="Y37" s="246"/>
      <c r="Z37" s="246"/>
    </row>
    <row r="38" spans="1:26" ht="131.25" customHeight="1" x14ac:dyDescent="0.25">
      <c r="A38" s="23">
        <v>37</v>
      </c>
      <c r="B38" s="23">
        <v>3003</v>
      </c>
      <c r="C38" s="23" t="s">
        <v>3054</v>
      </c>
      <c r="D38" s="24" t="s">
        <v>1759</v>
      </c>
      <c r="E38" s="23" t="s">
        <v>3158</v>
      </c>
      <c r="F38" s="25" t="s">
        <v>3159</v>
      </c>
      <c r="G38" s="23" t="s">
        <v>3160</v>
      </c>
      <c r="H38" s="23" t="s">
        <v>3161</v>
      </c>
      <c r="I38" s="23" t="s">
        <v>2545</v>
      </c>
      <c r="J38" s="23" t="s">
        <v>2546</v>
      </c>
      <c r="K38" s="23" t="s">
        <v>3157</v>
      </c>
      <c r="L38" s="23">
        <v>2016</v>
      </c>
      <c r="M38" s="23">
        <v>97.2</v>
      </c>
      <c r="N38" s="23">
        <v>95</v>
      </c>
      <c r="O38" s="65">
        <v>97.9</v>
      </c>
      <c r="P38" s="27"/>
      <c r="Q38" s="27"/>
      <c r="R38" s="27"/>
      <c r="S38" s="27"/>
      <c r="T38" s="27"/>
      <c r="U38" s="27"/>
      <c r="V38" s="27"/>
      <c r="W38" s="27"/>
      <c r="X38" s="26"/>
      <c r="Y38" s="246"/>
      <c r="Z38" s="246"/>
    </row>
    <row r="39" spans="1:26" ht="255" x14ac:dyDescent="0.25">
      <c r="A39" s="23">
        <v>38</v>
      </c>
      <c r="B39" s="23">
        <v>3003</v>
      </c>
      <c r="C39" s="23" t="s">
        <v>3054</v>
      </c>
      <c r="D39" s="24" t="s">
        <v>1759</v>
      </c>
      <c r="E39" s="23" t="s">
        <v>3162</v>
      </c>
      <c r="F39" s="25" t="s">
        <v>3163</v>
      </c>
      <c r="G39" s="23" t="s">
        <v>3164</v>
      </c>
      <c r="H39" s="23" t="s">
        <v>3165</v>
      </c>
      <c r="I39" s="23" t="s">
        <v>2545</v>
      </c>
      <c r="J39" s="23" t="s">
        <v>2546</v>
      </c>
      <c r="K39" s="23" t="s">
        <v>3166</v>
      </c>
      <c r="L39" s="23">
        <v>2016</v>
      </c>
      <c r="M39" s="23">
        <v>117.3</v>
      </c>
      <c r="N39" s="23">
        <v>100</v>
      </c>
      <c r="O39" s="65">
        <v>104.2</v>
      </c>
      <c r="P39" s="27"/>
      <c r="Q39" s="27"/>
      <c r="R39" s="27"/>
      <c r="S39" s="27"/>
      <c r="T39" s="27"/>
      <c r="U39" s="27"/>
      <c r="V39" s="27"/>
      <c r="W39" s="27"/>
      <c r="X39" s="26"/>
    </row>
    <row r="40" spans="1:26" ht="113.25" customHeight="1" x14ac:dyDescent="0.25">
      <c r="A40" s="23">
        <v>39</v>
      </c>
      <c r="B40" s="23">
        <v>3003</v>
      </c>
      <c r="C40" s="23" t="s">
        <v>3054</v>
      </c>
      <c r="D40" s="24" t="s">
        <v>1759</v>
      </c>
      <c r="E40" s="23" t="s">
        <v>3167</v>
      </c>
      <c r="F40" s="25" t="s">
        <v>3168</v>
      </c>
      <c r="G40" s="23" t="s">
        <v>3169</v>
      </c>
      <c r="H40" s="23" t="s">
        <v>3170</v>
      </c>
      <c r="I40" s="23" t="s">
        <v>2545</v>
      </c>
      <c r="J40" s="23" t="s">
        <v>2546</v>
      </c>
      <c r="K40" s="23" t="s">
        <v>3171</v>
      </c>
      <c r="L40" s="23">
        <v>2016</v>
      </c>
      <c r="M40" s="23">
        <v>100</v>
      </c>
      <c r="N40" s="23">
        <v>100</v>
      </c>
      <c r="O40" s="65" t="s">
        <v>356</v>
      </c>
      <c r="P40" s="27"/>
      <c r="Q40" s="27"/>
      <c r="R40" s="27"/>
      <c r="S40" s="27"/>
      <c r="T40" s="27"/>
      <c r="U40" s="27"/>
      <c r="V40" s="27"/>
      <c r="W40" s="27"/>
      <c r="X40" s="26" t="s">
        <v>3172</v>
      </c>
    </row>
    <row r="41" spans="1:26" ht="113.25" customHeight="1" x14ac:dyDescent="0.25">
      <c r="A41" s="23">
        <v>40</v>
      </c>
      <c r="B41" s="23">
        <v>3003</v>
      </c>
      <c r="C41" s="23" t="s">
        <v>3054</v>
      </c>
      <c r="D41" s="24" t="s">
        <v>1759</v>
      </c>
      <c r="E41" s="23" t="s">
        <v>3173</v>
      </c>
      <c r="F41" s="25" t="s">
        <v>3174</v>
      </c>
      <c r="G41" s="23" t="s">
        <v>3175</v>
      </c>
      <c r="H41" s="23" t="s">
        <v>356</v>
      </c>
      <c r="I41" s="23" t="s">
        <v>2562</v>
      </c>
      <c r="J41" s="23" t="s">
        <v>2546</v>
      </c>
      <c r="K41" s="23" t="s">
        <v>3123</v>
      </c>
      <c r="L41" s="23" t="s">
        <v>2429</v>
      </c>
      <c r="M41" s="23" t="s">
        <v>2429</v>
      </c>
      <c r="N41" s="23">
        <v>150</v>
      </c>
      <c r="O41" s="65" t="s">
        <v>356</v>
      </c>
      <c r="P41" s="27"/>
      <c r="Q41" s="27"/>
      <c r="R41" s="27"/>
      <c r="S41" s="27"/>
      <c r="T41" s="27"/>
      <c r="U41" s="27"/>
      <c r="V41" s="27"/>
      <c r="W41" s="27"/>
      <c r="X41" s="26" t="s">
        <v>3063</v>
      </c>
    </row>
    <row r="42" spans="1:26" ht="112.5" customHeight="1" x14ac:dyDescent="0.25">
      <c r="A42" s="23">
        <v>41</v>
      </c>
      <c r="B42" s="23">
        <v>3003</v>
      </c>
      <c r="C42" s="23" t="s">
        <v>3054</v>
      </c>
      <c r="D42" s="23" t="s">
        <v>1759</v>
      </c>
      <c r="E42" s="23" t="s">
        <v>3176</v>
      </c>
      <c r="F42" s="25" t="s">
        <v>3177</v>
      </c>
      <c r="G42" s="23" t="s">
        <v>3178</v>
      </c>
      <c r="H42" s="23" t="s">
        <v>356</v>
      </c>
      <c r="I42" s="23" t="s">
        <v>2562</v>
      </c>
      <c r="J42" s="23" t="s">
        <v>2546</v>
      </c>
      <c r="K42" s="23" t="s">
        <v>3123</v>
      </c>
      <c r="L42" s="23" t="s">
        <v>2429</v>
      </c>
      <c r="M42" s="23" t="s">
        <v>2429</v>
      </c>
      <c r="N42" s="23">
        <v>125</v>
      </c>
      <c r="O42" s="65" t="s">
        <v>356</v>
      </c>
      <c r="P42" s="27"/>
      <c r="Q42" s="27"/>
      <c r="R42" s="27"/>
      <c r="S42" s="27"/>
      <c r="T42" s="27"/>
      <c r="U42" s="27"/>
      <c r="V42" s="27"/>
      <c r="W42" s="27"/>
      <c r="X42" s="26" t="s">
        <v>3063</v>
      </c>
      <c r="Y42" s="247"/>
    </row>
    <row r="43" spans="1:26" ht="336" customHeight="1" x14ac:dyDescent="0.25">
      <c r="A43" s="23">
        <v>42</v>
      </c>
      <c r="B43" s="23">
        <v>3003</v>
      </c>
      <c r="C43" s="23" t="s">
        <v>3054</v>
      </c>
      <c r="D43" s="23" t="s">
        <v>1759</v>
      </c>
      <c r="E43" s="23" t="s">
        <v>3179</v>
      </c>
      <c r="F43" s="25" t="s">
        <v>3180</v>
      </c>
      <c r="G43" s="23" t="s">
        <v>3181</v>
      </c>
      <c r="H43" s="23" t="s">
        <v>356</v>
      </c>
      <c r="I43" s="23" t="s">
        <v>2562</v>
      </c>
      <c r="J43" s="23" t="s">
        <v>2546</v>
      </c>
      <c r="K43" s="23" t="s">
        <v>3182</v>
      </c>
      <c r="L43" s="23">
        <v>2016</v>
      </c>
      <c r="M43" s="23">
        <v>160</v>
      </c>
      <c r="N43" s="23">
        <v>250</v>
      </c>
      <c r="O43" s="65" t="s">
        <v>356</v>
      </c>
      <c r="P43" s="27"/>
      <c r="Q43" s="27"/>
      <c r="R43" s="27"/>
      <c r="S43" s="27"/>
      <c r="T43" s="27"/>
      <c r="U43" s="65"/>
      <c r="V43" s="27"/>
      <c r="W43" s="27"/>
      <c r="X43" s="27" t="s">
        <v>3063</v>
      </c>
      <c r="Y43" s="247"/>
    </row>
    <row r="44" spans="1:26" ht="75.75" customHeight="1" x14ac:dyDescent="0.25">
      <c r="A44" s="23">
        <v>43</v>
      </c>
      <c r="B44" s="23">
        <v>3003</v>
      </c>
      <c r="C44" s="23" t="s">
        <v>3054</v>
      </c>
      <c r="D44" s="24" t="s">
        <v>1759</v>
      </c>
      <c r="E44" s="23" t="s">
        <v>3183</v>
      </c>
      <c r="F44" s="25" t="s">
        <v>3184</v>
      </c>
      <c r="G44" s="23" t="s">
        <v>3185</v>
      </c>
      <c r="H44" s="23" t="s">
        <v>356</v>
      </c>
      <c r="I44" s="23" t="s">
        <v>2562</v>
      </c>
      <c r="J44" s="23" t="s">
        <v>2546</v>
      </c>
      <c r="K44" s="23" t="s">
        <v>3131</v>
      </c>
      <c r="L44" s="23">
        <v>2016</v>
      </c>
      <c r="M44" s="23">
        <v>3155</v>
      </c>
      <c r="N44" s="23">
        <v>700</v>
      </c>
      <c r="O44" s="64">
        <v>2968.75</v>
      </c>
      <c r="P44" s="27"/>
      <c r="Q44" s="27"/>
      <c r="R44" s="27"/>
      <c r="S44" s="27"/>
      <c r="T44" s="27"/>
      <c r="U44" s="27"/>
      <c r="V44" s="27"/>
      <c r="W44" s="27"/>
      <c r="X44" s="26"/>
    </row>
    <row r="45" spans="1:26" ht="75.75" customHeight="1" x14ac:dyDescent="0.25">
      <c r="A45" s="23">
        <v>44</v>
      </c>
      <c r="B45" s="23">
        <v>3003</v>
      </c>
      <c r="C45" s="23" t="s">
        <v>3054</v>
      </c>
      <c r="D45" s="24" t="s">
        <v>1759</v>
      </c>
      <c r="E45" s="23" t="s">
        <v>3186</v>
      </c>
      <c r="F45" s="25" t="s">
        <v>3187</v>
      </c>
      <c r="G45" s="23" t="s">
        <v>3188</v>
      </c>
      <c r="H45" s="23" t="s">
        <v>356</v>
      </c>
      <c r="I45" s="23" t="s">
        <v>2562</v>
      </c>
      <c r="J45" s="23" t="s">
        <v>2546</v>
      </c>
      <c r="K45" s="23" t="s">
        <v>3123</v>
      </c>
      <c r="L45" s="23">
        <v>2016</v>
      </c>
      <c r="M45" s="23">
        <v>303</v>
      </c>
      <c r="N45" s="23">
        <v>452</v>
      </c>
      <c r="O45" s="65" t="s">
        <v>356</v>
      </c>
      <c r="P45" s="27"/>
      <c r="Q45" s="27"/>
      <c r="R45" s="27"/>
      <c r="S45" s="27"/>
      <c r="T45" s="27"/>
      <c r="U45" s="27"/>
      <c r="V45" s="27"/>
      <c r="W45" s="27"/>
      <c r="X45" s="26" t="s">
        <v>3063</v>
      </c>
    </row>
    <row r="46" spans="1:26" ht="45" x14ac:dyDescent="0.25">
      <c r="A46" s="23">
        <v>45</v>
      </c>
      <c r="B46" s="23">
        <v>3003</v>
      </c>
      <c r="C46" s="23" t="s">
        <v>3054</v>
      </c>
      <c r="D46" s="24" t="s">
        <v>1759</v>
      </c>
      <c r="E46" s="23" t="s">
        <v>3189</v>
      </c>
      <c r="F46" s="25" t="s">
        <v>3190</v>
      </c>
      <c r="G46" s="23" t="s">
        <v>3191</v>
      </c>
      <c r="H46" s="23" t="s">
        <v>356</v>
      </c>
      <c r="I46" s="23" t="s">
        <v>2562</v>
      </c>
      <c r="J46" s="23" t="s">
        <v>2546</v>
      </c>
      <c r="K46" s="23" t="s">
        <v>3119</v>
      </c>
      <c r="L46" s="23">
        <v>2016</v>
      </c>
      <c r="M46" s="23">
        <v>30</v>
      </c>
      <c r="N46" s="23">
        <v>500</v>
      </c>
      <c r="O46" s="65" t="s">
        <v>356</v>
      </c>
      <c r="P46" s="27"/>
      <c r="Q46" s="27"/>
      <c r="R46" s="27"/>
      <c r="S46" s="27"/>
      <c r="T46" s="27"/>
      <c r="U46" s="27"/>
      <c r="V46" s="27"/>
      <c r="W46" s="27"/>
      <c r="X46" s="26" t="s">
        <v>3063</v>
      </c>
    </row>
    <row r="47" spans="1:26" ht="75" x14ac:dyDescent="0.25">
      <c r="A47" s="23">
        <v>46</v>
      </c>
      <c r="B47" s="23">
        <v>3003</v>
      </c>
      <c r="C47" s="23" t="s">
        <v>3054</v>
      </c>
      <c r="D47" s="24" t="s">
        <v>1759</v>
      </c>
      <c r="E47" s="23" t="s">
        <v>3192</v>
      </c>
      <c r="F47" s="25" t="s">
        <v>3193</v>
      </c>
      <c r="G47" s="23" t="s">
        <v>3194</v>
      </c>
      <c r="H47" s="23" t="s">
        <v>356</v>
      </c>
      <c r="I47" s="23" t="s">
        <v>2562</v>
      </c>
      <c r="J47" s="23" t="s">
        <v>2546</v>
      </c>
      <c r="K47" s="23" t="s">
        <v>3195</v>
      </c>
      <c r="L47" s="23">
        <v>2016</v>
      </c>
      <c r="M47" s="23">
        <v>1000</v>
      </c>
      <c r="N47" s="23">
        <v>3000</v>
      </c>
      <c r="O47" s="65" t="s">
        <v>356</v>
      </c>
      <c r="P47" s="27"/>
      <c r="Q47" s="27"/>
      <c r="R47" s="27"/>
      <c r="S47" s="27"/>
      <c r="T47" s="27"/>
      <c r="U47" s="27"/>
      <c r="V47" s="27"/>
      <c r="W47" s="27"/>
      <c r="X47" s="26" t="s">
        <v>3063</v>
      </c>
    </row>
    <row r="48" spans="1:26" ht="75" x14ac:dyDescent="0.25">
      <c r="A48" s="23">
        <v>47</v>
      </c>
      <c r="B48" s="23">
        <v>3003</v>
      </c>
      <c r="C48" s="23" t="s">
        <v>3054</v>
      </c>
      <c r="D48" s="24" t="s">
        <v>1759</v>
      </c>
      <c r="E48" s="23" t="s">
        <v>3196</v>
      </c>
      <c r="F48" s="25" t="s">
        <v>3197</v>
      </c>
      <c r="G48" s="23" t="s">
        <v>3198</v>
      </c>
      <c r="H48" s="23" t="s">
        <v>356</v>
      </c>
      <c r="I48" s="23" t="s">
        <v>2562</v>
      </c>
      <c r="J48" s="23" t="s">
        <v>2546</v>
      </c>
      <c r="K48" s="23" t="s">
        <v>3199</v>
      </c>
      <c r="L48" s="23">
        <v>2016</v>
      </c>
      <c r="M48" s="23">
        <v>7000</v>
      </c>
      <c r="N48" s="23">
        <v>9000</v>
      </c>
      <c r="O48" s="65" t="s">
        <v>356</v>
      </c>
      <c r="P48" s="27"/>
      <c r="Q48" s="27"/>
      <c r="R48" s="27"/>
      <c r="S48" s="27"/>
      <c r="T48" s="27"/>
      <c r="U48" s="27"/>
      <c r="V48" s="27"/>
      <c r="W48" s="27"/>
      <c r="X48" s="26" t="s">
        <v>3063</v>
      </c>
    </row>
    <row r="49" spans="1:26" ht="60" x14ac:dyDescent="0.25">
      <c r="A49" s="23">
        <v>48</v>
      </c>
      <c r="B49" s="23">
        <v>3003</v>
      </c>
      <c r="C49" s="23" t="s">
        <v>3054</v>
      </c>
      <c r="D49" s="24" t="s">
        <v>1759</v>
      </c>
      <c r="E49" s="23" t="s">
        <v>3200</v>
      </c>
      <c r="F49" s="25" t="s">
        <v>3201</v>
      </c>
      <c r="G49" s="23" t="s">
        <v>3202</v>
      </c>
      <c r="H49" s="23" t="s">
        <v>356</v>
      </c>
      <c r="I49" s="23" t="s">
        <v>2545</v>
      </c>
      <c r="J49" s="23" t="s">
        <v>2546</v>
      </c>
      <c r="K49" s="23" t="s">
        <v>3067</v>
      </c>
      <c r="L49" s="23">
        <v>2016</v>
      </c>
      <c r="M49" s="23">
        <v>0.04</v>
      </c>
      <c r="N49" s="23" t="s">
        <v>3203</v>
      </c>
      <c r="O49" s="65">
        <v>19.2511371509474</v>
      </c>
      <c r="P49" s="27"/>
      <c r="Q49" s="27"/>
      <c r="R49" s="27"/>
      <c r="S49" s="27"/>
      <c r="T49" s="27"/>
      <c r="U49" s="27"/>
      <c r="V49" s="27"/>
      <c r="W49" s="27"/>
      <c r="X49" s="26"/>
    </row>
    <row r="50" spans="1:26" ht="75" x14ac:dyDescent="0.25">
      <c r="A50" s="23">
        <v>49</v>
      </c>
      <c r="B50" s="23">
        <v>3003</v>
      </c>
      <c r="C50" s="23" t="s">
        <v>3054</v>
      </c>
      <c r="D50" s="24" t="s">
        <v>1759</v>
      </c>
      <c r="E50" s="23" t="s">
        <v>3204</v>
      </c>
      <c r="F50" s="25" t="s">
        <v>3205</v>
      </c>
      <c r="G50" s="23" t="s">
        <v>3206</v>
      </c>
      <c r="H50" s="23" t="s">
        <v>356</v>
      </c>
      <c r="I50" s="23" t="s">
        <v>2545</v>
      </c>
      <c r="J50" s="23" t="s">
        <v>2546</v>
      </c>
      <c r="K50" s="23" t="s">
        <v>3207</v>
      </c>
      <c r="L50" s="23">
        <v>2016</v>
      </c>
      <c r="M50" s="23">
        <v>0.66200000000000003</v>
      </c>
      <c r="N50" s="23" t="s">
        <v>3208</v>
      </c>
      <c r="O50" s="65">
        <v>65.52</v>
      </c>
      <c r="P50" s="27"/>
      <c r="Q50" s="27"/>
      <c r="R50" s="27"/>
      <c r="S50" s="27"/>
      <c r="T50" s="27"/>
      <c r="U50" s="27"/>
      <c r="V50" s="27"/>
      <c r="W50" s="27"/>
      <c r="X50" s="26"/>
    </row>
    <row r="51" spans="1:26" ht="60" x14ac:dyDescent="0.25">
      <c r="A51" s="23">
        <v>50</v>
      </c>
      <c r="B51" s="23">
        <v>3003</v>
      </c>
      <c r="C51" s="23" t="s">
        <v>3054</v>
      </c>
      <c r="D51" s="24" t="s">
        <v>1759</v>
      </c>
      <c r="E51" s="23" t="s">
        <v>3209</v>
      </c>
      <c r="F51" s="25" t="s">
        <v>3210</v>
      </c>
      <c r="G51" s="23" t="s">
        <v>3211</v>
      </c>
      <c r="H51" s="23" t="s">
        <v>356</v>
      </c>
      <c r="I51" s="23" t="s">
        <v>2562</v>
      </c>
      <c r="J51" s="23" t="s">
        <v>2546</v>
      </c>
      <c r="K51" s="23" t="s">
        <v>3067</v>
      </c>
      <c r="L51" s="23">
        <v>2016</v>
      </c>
      <c r="M51" s="23" t="s">
        <v>3212</v>
      </c>
      <c r="N51" s="24" t="s">
        <v>3213</v>
      </c>
      <c r="O51" s="251" t="s">
        <v>3214</v>
      </c>
      <c r="P51" s="27"/>
      <c r="Q51" s="27"/>
      <c r="R51" s="27"/>
      <c r="S51" s="27"/>
      <c r="T51" s="27"/>
      <c r="U51" s="27"/>
      <c r="V51" s="27"/>
      <c r="W51" s="27"/>
      <c r="X51" s="26"/>
      <c r="Y51" s="248"/>
      <c r="Z51" s="248"/>
    </row>
    <row r="52" spans="1:26" ht="75" x14ac:dyDescent="0.25">
      <c r="A52" s="23">
        <v>51</v>
      </c>
      <c r="B52" s="23">
        <v>3003</v>
      </c>
      <c r="C52" s="23" t="s">
        <v>3054</v>
      </c>
      <c r="D52" s="24" t="s">
        <v>1759</v>
      </c>
      <c r="E52" s="23" t="s">
        <v>3215</v>
      </c>
      <c r="F52" s="25" t="s">
        <v>3216</v>
      </c>
      <c r="G52" s="23" t="s">
        <v>3217</v>
      </c>
      <c r="H52" s="23" t="s">
        <v>3218</v>
      </c>
      <c r="I52" s="23" t="s">
        <v>3219</v>
      </c>
      <c r="J52" s="23" t="s">
        <v>2546</v>
      </c>
      <c r="K52" s="23" t="s">
        <v>3220</v>
      </c>
      <c r="L52" s="23">
        <v>2016</v>
      </c>
      <c r="M52" s="23" t="s">
        <v>3221</v>
      </c>
      <c r="N52" s="24" t="s">
        <v>3222</v>
      </c>
      <c r="O52" s="251">
        <v>10.1</v>
      </c>
      <c r="P52" s="27"/>
      <c r="Q52" s="27"/>
      <c r="R52" s="27"/>
      <c r="S52" s="27"/>
      <c r="T52" s="27"/>
      <c r="U52" s="27"/>
      <c r="V52" s="27"/>
      <c r="W52" s="27"/>
      <c r="X52" s="27" t="s">
        <v>3223</v>
      </c>
      <c r="Y52" s="248"/>
      <c r="Z52" s="248"/>
    </row>
    <row r="53" spans="1:26" ht="105" x14ac:dyDescent="0.25">
      <c r="A53" s="23">
        <v>52</v>
      </c>
      <c r="B53" s="23">
        <v>3003</v>
      </c>
      <c r="C53" s="23" t="s">
        <v>3054</v>
      </c>
      <c r="D53" s="24" t="s">
        <v>1759</v>
      </c>
      <c r="E53" s="23" t="s">
        <v>3224</v>
      </c>
      <c r="F53" s="25" t="s">
        <v>3225</v>
      </c>
      <c r="G53" s="23" t="s">
        <v>3226</v>
      </c>
      <c r="H53" s="23" t="s">
        <v>3227</v>
      </c>
      <c r="I53" s="23" t="s">
        <v>3228</v>
      </c>
      <c r="J53" s="23" t="s">
        <v>2546</v>
      </c>
      <c r="K53" s="23" t="s">
        <v>3229</v>
      </c>
      <c r="L53" s="23">
        <v>2016</v>
      </c>
      <c r="M53" s="23" t="s">
        <v>3230</v>
      </c>
      <c r="N53" s="24" t="s">
        <v>3231</v>
      </c>
      <c r="O53" s="251">
        <v>122.66712422568462</v>
      </c>
      <c r="P53" s="27"/>
      <c r="Q53" s="27"/>
      <c r="R53" s="27"/>
      <c r="S53" s="27"/>
      <c r="T53" s="27"/>
      <c r="U53" s="27"/>
      <c r="V53" s="27"/>
      <c r="W53" s="27"/>
      <c r="X53" s="26"/>
      <c r="Y53" s="248"/>
      <c r="Z53" s="248"/>
    </row>
    <row r="54" spans="1:26" ht="75" x14ac:dyDescent="0.25">
      <c r="A54" s="23">
        <v>53</v>
      </c>
      <c r="B54" s="23">
        <v>3003</v>
      </c>
      <c r="C54" s="23" t="s">
        <v>3054</v>
      </c>
      <c r="D54" s="24" t="s">
        <v>1759</v>
      </c>
      <c r="E54" s="23" t="s">
        <v>3232</v>
      </c>
      <c r="F54" s="25" t="s">
        <v>3232</v>
      </c>
      <c r="G54" s="23" t="s">
        <v>3233</v>
      </c>
      <c r="H54" s="23" t="s">
        <v>3234</v>
      </c>
      <c r="I54" s="23" t="s">
        <v>3235</v>
      </c>
      <c r="J54" s="23" t="s">
        <v>2546</v>
      </c>
      <c r="K54" s="23" t="s">
        <v>3236</v>
      </c>
      <c r="L54" s="23">
        <v>2016</v>
      </c>
      <c r="M54" s="23" t="s">
        <v>3237</v>
      </c>
      <c r="N54" s="24" t="s">
        <v>3238</v>
      </c>
      <c r="O54" s="251">
        <v>42.314998061225317</v>
      </c>
      <c r="P54" s="27"/>
      <c r="Q54" s="27"/>
      <c r="R54" s="27"/>
      <c r="S54" s="27"/>
      <c r="T54" s="27"/>
      <c r="U54" s="27"/>
      <c r="V54" s="27"/>
      <c r="W54" s="27"/>
      <c r="X54" s="26"/>
      <c r="Y54" s="248"/>
      <c r="Z54" s="248"/>
    </row>
    <row r="55" spans="1:26" ht="90" x14ac:dyDescent="0.25">
      <c r="A55" s="23">
        <v>54</v>
      </c>
      <c r="B55" s="23">
        <v>3003</v>
      </c>
      <c r="C55" s="23" t="s">
        <v>3054</v>
      </c>
      <c r="D55" s="24" t="s">
        <v>1759</v>
      </c>
      <c r="E55" s="23" t="s">
        <v>3239</v>
      </c>
      <c r="F55" s="25" t="s">
        <v>3240</v>
      </c>
      <c r="G55" s="23" t="s">
        <v>3241</v>
      </c>
      <c r="H55" s="23" t="s">
        <v>3242</v>
      </c>
      <c r="I55" s="23" t="s">
        <v>2545</v>
      </c>
      <c r="J55" s="23" t="s">
        <v>2546</v>
      </c>
      <c r="K55" s="23" t="s">
        <v>3243</v>
      </c>
      <c r="L55" s="23" t="s">
        <v>2429</v>
      </c>
      <c r="M55" s="23" t="s">
        <v>2429</v>
      </c>
      <c r="N55" s="24" t="s">
        <v>3244</v>
      </c>
      <c r="O55" s="251" t="s">
        <v>356</v>
      </c>
      <c r="P55" s="27"/>
      <c r="Q55" s="27"/>
      <c r="R55" s="27"/>
      <c r="S55" s="27"/>
      <c r="T55" s="27"/>
      <c r="U55" s="27"/>
      <c r="V55" s="27"/>
      <c r="W55" s="27"/>
      <c r="X55" s="26" t="s">
        <v>3063</v>
      </c>
      <c r="Y55" s="248"/>
      <c r="Z55" s="248"/>
    </row>
    <row r="56" spans="1:26" ht="285" x14ac:dyDescent="0.25">
      <c r="A56" s="47">
        <v>55</v>
      </c>
      <c r="B56" s="47">
        <v>3005</v>
      </c>
      <c r="C56" s="47" t="s">
        <v>2818</v>
      </c>
      <c r="D56" s="48" t="s">
        <v>1026</v>
      </c>
      <c r="E56" s="47" t="s">
        <v>2819</v>
      </c>
      <c r="F56" s="58" t="s">
        <v>2820</v>
      </c>
      <c r="G56" s="47" t="s">
        <v>2821</v>
      </c>
      <c r="H56" s="47" t="s">
        <v>356</v>
      </c>
      <c r="I56" s="47" t="s">
        <v>2545</v>
      </c>
      <c r="J56" s="47" t="s">
        <v>2546</v>
      </c>
      <c r="K56" s="47" t="s">
        <v>2822</v>
      </c>
      <c r="L56" s="47" t="s">
        <v>2429</v>
      </c>
      <c r="M56" s="47" t="s">
        <v>2429</v>
      </c>
      <c r="N56" s="24">
        <v>12.65</v>
      </c>
      <c r="O56" s="59">
        <f>(P56/Q56)*R56</f>
        <v>12.56406731732223</v>
      </c>
      <c r="P56" s="57">
        <v>191.94</v>
      </c>
      <c r="Q56" s="57">
        <v>1527.69</v>
      </c>
      <c r="R56" s="57">
        <v>100</v>
      </c>
      <c r="S56" s="52"/>
      <c r="T56" s="52"/>
      <c r="U56" s="52"/>
      <c r="V56" s="52"/>
      <c r="W56" s="27"/>
      <c r="X56" s="26" t="s">
        <v>2823</v>
      </c>
      <c r="Y56" s="248"/>
      <c r="Z56" s="248"/>
    </row>
    <row r="57" spans="1:26" ht="60" x14ac:dyDescent="0.25">
      <c r="A57" s="47">
        <v>56</v>
      </c>
      <c r="B57" s="47">
        <v>3005</v>
      </c>
      <c r="C57" s="47" t="s">
        <v>2818</v>
      </c>
      <c r="D57" s="48" t="s">
        <v>1026</v>
      </c>
      <c r="E57" s="47" t="s">
        <v>2824</v>
      </c>
      <c r="F57" s="49" t="s">
        <v>2825</v>
      </c>
      <c r="G57" s="47" t="s">
        <v>2826</v>
      </c>
      <c r="H57" s="47" t="s">
        <v>2827</v>
      </c>
      <c r="I57" s="47" t="s">
        <v>2545</v>
      </c>
      <c r="J57" s="47" t="s">
        <v>2546</v>
      </c>
      <c r="K57" s="47" t="s">
        <v>2828</v>
      </c>
      <c r="L57" s="47">
        <v>2017</v>
      </c>
      <c r="M57" s="47" t="s">
        <v>2429</v>
      </c>
      <c r="N57" s="24">
        <v>20</v>
      </c>
      <c r="O57" s="52" t="s">
        <v>356</v>
      </c>
      <c r="P57" s="52"/>
      <c r="Q57" s="52"/>
      <c r="R57" s="52"/>
      <c r="S57" s="52"/>
      <c r="T57" s="52"/>
      <c r="U57" s="52"/>
      <c r="V57" s="52"/>
      <c r="W57" s="53"/>
      <c r="X57" s="254" t="s">
        <v>2829</v>
      </c>
      <c r="Y57" s="248"/>
      <c r="Z57" s="248"/>
    </row>
    <row r="58" spans="1:26" ht="60" customHeight="1" x14ac:dyDescent="0.25">
      <c r="A58" s="47">
        <v>57</v>
      </c>
      <c r="B58" s="47">
        <v>3005</v>
      </c>
      <c r="C58" s="47" t="s">
        <v>2818</v>
      </c>
      <c r="D58" s="48" t="s">
        <v>1026</v>
      </c>
      <c r="E58" s="47" t="s">
        <v>2830</v>
      </c>
      <c r="F58" s="58" t="s">
        <v>2831</v>
      </c>
      <c r="G58" s="60" t="s">
        <v>2832</v>
      </c>
      <c r="H58" s="47" t="s">
        <v>2833</v>
      </c>
      <c r="I58" s="47" t="s">
        <v>2834</v>
      </c>
      <c r="J58" s="47" t="s">
        <v>2546</v>
      </c>
      <c r="K58" s="47" t="s">
        <v>2835</v>
      </c>
      <c r="L58" s="47" t="s">
        <v>2429</v>
      </c>
      <c r="M58" s="47" t="s">
        <v>2429</v>
      </c>
      <c r="N58" s="24">
        <v>0.7</v>
      </c>
      <c r="O58" s="52" t="s">
        <v>356</v>
      </c>
      <c r="P58" s="52"/>
      <c r="Q58" s="52"/>
      <c r="R58" s="52"/>
      <c r="S58" s="52"/>
      <c r="T58" s="52"/>
      <c r="U58" s="52"/>
      <c r="V58" s="52"/>
      <c r="W58" s="52"/>
      <c r="X58" s="243" t="s">
        <v>2836</v>
      </c>
    </row>
    <row r="59" spans="1:26" ht="90" x14ac:dyDescent="0.25">
      <c r="A59" s="47">
        <v>58</v>
      </c>
      <c r="B59" s="47">
        <v>3005</v>
      </c>
      <c r="C59" s="47" t="s">
        <v>2818</v>
      </c>
      <c r="D59" s="48" t="s">
        <v>1026</v>
      </c>
      <c r="E59" s="47" t="s">
        <v>2837</v>
      </c>
      <c r="F59" s="49" t="s">
        <v>2838</v>
      </c>
      <c r="G59" s="47" t="s">
        <v>2839</v>
      </c>
      <c r="H59" s="47" t="s">
        <v>356</v>
      </c>
      <c r="I59" s="47" t="s">
        <v>2545</v>
      </c>
      <c r="J59" s="47" t="s">
        <v>2546</v>
      </c>
      <c r="K59" s="47" t="s">
        <v>2840</v>
      </c>
      <c r="L59" s="47">
        <v>2015</v>
      </c>
      <c r="M59" s="47">
        <v>44.27</v>
      </c>
      <c r="N59" s="24">
        <v>44.27</v>
      </c>
      <c r="O59" s="50">
        <f>(P59/Q59)*R59</f>
        <v>48.176658877128212</v>
      </c>
      <c r="P59" s="57">
        <v>735.99</v>
      </c>
      <c r="Q59" s="57">
        <v>1527.69</v>
      </c>
      <c r="R59" s="57">
        <v>100</v>
      </c>
      <c r="S59" s="52"/>
      <c r="T59" s="52"/>
      <c r="U59" s="52"/>
      <c r="V59" s="52"/>
      <c r="W59" s="52"/>
      <c r="X59" s="242" t="s">
        <v>2841</v>
      </c>
    </row>
    <row r="60" spans="1:26" ht="150" x14ac:dyDescent="0.25">
      <c r="A60" s="47">
        <v>59</v>
      </c>
      <c r="B60" s="47">
        <v>3005</v>
      </c>
      <c r="C60" s="47" t="s">
        <v>2818</v>
      </c>
      <c r="D60" s="48" t="s">
        <v>1026</v>
      </c>
      <c r="E60" s="47" t="s">
        <v>2842</v>
      </c>
      <c r="F60" s="49" t="s">
        <v>2843</v>
      </c>
      <c r="G60" s="47" t="s">
        <v>2844</v>
      </c>
      <c r="H60" s="47" t="s">
        <v>356</v>
      </c>
      <c r="I60" s="47" t="s">
        <v>2845</v>
      </c>
      <c r="J60" s="47" t="s">
        <v>2736</v>
      </c>
      <c r="K60" s="47" t="s">
        <v>2828</v>
      </c>
      <c r="L60" s="47" t="s">
        <v>2429</v>
      </c>
      <c r="M60" s="47" t="s">
        <v>2429</v>
      </c>
      <c r="N60" s="24">
        <v>39000</v>
      </c>
      <c r="O60" s="50">
        <v>29043</v>
      </c>
      <c r="P60" s="52"/>
      <c r="Q60" s="52"/>
      <c r="R60" s="52"/>
      <c r="S60" s="52"/>
      <c r="T60" s="52"/>
      <c r="U60" s="52"/>
      <c r="V60" s="52"/>
      <c r="W60" s="52"/>
      <c r="X60" s="242" t="s">
        <v>2846</v>
      </c>
    </row>
    <row r="61" spans="1:26" ht="150" x14ac:dyDescent="0.25">
      <c r="A61" s="47">
        <v>60</v>
      </c>
      <c r="B61" s="47">
        <v>3005</v>
      </c>
      <c r="C61" s="47" t="s">
        <v>2818</v>
      </c>
      <c r="D61" s="48" t="s">
        <v>1026</v>
      </c>
      <c r="E61" s="47" t="s">
        <v>2847</v>
      </c>
      <c r="F61" s="49" t="s">
        <v>2848</v>
      </c>
      <c r="G61" s="47" t="s">
        <v>2849</v>
      </c>
      <c r="H61" s="47" t="s">
        <v>2850</v>
      </c>
      <c r="I61" s="47" t="s">
        <v>2562</v>
      </c>
      <c r="J61" s="47" t="s">
        <v>2851</v>
      </c>
      <c r="K61" s="47" t="s">
        <v>2828</v>
      </c>
      <c r="L61" s="47" t="s">
        <v>2429</v>
      </c>
      <c r="M61" s="47" t="s">
        <v>2429</v>
      </c>
      <c r="N61" s="24">
        <v>60000</v>
      </c>
      <c r="O61" s="52">
        <v>36624</v>
      </c>
      <c r="P61" s="52"/>
      <c r="Q61" s="52"/>
      <c r="R61" s="52"/>
      <c r="S61" s="52"/>
      <c r="T61" s="52"/>
      <c r="U61" s="52"/>
      <c r="V61" s="52"/>
      <c r="W61" s="52"/>
      <c r="X61" s="244" t="s">
        <v>3757</v>
      </c>
    </row>
    <row r="62" spans="1:26" ht="42" customHeight="1" x14ac:dyDescent="0.25">
      <c r="A62" s="47">
        <v>61</v>
      </c>
      <c r="B62" s="47">
        <v>3005</v>
      </c>
      <c r="C62" s="47" t="s">
        <v>2818</v>
      </c>
      <c r="D62" s="48" t="s">
        <v>2521</v>
      </c>
      <c r="E62" s="47" t="s">
        <v>2852</v>
      </c>
      <c r="F62" s="49" t="s">
        <v>2852</v>
      </c>
      <c r="G62" s="47" t="s">
        <v>2853</v>
      </c>
      <c r="H62" s="47" t="s">
        <v>2854</v>
      </c>
      <c r="I62" s="47" t="s">
        <v>2704</v>
      </c>
      <c r="J62" s="47" t="s">
        <v>2736</v>
      </c>
      <c r="K62" s="47" t="s">
        <v>2855</v>
      </c>
      <c r="L62" s="47" t="s">
        <v>2715</v>
      </c>
      <c r="M62" s="47" t="s">
        <v>2856</v>
      </c>
      <c r="N62" s="24">
        <v>222000</v>
      </c>
      <c r="O62" s="52" t="s">
        <v>356</v>
      </c>
      <c r="P62" s="52"/>
      <c r="Q62" s="52"/>
      <c r="R62" s="52"/>
      <c r="S62" s="52"/>
      <c r="T62" s="52"/>
      <c r="U62" s="52"/>
      <c r="V62" s="52"/>
      <c r="W62" s="52"/>
      <c r="X62" s="55" t="s">
        <v>2857</v>
      </c>
    </row>
    <row r="63" spans="1:26" ht="32.25" customHeight="1" x14ac:dyDescent="0.25">
      <c r="A63" s="47">
        <v>62</v>
      </c>
      <c r="B63" s="47">
        <v>3005</v>
      </c>
      <c r="C63" s="47" t="s">
        <v>2818</v>
      </c>
      <c r="D63" s="48" t="s">
        <v>1026</v>
      </c>
      <c r="E63" s="47" t="s">
        <v>2858</v>
      </c>
      <c r="F63" s="49" t="s">
        <v>2859</v>
      </c>
      <c r="G63" s="47" t="s">
        <v>2860</v>
      </c>
      <c r="H63" s="47" t="s">
        <v>2861</v>
      </c>
      <c r="I63" s="47" t="s">
        <v>2862</v>
      </c>
      <c r="J63" s="47" t="s">
        <v>2546</v>
      </c>
      <c r="K63" s="47" t="s">
        <v>2828</v>
      </c>
      <c r="L63" s="47">
        <v>2016</v>
      </c>
      <c r="M63" s="47">
        <v>37896664</v>
      </c>
      <c r="N63" s="24">
        <v>41000000</v>
      </c>
      <c r="O63" s="52" t="s">
        <v>356</v>
      </c>
      <c r="P63" s="52"/>
      <c r="Q63" s="52"/>
      <c r="R63" s="52"/>
      <c r="S63" s="52"/>
      <c r="T63" s="52"/>
      <c r="U63" s="52"/>
      <c r="V63" s="52"/>
      <c r="W63" s="52"/>
      <c r="X63" s="55" t="s">
        <v>2863</v>
      </c>
    </row>
    <row r="64" spans="1:26" ht="36" customHeight="1" x14ac:dyDescent="0.25">
      <c r="A64" s="23">
        <v>63</v>
      </c>
      <c r="B64" s="23">
        <v>3006</v>
      </c>
      <c r="C64" s="23" t="s">
        <v>2669</v>
      </c>
      <c r="D64" s="24" t="s">
        <v>2122</v>
      </c>
      <c r="E64" s="23" t="s">
        <v>3032</v>
      </c>
      <c r="F64" s="25" t="s">
        <v>3033</v>
      </c>
      <c r="G64" s="23" t="s">
        <v>3034</v>
      </c>
      <c r="H64" s="23" t="s">
        <v>3035</v>
      </c>
      <c r="I64" s="23" t="s">
        <v>2545</v>
      </c>
      <c r="J64" s="23" t="s">
        <v>2546</v>
      </c>
      <c r="K64" s="23" t="s">
        <v>3036</v>
      </c>
      <c r="L64" s="23" t="s">
        <v>2429</v>
      </c>
      <c r="M64" s="23" t="s">
        <v>2429</v>
      </c>
      <c r="N64" s="23">
        <v>0.75</v>
      </c>
      <c r="O64" s="26">
        <v>7</v>
      </c>
      <c r="P64" s="27"/>
      <c r="Q64" s="27"/>
      <c r="R64" s="27"/>
      <c r="S64" s="27"/>
      <c r="T64" s="27"/>
      <c r="U64" s="27"/>
      <c r="V64" s="27"/>
      <c r="W64" s="27"/>
      <c r="X64" s="26"/>
    </row>
    <row r="65" spans="1:25" ht="35.25" customHeight="1" x14ac:dyDescent="0.25">
      <c r="A65" s="23">
        <v>64</v>
      </c>
      <c r="B65" s="23">
        <v>3006</v>
      </c>
      <c r="C65" s="23" t="s">
        <v>2669</v>
      </c>
      <c r="D65" s="24" t="s">
        <v>1379</v>
      </c>
      <c r="E65" s="23" t="s">
        <v>2670</v>
      </c>
      <c r="F65" s="25" t="s">
        <v>2671</v>
      </c>
      <c r="G65" s="23" t="s">
        <v>2672</v>
      </c>
      <c r="H65" s="23" t="s">
        <v>356</v>
      </c>
      <c r="I65" s="23" t="s">
        <v>2545</v>
      </c>
      <c r="J65" s="23" t="s">
        <v>2546</v>
      </c>
      <c r="K65" s="23" t="s">
        <v>2673</v>
      </c>
      <c r="L65" s="23">
        <v>2016</v>
      </c>
      <c r="M65" s="23">
        <v>89.06</v>
      </c>
      <c r="N65" s="29">
        <v>1</v>
      </c>
      <c r="O65" s="30">
        <v>1</v>
      </c>
      <c r="P65" s="27" t="s">
        <v>2674</v>
      </c>
      <c r="Q65" s="27"/>
      <c r="R65" s="27"/>
      <c r="S65" s="27"/>
      <c r="T65" s="27"/>
      <c r="U65" s="27"/>
      <c r="V65" s="27"/>
      <c r="W65" s="27"/>
      <c r="X65" s="26"/>
    </row>
    <row r="66" spans="1:25" ht="45" x14ac:dyDescent="0.25">
      <c r="A66" s="23">
        <v>65</v>
      </c>
      <c r="B66" s="23">
        <v>3006</v>
      </c>
      <c r="C66" s="23" t="s">
        <v>2669</v>
      </c>
      <c r="D66" s="24" t="s">
        <v>1759</v>
      </c>
      <c r="E66" s="23" t="s">
        <v>3245</v>
      </c>
      <c r="F66" s="25" t="s">
        <v>3246</v>
      </c>
      <c r="G66" s="23" t="s">
        <v>3247</v>
      </c>
      <c r="H66" s="23" t="s">
        <v>356</v>
      </c>
      <c r="I66" s="23" t="s">
        <v>2562</v>
      </c>
      <c r="J66" s="23" t="s">
        <v>2546</v>
      </c>
      <c r="K66" s="23" t="s">
        <v>3123</v>
      </c>
      <c r="L66" s="23">
        <v>2016</v>
      </c>
      <c r="M66" s="23">
        <v>2</v>
      </c>
      <c r="N66" s="23">
        <v>5</v>
      </c>
      <c r="O66" s="65" t="s">
        <v>356</v>
      </c>
      <c r="P66" s="27"/>
      <c r="Q66" s="27"/>
      <c r="R66" s="27"/>
      <c r="S66" s="27"/>
      <c r="T66" s="27"/>
      <c r="U66" s="27"/>
      <c r="V66" s="27"/>
      <c r="W66" s="27"/>
      <c r="X66" s="26" t="s">
        <v>3063</v>
      </c>
    </row>
    <row r="67" spans="1:25" ht="45" x14ac:dyDescent="0.25">
      <c r="A67" s="23">
        <v>66</v>
      </c>
      <c r="B67" s="23">
        <v>3006</v>
      </c>
      <c r="C67" s="23" t="s">
        <v>2669</v>
      </c>
      <c r="D67" s="24" t="s">
        <v>1759</v>
      </c>
      <c r="E67" s="23" t="s">
        <v>3248</v>
      </c>
      <c r="F67" s="25" t="s">
        <v>3249</v>
      </c>
      <c r="G67" s="23" t="s">
        <v>3250</v>
      </c>
      <c r="H67" s="23" t="s">
        <v>356</v>
      </c>
      <c r="I67" s="23" t="s">
        <v>2562</v>
      </c>
      <c r="J67" s="23" t="s">
        <v>2546</v>
      </c>
      <c r="K67" s="23" t="s">
        <v>3123</v>
      </c>
      <c r="L67" s="23">
        <v>2016</v>
      </c>
      <c r="M67" s="23">
        <v>3</v>
      </c>
      <c r="N67" s="23">
        <v>25</v>
      </c>
      <c r="O67" s="65" t="s">
        <v>356</v>
      </c>
      <c r="P67" s="27"/>
      <c r="Q67" s="27"/>
      <c r="R67" s="27"/>
      <c r="S67" s="27"/>
      <c r="T67" s="27"/>
      <c r="U67" s="27"/>
      <c r="V67" s="27"/>
      <c r="W67" s="27"/>
      <c r="X67" s="26" t="s">
        <v>3063</v>
      </c>
    </row>
    <row r="68" spans="1:25" ht="225" x14ac:dyDescent="0.25">
      <c r="A68" s="23">
        <v>67</v>
      </c>
      <c r="B68" s="23">
        <v>3006</v>
      </c>
      <c r="C68" s="23" t="s">
        <v>2669</v>
      </c>
      <c r="D68" s="24" t="s">
        <v>2122</v>
      </c>
      <c r="E68" s="23" t="s">
        <v>3037</v>
      </c>
      <c r="F68" s="25" t="s">
        <v>3038</v>
      </c>
      <c r="G68" s="23" t="s">
        <v>3039</v>
      </c>
      <c r="H68" s="23" t="s">
        <v>3040</v>
      </c>
      <c r="I68" s="23" t="s">
        <v>2562</v>
      </c>
      <c r="J68" s="23" t="s">
        <v>2546</v>
      </c>
      <c r="K68" s="23" t="s">
        <v>3036</v>
      </c>
      <c r="L68" s="23">
        <v>2016</v>
      </c>
      <c r="M68" s="23">
        <v>80</v>
      </c>
      <c r="N68" s="23">
        <v>100</v>
      </c>
      <c r="O68" s="26">
        <v>63</v>
      </c>
      <c r="P68" s="27"/>
      <c r="Q68" s="27"/>
      <c r="R68" s="27"/>
      <c r="S68" s="27"/>
      <c r="T68" s="27"/>
      <c r="U68" s="27"/>
      <c r="V68" s="27"/>
      <c r="W68" s="27"/>
      <c r="X68" s="26" t="s">
        <v>3041</v>
      </c>
    </row>
    <row r="69" spans="1:25" ht="75" x14ac:dyDescent="0.25">
      <c r="A69" s="23">
        <v>68</v>
      </c>
      <c r="B69" s="23">
        <v>3006</v>
      </c>
      <c r="C69" s="23" t="s">
        <v>2669</v>
      </c>
      <c r="D69" s="24" t="s">
        <v>1759</v>
      </c>
      <c r="E69" s="23" t="s">
        <v>3251</v>
      </c>
      <c r="F69" s="25" t="s">
        <v>3252</v>
      </c>
      <c r="G69" s="23" t="s">
        <v>3253</v>
      </c>
      <c r="H69" s="23" t="s">
        <v>356</v>
      </c>
      <c r="I69" s="23" t="s">
        <v>2562</v>
      </c>
      <c r="J69" s="23" t="s">
        <v>2546</v>
      </c>
      <c r="K69" s="23" t="s">
        <v>3254</v>
      </c>
      <c r="L69" s="23">
        <v>2016</v>
      </c>
      <c r="M69" s="23">
        <v>33723</v>
      </c>
      <c r="N69" s="23" t="s">
        <v>3255</v>
      </c>
      <c r="O69" s="64">
        <v>41671</v>
      </c>
      <c r="P69" s="27"/>
      <c r="Q69" s="27"/>
      <c r="R69" s="27"/>
      <c r="S69" s="27"/>
      <c r="T69" s="27"/>
      <c r="U69" s="27"/>
      <c r="V69" s="27"/>
      <c r="W69" s="27"/>
      <c r="X69" s="26"/>
    </row>
    <row r="70" spans="1:25" ht="45" x14ac:dyDescent="0.25">
      <c r="A70" s="23">
        <v>69</v>
      </c>
      <c r="B70" s="23">
        <v>3007</v>
      </c>
      <c r="C70" s="23" t="s">
        <v>2941</v>
      </c>
      <c r="D70" s="24" t="s">
        <v>1759</v>
      </c>
      <c r="E70" s="23" t="s">
        <v>3256</v>
      </c>
      <c r="F70" s="25" t="s">
        <v>3257</v>
      </c>
      <c r="G70" s="23" t="s">
        <v>3258</v>
      </c>
      <c r="H70" s="23" t="s">
        <v>356</v>
      </c>
      <c r="I70" s="23" t="s">
        <v>2562</v>
      </c>
      <c r="J70" s="23" t="s">
        <v>2546</v>
      </c>
      <c r="K70" s="23" t="s">
        <v>3123</v>
      </c>
      <c r="L70" s="23" t="s">
        <v>2429</v>
      </c>
      <c r="M70" s="23" t="s">
        <v>2429</v>
      </c>
      <c r="N70" s="23">
        <v>0</v>
      </c>
      <c r="O70" s="65" t="s">
        <v>356</v>
      </c>
      <c r="P70" s="27"/>
      <c r="Q70" s="27"/>
      <c r="R70" s="27"/>
      <c r="S70" s="27"/>
      <c r="T70" s="27"/>
      <c r="U70" s="27"/>
      <c r="V70" s="27"/>
      <c r="W70" s="27"/>
      <c r="X70" s="26" t="s">
        <v>3063</v>
      </c>
    </row>
    <row r="71" spans="1:25" ht="105" x14ac:dyDescent="0.25">
      <c r="A71" s="23">
        <v>70</v>
      </c>
      <c r="B71" s="23">
        <v>3007</v>
      </c>
      <c r="C71" s="23" t="s">
        <v>2941</v>
      </c>
      <c r="D71" s="24" t="s">
        <v>1759</v>
      </c>
      <c r="E71" s="23" t="s">
        <v>3259</v>
      </c>
      <c r="F71" s="25" t="s">
        <v>3260</v>
      </c>
      <c r="G71" s="23" t="s">
        <v>3261</v>
      </c>
      <c r="H71" s="23" t="s">
        <v>356</v>
      </c>
      <c r="I71" s="23" t="s">
        <v>2545</v>
      </c>
      <c r="J71" s="23" t="s">
        <v>2546</v>
      </c>
      <c r="K71" s="23" t="s">
        <v>3123</v>
      </c>
      <c r="L71" s="23" t="s">
        <v>2540</v>
      </c>
      <c r="M71" s="23" t="s">
        <v>2540</v>
      </c>
      <c r="N71" s="29">
        <v>1</v>
      </c>
      <c r="O71" s="65" t="s">
        <v>356</v>
      </c>
      <c r="P71" s="27"/>
      <c r="Q71" s="27"/>
      <c r="R71" s="27"/>
      <c r="S71" s="27"/>
      <c r="T71" s="27"/>
      <c r="U71" s="27"/>
      <c r="V71" s="27"/>
      <c r="W71" s="27"/>
      <c r="X71" s="26" t="s">
        <v>3063</v>
      </c>
    </row>
    <row r="72" spans="1:25" ht="150" x14ac:dyDescent="0.25">
      <c r="A72" s="23">
        <v>71</v>
      </c>
      <c r="B72" s="23">
        <v>3007</v>
      </c>
      <c r="C72" s="23" t="s">
        <v>2941</v>
      </c>
      <c r="D72" s="24" t="s">
        <v>1504</v>
      </c>
      <c r="E72" s="23" t="s">
        <v>2942</v>
      </c>
      <c r="F72" s="25" t="s">
        <v>2943</v>
      </c>
      <c r="G72" s="23" t="s">
        <v>2944</v>
      </c>
      <c r="H72" s="23" t="s">
        <v>2945</v>
      </c>
      <c r="I72" s="23" t="s">
        <v>2946</v>
      </c>
      <c r="J72" s="23" t="s">
        <v>2546</v>
      </c>
      <c r="K72" s="23" t="s">
        <v>2947</v>
      </c>
      <c r="L72" s="23" t="s">
        <v>2429</v>
      </c>
      <c r="M72" s="23" t="s">
        <v>2429</v>
      </c>
      <c r="N72" s="23">
        <v>3</v>
      </c>
      <c r="O72" s="26">
        <v>3</v>
      </c>
      <c r="P72" s="27"/>
      <c r="Q72" s="27"/>
      <c r="R72" s="27"/>
      <c r="S72" s="27"/>
      <c r="T72" s="27"/>
      <c r="U72" s="27"/>
      <c r="V72" s="27"/>
      <c r="W72" s="27"/>
      <c r="X72" s="26" t="s">
        <v>2948</v>
      </c>
    </row>
    <row r="73" spans="1:25" ht="45" x14ac:dyDescent="0.25">
      <c r="A73" s="23">
        <v>72</v>
      </c>
      <c r="B73" s="23">
        <v>3007</v>
      </c>
      <c r="C73" s="23" t="s">
        <v>2941</v>
      </c>
      <c r="D73" s="24" t="s">
        <v>1759</v>
      </c>
      <c r="E73" s="23" t="s">
        <v>3262</v>
      </c>
      <c r="F73" s="25" t="s">
        <v>3263</v>
      </c>
      <c r="G73" s="23" t="s">
        <v>3264</v>
      </c>
      <c r="H73" s="23" t="s">
        <v>356</v>
      </c>
      <c r="I73" s="23" t="s">
        <v>2562</v>
      </c>
      <c r="J73" s="23" t="s">
        <v>2546</v>
      </c>
      <c r="K73" s="23" t="s">
        <v>3123</v>
      </c>
      <c r="L73" s="23">
        <v>2016</v>
      </c>
      <c r="M73" s="23">
        <v>10</v>
      </c>
      <c r="N73" s="23">
        <v>6</v>
      </c>
      <c r="O73" s="65" t="s">
        <v>356</v>
      </c>
      <c r="P73" s="27"/>
      <c r="Q73" s="27"/>
      <c r="R73" s="27"/>
      <c r="S73" s="27"/>
      <c r="T73" s="27"/>
      <c r="U73" s="27"/>
      <c r="V73" s="27"/>
      <c r="W73" s="27"/>
      <c r="X73" s="26" t="s">
        <v>3063</v>
      </c>
    </row>
    <row r="74" spans="1:25" ht="75" x14ac:dyDescent="0.25">
      <c r="A74" s="23">
        <v>73</v>
      </c>
      <c r="B74" s="23">
        <v>3007</v>
      </c>
      <c r="C74" s="23" t="s">
        <v>2941</v>
      </c>
      <c r="D74" s="24" t="s">
        <v>1504</v>
      </c>
      <c r="E74" s="23" t="s">
        <v>2949</v>
      </c>
      <c r="F74" s="25" t="s">
        <v>2950</v>
      </c>
      <c r="G74" s="23" t="s">
        <v>2951</v>
      </c>
      <c r="H74" s="23" t="s">
        <v>2952</v>
      </c>
      <c r="I74" s="23" t="s">
        <v>2946</v>
      </c>
      <c r="J74" s="23" t="s">
        <v>2546</v>
      </c>
      <c r="K74" s="23" t="s">
        <v>2953</v>
      </c>
      <c r="L74" s="23">
        <v>2016</v>
      </c>
      <c r="M74" s="23">
        <v>5</v>
      </c>
      <c r="N74" s="23">
        <v>10</v>
      </c>
      <c r="O74" s="26">
        <v>0</v>
      </c>
      <c r="P74" s="27"/>
      <c r="Q74" s="27"/>
      <c r="R74" s="27"/>
      <c r="S74" s="27"/>
      <c r="T74" s="27"/>
      <c r="U74" s="27"/>
      <c r="V74" s="27"/>
      <c r="W74" s="27"/>
      <c r="X74" s="26" t="s">
        <v>3755</v>
      </c>
    </row>
    <row r="75" spans="1:25" ht="45" x14ac:dyDescent="0.25">
      <c r="A75" s="23">
        <v>74</v>
      </c>
      <c r="B75" s="23">
        <v>3007</v>
      </c>
      <c r="C75" s="23" t="s">
        <v>2941</v>
      </c>
      <c r="D75" s="24" t="s">
        <v>1759</v>
      </c>
      <c r="E75" s="23" t="s">
        <v>3265</v>
      </c>
      <c r="F75" s="25" t="s">
        <v>3266</v>
      </c>
      <c r="G75" s="23" t="s">
        <v>3267</v>
      </c>
      <c r="H75" s="23" t="s">
        <v>356</v>
      </c>
      <c r="I75" s="23" t="s">
        <v>2562</v>
      </c>
      <c r="J75" s="23" t="s">
        <v>2546</v>
      </c>
      <c r="K75" s="23" t="s">
        <v>3123</v>
      </c>
      <c r="L75" s="23" t="s">
        <v>2429</v>
      </c>
      <c r="M75" s="23" t="s">
        <v>2429</v>
      </c>
      <c r="N75" s="23">
        <v>24</v>
      </c>
      <c r="O75" s="65" t="s">
        <v>356</v>
      </c>
      <c r="P75" s="27"/>
      <c r="Q75" s="27"/>
      <c r="R75" s="27"/>
      <c r="S75" s="27"/>
      <c r="T75" s="27"/>
      <c r="U75" s="27"/>
      <c r="V75" s="27"/>
      <c r="W75" s="27"/>
      <c r="X75" s="26" t="s">
        <v>3063</v>
      </c>
    </row>
    <row r="76" spans="1:25" ht="75" x14ac:dyDescent="0.25">
      <c r="A76" s="23">
        <v>75</v>
      </c>
      <c r="B76" s="23">
        <v>3007</v>
      </c>
      <c r="C76" s="23" t="s">
        <v>2941</v>
      </c>
      <c r="D76" s="24" t="s">
        <v>1504</v>
      </c>
      <c r="E76" s="23" t="s">
        <v>2954</v>
      </c>
      <c r="F76" s="25" t="s">
        <v>2955</v>
      </c>
      <c r="G76" s="23" t="s">
        <v>2956</v>
      </c>
      <c r="H76" s="23" t="s">
        <v>2957</v>
      </c>
      <c r="I76" s="23" t="s">
        <v>2946</v>
      </c>
      <c r="J76" s="23" t="s">
        <v>2546</v>
      </c>
      <c r="K76" s="23" t="s">
        <v>2953</v>
      </c>
      <c r="L76" s="23">
        <v>2016</v>
      </c>
      <c r="M76" s="23">
        <v>500</v>
      </c>
      <c r="N76" s="23">
        <v>2250</v>
      </c>
      <c r="O76" s="26">
        <v>0</v>
      </c>
      <c r="P76" s="27"/>
      <c r="Q76" s="27"/>
      <c r="R76" s="27"/>
      <c r="S76" s="27"/>
      <c r="T76" s="27"/>
      <c r="U76" s="27"/>
      <c r="V76" s="27"/>
      <c r="W76" s="27"/>
      <c r="X76" s="26" t="s">
        <v>3755</v>
      </c>
    </row>
    <row r="77" spans="1:25" ht="75" x14ac:dyDescent="0.25">
      <c r="A77" s="23">
        <v>76</v>
      </c>
      <c r="B77" s="23">
        <v>3007</v>
      </c>
      <c r="C77" s="23" t="s">
        <v>2941</v>
      </c>
      <c r="D77" s="24" t="s">
        <v>1504</v>
      </c>
      <c r="E77" s="23" t="s">
        <v>2958</v>
      </c>
      <c r="F77" s="25" t="s">
        <v>2959</v>
      </c>
      <c r="G77" s="23" t="s">
        <v>2960</v>
      </c>
      <c r="H77" s="23" t="s">
        <v>2961</v>
      </c>
      <c r="I77" s="23" t="s">
        <v>2946</v>
      </c>
      <c r="J77" s="23" t="s">
        <v>2546</v>
      </c>
      <c r="K77" s="23" t="s">
        <v>2953</v>
      </c>
      <c r="L77" s="23">
        <v>2016</v>
      </c>
      <c r="M77" s="23">
        <v>800</v>
      </c>
      <c r="N77" s="23">
        <v>1450</v>
      </c>
      <c r="O77" s="26">
        <v>0</v>
      </c>
      <c r="P77" s="27"/>
      <c r="Q77" s="27"/>
      <c r="R77" s="27"/>
      <c r="S77" s="27"/>
      <c r="T77" s="27"/>
      <c r="U77" s="27"/>
      <c r="V77" s="27"/>
      <c r="W77" s="27"/>
      <c r="X77" s="26" t="s">
        <v>3755</v>
      </c>
    </row>
    <row r="78" spans="1:25" ht="75" x14ac:dyDescent="0.25">
      <c r="A78" s="23">
        <v>77</v>
      </c>
      <c r="B78" s="23">
        <v>3007</v>
      </c>
      <c r="C78" s="23" t="s">
        <v>2941</v>
      </c>
      <c r="D78" s="24" t="s">
        <v>1504</v>
      </c>
      <c r="E78" s="23" t="s">
        <v>2962</v>
      </c>
      <c r="F78" s="25" t="s">
        <v>2963</v>
      </c>
      <c r="G78" s="23" t="s">
        <v>2964</v>
      </c>
      <c r="H78" s="23" t="s">
        <v>2965</v>
      </c>
      <c r="I78" s="23" t="s">
        <v>2946</v>
      </c>
      <c r="J78" s="23" t="s">
        <v>2546</v>
      </c>
      <c r="K78" s="23" t="s">
        <v>2953</v>
      </c>
      <c r="L78" s="23">
        <v>2016</v>
      </c>
      <c r="M78" s="23" t="s">
        <v>2966</v>
      </c>
      <c r="N78" s="23">
        <v>1996</v>
      </c>
      <c r="O78" s="38">
        <v>5634</v>
      </c>
      <c r="P78" s="27"/>
      <c r="Q78" s="27"/>
      <c r="R78" s="27"/>
      <c r="S78" s="27"/>
      <c r="T78" s="27"/>
      <c r="U78" s="27"/>
      <c r="V78" s="27"/>
      <c r="W78" s="27"/>
      <c r="X78" s="26" t="s">
        <v>1556</v>
      </c>
    </row>
    <row r="79" spans="1:25" ht="409.5" x14ac:dyDescent="0.25">
      <c r="A79" s="23">
        <v>78</v>
      </c>
      <c r="B79" s="23">
        <v>3008</v>
      </c>
      <c r="C79" s="23" t="s">
        <v>2718</v>
      </c>
      <c r="D79" s="24" t="s">
        <v>2719</v>
      </c>
      <c r="E79" s="23" t="s">
        <v>2720</v>
      </c>
      <c r="F79" s="25" t="s">
        <v>2721</v>
      </c>
      <c r="G79" s="23" t="s">
        <v>2722</v>
      </c>
      <c r="H79" s="23" t="s">
        <v>2723</v>
      </c>
      <c r="I79" s="23" t="s">
        <v>2545</v>
      </c>
      <c r="J79" s="23" t="s">
        <v>2546</v>
      </c>
      <c r="K79" s="23" t="s">
        <v>2724</v>
      </c>
      <c r="L79" s="23">
        <v>2016</v>
      </c>
      <c r="M79" s="23" t="s">
        <v>2725</v>
      </c>
      <c r="N79" s="23" t="s">
        <v>2726</v>
      </c>
      <c r="O79" s="44">
        <v>0.126</v>
      </c>
      <c r="P79" s="27"/>
      <c r="Q79" s="27"/>
      <c r="R79" s="27"/>
      <c r="S79" s="27"/>
      <c r="T79" s="27"/>
      <c r="U79" s="27"/>
      <c r="V79" s="27"/>
      <c r="W79" s="27"/>
      <c r="X79" s="26" t="s">
        <v>3756</v>
      </c>
      <c r="Y79" s="246"/>
    </row>
    <row r="80" spans="1:25" ht="120" x14ac:dyDescent="0.25">
      <c r="A80" s="23">
        <v>79</v>
      </c>
      <c r="B80" s="23">
        <v>3009</v>
      </c>
      <c r="C80" s="23" t="s">
        <v>2675</v>
      </c>
      <c r="D80" s="24" t="s">
        <v>1379</v>
      </c>
      <c r="E80" s="23" t="s">
        <v>2676</v>
      </c>
      <c r="F80" s="25" t="s">
        <v>2677</v>
      </c>
      <c r="G80" s="23" t="s">
        <v>2678</v>
      </c>
      <c r="H80" s="23" t="s">
        <v>356</v>
      </c>
      <c r="I80" s="23" t="s">
        <v>2679</v>
      </c>
      <c r="J80" s="23" t="s">
        <v>2680</v>
      </c>
      <c r="K80" s="23" t="s">
        <v>2681</v>
      </c>
      <c r="L80" s="23">
        <v>2016</v>
      </c>
      <c r="M80" s="23">
        <v>0.25</v>
      </c>
      <c r="N80" s="23">
        <v>0.2</v>
      </c>
      <c r="O80" s="26">
        <v>0.3</v>
      </c>
      <c r="P80" s="27" t="s">
        <v>2682</v>
      </c>
      <c r="Q80" s="27" t="s">
        <v>2683</v>
      </c>
      <c r="R80" s="27"/>
      <c r="S80" s="27"/>
      <c r="T80" s="27"/>
      <c r="U80" s="27"/>
      <c r="V80" s="27"/>
      <c r="W80" s="27"/>
      <c r="X80" s="26" t="s">
        <v>2684</v>
      </c>
    </row>
    <row r="81" spans="1:24" ht="135" x14ac:dyDescent="0.25">
      <c r="A81" s="23">
        <v>80</v>
      </c>
      <c r="B81" s="23">
        <v>3009</v>
      </c>
      <c r="C81" s="23" t="s">
        <v>2675</v>
      </c>
      <c r="D81" s="24" t="s">
        <v>1379</v>
      </c>
      <c r="E81" s="23" t="s">
        <v>2685</v>
      </c>
      <c r="F81" s="25" t="s">
        <v>2686</v>
      </c>
      <c r="G81" s="23" t="s">
        <v>2687</v>
      </c>
      <c r="H81" s="23" t="s">
        <v>2688</v>
      </c>
      <c r="I81" s="23" t="s">
        <v>2545</v>
      </c>
      <c r="J81" s="23" t="s">
        <v>2546</v>
      </c>
      <c r="K81" s="23" t="s">
        <v>2681</v>
      </c>
      <c r="L81" s="23">
        <v>2016</v>
      </c>
      <c r="M81" s="23">
        <v>0.64</v>
      </c>
      <c r="N81" s="29">
        <v>0.9</v>
      </c>
      <c r="O81" s="26" t="s">
        <v>2689</v>
      </c>
      <c r="P81" s="27"/>
      <c r="Q81" s="27"/>
      <c r="R81" s="27"/>
      <c r="S81" s="27"/>
      <c r="T81" s="27"/>
      <c r="U81" s="27"/>
      <c r="V81" s="27"/>
      <c r="W81" s="27"/>
      <c r="X81" s="26"/>
    </row>
    <row r="82" spans="1:24" ht="135" x14ac:dyDescent="0.25">
      <c r="A82" s="23">
        <v>81</v>
      </c>
      <c r="B82" s="23">
        <v>3009</v>
      </c>
      <c r="C82" s="23" t="s">
        <v>2675</v>
      </c>
      <c r="D82" s="24" t="s">
        <v>1379</v>
      </c>
      <c r="E82" s="23" t="s">
        <v>2690</v>
      </c>
      <c r="F82" s="25" t="s">
        <v>2691</v>
      </c>
      <c r="G82" s="23" t="s">
        <v>2678</v>
      </c>
      <c r="H82" s="23" t="s">
        <v>356</v>
      </c>
      <c r="I82" s="23" t="s">
        <v>2679</v>
      </c>
      <c r="J82" s="23" t="s">
        <v>2692</v>
      </c>
      <c r="K82" s="23" t="s">
        <v>2681</v>
      </c>
      <c r="L82" s="23">
        <v>2016</v>
      </c>
      <c r="M82" s="23">
        <v>2.84</v>
      </c>
      <c r="N82" s="28">
        <v>1.8</v>
      </c>
      <c r="O82" s="26">
        <v>2.56</v>
      </c>
      <c r="P82" s="27" t="s">
        <v>2693</v>
      </c>
      <c r="Q82" s="27" t="s">
        <v>2683</v>
      </c>
      <c r="R82" s="27"/>
      <c r="S82" s="27"/>
      <c r="T82" s="27"/>
      <c r="U82" s="27"/>
      <c r="V82" s="27"/>
      <c r="W82" s="27"/>
      <c r="X82" s="26" t="s">
        <v>2684</v>
      </c>
    </row>
    <row r="83" spans="1:24" ht="135" x14ac:dyDescent="0.25">
      <c r="A83" s="23">
        <v>82</v>
      </c>
      <c r="B83" s="23">
        <v>3009</v>
      </c>
      <c r="C83" s="23" t="s">
        <v>2675</v>
      </c>
      <c r="D83" s="24" t="s">
        <v>1379</v>
      </c>
      <c r="E83" s="23" t="s">
        <v>2694</v>
      </c>
      <c r="F83" s="25" t="s">
        <v>2695</v>
      </c>
      <c r="G83" s="23" t="s">
        <v>2678</v>
      </c>
      <c r="H83" s="23" t="s">
        <v>356</v>
      </c>
      <c r="I83" s="23" t="s">
        <v>2679</v>
      </c>
      <c r="J83" s="23" t="s">
        <v>2692</v>
      </c>
      <c r="K83" s="23" t="s">
        <v>2681</v>
      </c>
      <c r="L83" s="23">
        <v>2016</v>
      </c>
      <c r="M83" s="23">
        <v>2.6</v>
      </c>
      <c r="N83" s="28">
        <v>2.2000000000000002</v>
      </c>
      <c r="O83" s="26">
        <v>2.79</v>
      </c>
      <c r="P83" s="27" t="s">
        <v>2696</v>
      </c>
      <c r="Q83" s="27" t="s">
        <v>2683</v>
      </c>
      <c r="R83" s="27"/>
      <c r="S83" s="27"/>
      <c r="T83" s="27"/>
      <c r="U83" s="27"/>
      <c r="V83" s="27"/>
      <c r="W83" s="27"/>
      <c r="X83" s="26" t="s">
        <v>2684</v>
      </c>
    </row>
    <row r="84" spans="1:24" ht="120" x14ac:dyDescent="0.25">
      <c r="A84" s="23">
        <v>83</v>
      </c>
      <c r="B84" s="23">
        <v>3009</v>
      </c>
      <c r="C84" s="23" t="s">
        <v>2675</v>
      </c>
      <c r="D84" s="24" t="s">
        <v>1379</v>
      </c>
      <c r="E84" s="23" t="s">
        <v>2697</v>
      </c>
      <c r="F84" s="25" t="s">
        <v>2698</v>
      </c>
      <c r="G84" s="23" t="s">
        <v>2678</v>
      </c>
      <c r="H84" s="23" t="s">
        <v>2699</v>
      </c>
      <c r="I84" s="23" t="s">
        <v>2679</v>
      </c>
      <c r="J84" s="23" t="s">
        <v>2680</v>
      </c>
      <c r="K84" s="23" t="s">
        <v>2681</v>
      </c>
      <c r="L84" s="23">
        <v>2016</v>
      </c>
      <c r="M84" s="23">
        <v>7.07</v>
      </c>
      <c r="N84" s="28">
        <v>5.75</v>
      </c>
      <c r="O84" s="26">
        <v>6.56</v>
      </c>
      <c r="P84" s="27" t="s">
        <v>2700</v>
      </c>
      <c r="Q84" s="27" t="s">
        <v>2683</v>
      </c>
      <c r="R84" s="27"/>
      <c r="S84" s="27"/>
      <c r="T84" s="27"/>
      <c r="U84" s="27"/>
      <c r="V84" s="27"/>
      <c r="W84" s="27"/>
      <c r="X84" s="26" t="s">
        <v>2684</v>
      </c>
    </row>
    <row r="85" spans="1:24" ht="375" x14ac:dyDescent="0.25">
      <c r="A85" s="23">
        <v>84</v>
      </c>
      <c r="B85" s="23">
        <v>3009</v>
      </c>
      <c r="C85" s="23" t="s">
        <v>2675</v>
      </c>
      <c r="D85" s="24" t="s">
        <v>1379</v>
      </c>
      <c r="E85" s="23" t="s">
        <v>2701</v>
      </c>
      <c r="F85" s="25" t="s">
        <v>2702</v>
      </c>
      <c r="G85" s="23" t="s">
        <v>2703</v>
      </c>
      <c r="H85" s="23" t="s">
        <v>356</v>
      </c>
      <c r="I85" s="23" t="s">
        <v>2704</v>
      </c>
      <c r="J85" s="23" t="s">
        <v>2546</v>
      </c>
      <c r="K85" s="23" t="s">
        <v>2673</v>
      </c>
      <c r="L85" s="23">
        <v>2016</v>
      </c>
      <c r="M85" s="23" t="s">
        <v>2705</v>
      </c>
      <c r="N85" s="23" t="s">
        <v>2706</v>
      </c>
      <c r="O85" s="26" t="s">
        <v>2707</v>
      </c>
      <c r="P85" s="27"/>
      <c r="Q85" s="27"/>
      <c r="R85" s="27"/>
      <c r="S85" s="27"/>
      <c r="T85" s="27"/>
      <c r="U85" s="27"/>
      <c r="V85" s="27"/>
      <c r="W85" s="27"/>
      <c r="X85" s="26" t="s">
        <v>2708</v>
      </c>
    </row>
    <row r="86" spans="1:24" ht="75" x14ac:dyDescent="0.25">
      <c r="A86" s="23">
        <v>85</v>
      </c>
      <c r="B86" s="23">
        <v>3010</v>
      </c>
      <c r="C86" s="23" t="s">
        <v>2581</v>
      </c>
      <c r="D86" s="24" t="s">
        <v>121</v>
      </c>
      <c r="E86" s="23" t="s">
        <v>2582</v>
      </c>
      <c r="F86" s="25" t="s">
        <v>2583</v>
      </c>
      <c r="G86" s="23" t="s">
        <v>2584</v>
      </c>
      <c r="H86" s="23" t="s">
        <v>356</v>
      </c>
      <c r="I86" s="23" t="s">
        <v>2545</v>
      </c>
      <c r="J86" s="23" t="s">
        <v>2546</v>
      </c>
      <c r="K86" s="23" t="s">
        <v>2585</v>
      </c>
      <c r="L86" s="23">
        <v>2016</v>
      </c>
      <c r="M86" s="23">
        <v>0.94599999999999995</v>
      </c>
      <c r="N86" s="31">
        <v>1</v>
      </c>
      <c r="O86" s="32">
        <v>0.89600000000000002</v>
      </c>
      <c r="P86" s="27"/>
      <c r="Q86" s="27"/>
      <c r="R86" s="27"/>
      <c r="S86" s="27"/>
      <c r="T86" s="27"/>
      <c r="U86" s="27"/>
      <c r="V86" s="27"/>
      <c r="W86" s="27"/>
      <c r="X86" s="240" t="s">
        <v>2586</v>
      </c>
    </row>
    <row r="87" spans="1:24" ht="75" x14ac:dyDescent="0.25">
      <c r="A87" s="23">
        <v>86</v>
      </c>
      <c r="B87" s="23">
        <v>3010</v>
      </c>
      <c r="C87" s="23" t="s">
        <v>2581</v>
      </c>
      <c r="D87" s="24" t="s">
        <v>121</v>
      </c>
      <c r="E87" s="23" t="s">
        <v>2587</v>
      </c>
      <c r="F87" s="25" t="s">
        <v>2588</v>
      </c>
      <c r="G87" s="23" t="s">
        <v>2589</v>
      </c>
      <c r="H87" s="23" t="s">
        <v>356</v>
      </c>
      <c r="I87" s="23" t="s">
        <v>2545</v>
      </c>
      <c r="J87" s="23" t="s">
        <v>2546</v>
      </c>
      <c r="K87" s="23" t="s">
        <v>2585</v>
      </c>
      <c r="L87" s="23">
        <v>2016</v>
      </c>
      <c r="M87" s="23">
        <v>0.36899999999999999</v>
      </c>
      <c r="N87" s="31">
        <v>0.538333333333333</v>
      </c>
      <c r="O87" s="32">
        <v>0.63300000000000001</v>
      </c>
      <c r="P87" s="27"/>
      <c r="Q87" s="27"/>
      <c r="R87" s="27"/>
      <c r="S87" s="27"/>
      <c r="T87" s="27"/>
      <c r="U87" s="27"/>
      <c r="V87" s="27"/>
      <c r="W87" s="27"/>
      <c r="X87" s="240" t="s">
        <v>2590</v>
      </c>
    </row>
    <row r="88" spans="1:24" ht="90" x14ac:dyDescent="0.25">
      <c r="A88" s="23">
        <v>87</v>
      </c>
      <c r="B88" s="23">
        <v>3010</v>
      </c>
      <c r="C88" s="23" t="s">
        <v>2581</v>
      </c>
      <c r="D88" s="24" t="s">
        <v>121</v>
      </c>
      <c r="E88" s="23" t="s">
        <v>2591</v>
      </c>
      <c r="F88" s="25" t="s">
        <v>2592</v>
      </c>
      <c r="G88" s="23" t="s">
        <v>2593</v>
      </c>
      <c r="H88" s="23" t="s">
        <v>356</v>
      </c>
      <c r="I88" s="23" t="s">
        <v>2545</v>
      </c>
      <c r="J88" s="23" t="s">
        <v>2546</v>
      </c>
      <c r="K88" s="23" t="s">
        <v>2585</v>
      </c>
      <c r="L88" s="23">
        <v>2016</v>
      </c>
      <c r="M88" s="23">
        <v>1.01</v>
      </c>
      <c r="N88" s="31">
        <v>1</v>
      </c>
      <c r="O88" s="32">
        <v>1.044</v>
      </c>
      <c r="P88" s="27"/>
      <c r="Q88" s="27"/>
      <c r="R88" s="27"/>
      <c r="S88" s="27"/>
      <c r="T88" s="27"/>
      <c r="U88" s="27"/>
      <c r="V88" s="27"/>
      <c r="W88" s="27"/>
      <c r="X88" s="240" t="s">
        <v>2594</v>
      </c>
    </row>
    <row r="89" spans="1:24" ht="90" x14ac:dyDescent="0.25">
      <c r="A89" s="23">
        <v>88</v>
      </c>
      <c r="B89" s="23">
        <v>3010</v>
      </c>
      <c r="C89" s="23" t="s">
        <v>2581</v>
      </c>
      <c r="D89" s="24" t="s">
        <v>121</v>
      </c>
      <c r="E89" s="23" t="s">
        <v>2595</v>
      </c>
      <c r="F89" s="25" t="s">
        <v>2592</v>
      </c>
      <c r="G89" s="23" t="s">
        <v>2596</v>
      </c>
      <c r="H89" s="23" t="s">
        <v>356</v>
      </c>
      <c r="I89" s="23" t="s">
        <v>2545</v>
      </c>
      <c r="J89" s="23" t="s">
        <v>2546</v>
      </c>
      <c r="K89" s="23" t="s">
        <v>2585</v>
      </c>
      <c r="L89" s="23">
        <v>2016</v>
      </c>
      <c r="M89" s="23">
        <v>0.13</v>
      </c>
      <c r="N89" s="31">
        <v>0.3</v>
      </c>
      <c r="O89" s="32" t="s">
        <v>356</v>
      </c>
      <c r="P89" s="27"/>
      <c r="Q89" s="27"/>
      <c r="R89" s="27"/>
      <c r="S89" s="27"/>
      <c r="T89" s="27"/>
      <c r="U89" s="27"/>
      <c r="V89" s="27"/>
      <c r="W89" s="27"/>
      <c r="X89" s="240" t="s">
        <v>2597</v>
      </c>
    </row>
    <row r="90" spans="1:24" ht="90" x14ac:dyDescent="0.25">
      <c r="A90" s="23">
        <v>89</v>
      </c>
      <c r="B90" s="23">
        <v>3011</v>
      </c>
      <c r="C90" s="23" t="s">
        <v>2520</v>
      </c>
      <c r="D90" s="24" t="s">
        <v>77</v>
      </c>
      <c r="E90" s="23" t="s">
        <v>2541</v>
      </c>
      <c r="F90" s="25" t="s">
        <v>2542</v>
      </c>
      <c r="G90" s="23" t="s">
        <v>2543</v>
      </c>
      <c r="H90" s="23" t="s">
        <v>2544</v>
      </c>
      <c r="I90" s="23" t="s">
        <v>2545</v>
      </c>
      <c r="J90" s="23" t="s">
        <v>2546</v>
      </c>
      <c r="K90" s="23" t="s">
        <v>2547</v>
      </c>
      <c r="L90" s="23">
        <v>2016</v>
      </c>
      <c r="M90" s="28">
        <v>201316622.31999999</v>
      </c>
      <c r="N90" s="29">
        <v>0.2</v>
      </c>
      <c r="O90" s="30">
        <v>0.45481154007520702</v>
      </c>
      <c r="P90" s="27" t="s">
        <v>2571</v>
      </c>
      <c r="Q90" s="27" t="s">
        <v>2572</v>
      </c>
      <c r="R90" s="27"/>
      <c r="S90" s="27"/>
      <c r="T90" s="27"/>
      <c r="U90" s="27"/>
      <c r="V90" s="27"/>
      <c r="W90" s="27"/>
      <c r="X90" s="26" t="s">
        <v>2573</v>
      </c>
    </row>
    <row r="91" spans="1:24" ht="90" x14ac:dyDescent="0.25">
      <c r="A91" s="23">
        <v>90</v>
      </c>
      <c r="B91" s="23">
        <v>3011</v>
      </c>
      <c r="C91" s="23" t="s">
        <v>2520</v>
      </c>
      <c r="D91" s="24" t="s">
        <v>77</v>
      </c>
      <c r="E91" s="23" t="s">
        <v>2548</v>
      </c>
      <c r="F91" s="25" t="s">
        <v>2549</v>
      </c>
      <c r="G91" s="23" t="s">
        <v>2550</v>
      </c>
      <c r="H91" s="23" t="s">
        <v>2551</v>
      </c>
      <c r="I91" s="23" t="s">
        <v>2545</v>
      </c>
      <c r="J91" s="23" t="s">
        <v>2546</v>
      </c>
      <c r="K91" s="23" t="s">
        <v>2547</v>
      </c>
      <c r="L91" s="23">
        <v>2016</v>
      </c>
      <c r="M91" s="28">
        <v>592759381.25999999</v>
      </c>
      <c r="N91" s="29">
        <v>0.2</v>
      </c>
      <c r="O91" s="30">
        <v>0.321852313200166</v>
      </c>
      <c r="P91" s="27" t="s">
        <v>2574</v>
      </c>
      <c r="Q91" s="27" t="s">
        <v>2572</v>
      </c>
      <c r="R91" s="27"/>
      <c r="S91" s="27"/>
      <c r="T91" s="27"/>
      <c r="U91" s="27"/>
      <c r="V91" s="27"/>
      <c r="W91" s="27"/>
      <c r="X91" s="26" t="s">
        <v>2575</v>
      </c>
    </row>
    <row r="92" spans="1:24" ht="75" x14ac:dyDescent="0.25">
      <c r="A92" s="23">
        <v>91</v>
      </c>
      <c r="B92" s="23">
        <v>3011</v>
      </c>
      <c r="C92" s="23" t="s">
        <v>2520</v>
      </c>
      <c r="D92" s="24" t="s">
        <v>970</v>
      </c>
      <c r="E92" s="23" t="s">
        <v>2732</v>
      </c>
      <c r="F92" s="25" t="s">
        <v>2733</v>
      </c>
      <c r="G92" s="23" t="s">
        <v>2734</v>
      </c>
      <c r="H92" s="23" t="s">
        <v>2735</v>
      </c>
      <c r="I92" s="23" t="s">
        <v>2545</v>
      </c>
      <c r="J92" s="23" t="s">
        <v>2736</v>
      </c>
      <c r="K92" s="23" t="s">
        <v>2737</v>
      </c>
      <c r="L92" s="23">
        <v>2016</v>
      </c>
      <c r="M92" s="23">
        <v>0.35</v>
      </c>
      <c r="N92" s="29">
        <v>1</v>
      </c>
      <c r="O92" s="255">
        <v>0.99819999999999998</v>
      </c>
      <c r="P92" s="27">
        <v>54734</v>
      </c>
      <c r="Q92" s="27">
        <v>101</v>
      </c>
      <c r="R92" s="27">
        <v>54734</v>
      </c>
      <c r="S92" s="27"/>
      <c r="T92" s="27"/>
      <c r="U92" s="27"/>
      <c r="V92" s="27"/>
      <c r="W92" s="27"/>
      <c r="X92" s="26" t="s">
        <v>2738</v>
      </c>
    </row>
    <row r="93" spans="1:24" ht="409.5" x14ac:dyDescent="0.25">
      <c r="A93" s="23">
        <v>92</v>
      </c>
      <c r="B93" s="23">
        <v>3011</v>
      </c>
      <c r="C93" s="23" t="s">
        <v>2520</v>
      </c>
      <c r="D93" s="24" t="s">
        <v>970</v>
      </c>
      <c r="E93" s="23" t="s">
        <v>2739</v>
      </c>
      <c r="F93" s="25" t="s">
        <v>2740</v>
      </c>
      <c r="G93" s="23" t="s">
        <v>2741</v>
      </c>
      <c r="H93" s="23" t="s">
        <v>2742</v>
      </c>
      <c r="I93" s="23" t="s">
        <v>2743</v>
      </c>
      <c r="J93" s="23" t="s">
        <v>2546</v>
      </c>
      <c r="K93" s="23" t="s">
        <v>2744</v>
      </c>
      <c r="L93" s="23">
        <v>2016</v>
      </c>
      <c r="M93" s="23" t="s">
        <v>2745</v>
      </c>
      <c r="N93" s="23">
        <v>5</v>
      </c>
      <c r="O93" s="27">
        <v>3.5</v>
      </c>
      <c r="P93" s="27" t="s">
        <v>2746</v>
      </c>
      <c r="Q93" s="27" t="s">
        <v>2747</v>
      </c>
      <c r="R93" s="27"/>
      <c r="S93" s="27"/>
      <c r="T93" s="27"/>
      <c r="U93" s="27"/>
      <c r="V93" s="27"/>
      <c r="W93" s="27"/>
      <c r="X93" s="26" t="s">
        <v>2748</v>
      </c>
    </row>
    <row r="94" spans="1:24" ht="90" x14ac:dyDescent="0.25">
      <c r="A94" s="23">
        <v>93</v>
      </c>
      <c r="B94" s="23">
        <v>3011</v>
      </c>
      <c r="C94" s="23" t="s">
        <v>2520</v>
      </c>
      <c r="D94" s="24" t="s">
        <v>970</v>
      </c>
      <c r="E94" s="23" t="s">
        <v>2749</v>
      </c>
      <c r="F94" s="25" t="s">
        <v>2750</v>
      </c>
      <c r="G94" s="23" t="s">
        <v>2751</v>
      </c>
      <c r="H94" s="23" t="s">
        <v>2752</v>
      </c>
      <c r="I94" s="23" t="s">
        <v>2562</v>
      </c>
      <c r="J94" s="23" t="s">
        <v>2546</v>
      </c>
      <c r="K94" s="23" t="s">
        <v>2737</v>
      </c>
      <c r="L94" s="23" t="s">
        <v>2429</v>
      </c>
      <c r="M94" s="23" t="s">
        <v>2429</v>
      </c>
      <c r="N94" s="23">
        <v>32</v>
      </c>
      <c r="O94" s="26"/>
      <c r="P94" s="27"/>
      <c r="Q94" s="27"/>
      <c r="R94" s="27"/>
      <c r="S94" s="27"/>
      <c r="T94" s="27"/>
      <c r="U94" s="27"/>
      <c r="V94" s="27"/>
      <c r="W94" s="27"/>
      <c r="X94" s="26"/>
    </row>
    <row r="95" spans="1:24" ht="390" x14ac:dyDescent="0.25">
      <c r="A95" s="23">
        <v>95</v>
      </c>
      <c r="B95" s="23">
        <v>3011</v>
      </c>
      <c r="C95" s="23" t="s">
        <v>2520</v>
      </c>
      <c r="D95" s="24" t="s">
        <v>2521</v>
      </c>
      <c r="E95" s="23" t="s">
        <v>2522</v>
      </c>
      <c r="F95" s="25" t="s">
        <v>356</v>
      </c>
      <c r="G95" s="23" t="s">
        <v>2523</v>
      </c>
      <c r="H95" s="23" t="s">
        <v>2524</v>
      </c>
      <c r="I95" s="23" t="s">
        <v>2525</v>
      </c>
      <c r="J95" s="23" t="s">
        <v>2526</v>
      </c>
      <c r="K95" s="23" t="s">
        <v>2527</v>
      </c>
      <c r="L95" s="23">
        <v>2016</v>
      </c>
      <c r="M95" s="23" t="s">
        <v>2528</v>
      </c>
      <c r="N95" s="23" t="s">
        <v>3781</v>
      </c>
      <c r="O95" s="26"/>
      <c r="P95" s="27"/>
      <c r="Q95" s="27"/>
      <c r="R95" s="27"/>
      <c r="S95" s="27"/>
      <c r="T95" s="27"/>
      <c r="U95" s="27"/>
      <c r="V95" s="27"/>
      <c r="W95" s="27"/>
      <c r="X95" s="26"/>
    </row>
    <row r="96" spans="1:24" ht="105" x14ac:dyDescent="0.25">
      <c r="A96" s="23">
        <v>96</v>
      </c>
      <c r="B96" s="23">
        <v>3011</v>
      </c>
      <c r="C96" s="23" t="s">
        <v>2520</v>
      </c>
      <c r="D96" s="24" t="s">
        <v>77</v>
      </c>
      <c r="E96" s="23" t="s">
        <v>2552</v>
      </c>
      <c r="F96" s="25" t="s">
        <v>2553</v>
      </c>
      <c r="G96" s="23" t="s">
        <v>2554</v>
      </c>
      <c r="H96" s="23" t="s">
        <v>2555</v>
      </c>
      <c r="I96" s="23" t="s">
        <v>2545</v>
      </c>
      <c r="J96" s="23" t="s">
        <v>2546</v>
      </c>
      <c r="K96" s="23" t="s">
        <v>2547</v>
      </c>
      <c r="L96" s="23">
        <v>2016</v>
      </c>
      <c r="M96" s="28">
        <v>134017846.13</v>
      </c>
      <c r="N96" s="23" t="s">
        <v>2556</v>
      </c>
      <c r="O96" s="30">
        <v>0.28318257755300502</v>
      </c>
      <c r="P96" s="27" t="s">
        <v>2576</v>
      </c>
      <c r="Q96" s="27" t="s">
        <v>2572</v>
      </c>
      <c r="R96" s="27"/>
      <c r="S96" s="27"/>
      <c r="T96" s="27"/>
      <c r="U96" s="27"/>
      <c r="V96" s="27"/>
      <c r="W96" s="27"/>
      <c r="X96" s="26" t="s">
        <v>2577</v>
      </c>
    </row>
    <row r="97" spans="1:24" ht="75" x14ac:dyDescent="0.25">
      <c r="A97" s="23">
        <v>97</v>
      </c>
      <c r="B97" s="23">
        <v>3011</v>
      </c>
      <c r="C97" s="23" t="s">
        <v>2520</v>
      </c>
      <c r="D97" s="24" t="s">
        <v>1759</v>
      </c>
      <c r="E97" s="23" t="s">
        <v>3268</v>
      </c>
      <c r="F97" s="25" t="s">
        <v>3269</v>
      </c>
      <c r="G97" s="23" t="s">
        <v>3270</v>
      </c>
      <c r="H97" s="23" t="s">
        <v>356</v>
      </c>
      <c r="I97" s="23" t="s">
        <v>2545</v>
      </c>
      <c r="J97" s="23" t="s">
        <v>2546</v>
      </c>
      <c r="K97" s="23" t="s">
        <v>3123</v>
      </c>
      <c r="L97" s="23" t="s">
        <v>2429</v>
      </c>
      <c r="M97" s="23" t="s">
        <v>3271</v>
      </c>
      <c r="N97" s="23" t="s">
        <v>3272</v>
      </c>
      <c r="O97" s="65"/>
      <c r="P97" s="27"/>
      <c r="Q97" s="27"/>
      <c r="R97" s="27"/>
      <c r="S97" s="27"/>
      <c r="T97" s="27"/>
      <c r="U97" s="27"/>
      <c r="V97" s="27"/>
      <c r="W97" s="27"/>
      <c r="X97" s="26" t="s">
        <v>3063</v>
      </c>
    </row>
    <row r="98" spans="1:24" ht="75" x14ac:dyDescent="0.25">
      <c r="A98" s="23">
        <v>98</v>
      </c>
      <c r="B98" s="23">
        <v>3011</v>
      </c>
      <c r="C98" s="23" t="s">
        <v>2520</v>
      </c>
      <c r="D98" s="24" t="s">
        <v>1759</v>
      </c>
      <c r="E98" s="23" t="s">
        <v>3273</v>
      </c>
      <c r="F98" s="25" t="s">
        <v>3274</v>
      </c>
      <c r="G98" s="23" t="s">
        <v>3275</v>
      </c>
      <c r="H98" s="23" t="s">
        <v>356</v>
      </c>
      <c r="I98" s="23" t="s">
        <v>2545</v>
      </c>
      <c r="J98" s="23" t="s">
        <v>2546</v>
      </c>
      <c r="K98" s="23" t="s">
        <v>3058</v>
      </c>
      <c r="L98" s="23" t="s">
        <v>2429</v>
      </c>
      <c r="M98" s="23" t="s">
        <v>3276</v>
      </c>
      <c r="N98" s="23" t="s">
        <v>3277</v>
      </c>
      <c r="O98" s="65"/>
      <c r="P98" s="27"/>
      <c r="Q98" s="27"/>
      <c r="R98" s="27"/>
      <c r="S98" s="27"/>
      <c r="T98" s="27"/>
      <c r="U98" s="27"/>
      <c r="V98" s="27"/>
      <c r="W98" s="27"/>
      <c r="X98" s="26" t="s">
        <v>3063</v>
      </c>
    </row>
    <row r="99" spans="1:24" ht="156.75" customHeight="1" x14ac:dyDescent="0.25">
      <c r="A99" s="23">
        <v>99</v>
      </c>
      <c r="B99" s="23">
        <v>3011</v>
      </c>
      <c r="C99" s="23" t="s">
        <v>2520</v>
      </c>
      <c r="D99" s="24" t="s">
        <v>1759</v>
      </c>
      <c r="E99" s="23" t="s">
        <v>3278</v>
      </c>
      <c r="F99" s="25" t="s">
        <v>3279</v>
      </c>
      <c r="G99" s="23" t="s">
        <v>3280</v>
      </c>
      <c r="H99" s="23" t="s">
        <v>356</v>
      </c>
      <c r="I99" s="23" t="s">
        <v>2545</v>
      </c>
      <c r="J99" s="23" t="s">
        <v>2546</v>
      </c>
      <c r="K99" s="23" t="s">
        <v>3123</v>
      </c>
      <c r="L99" s="23">
        <v>2016</v>
      </c>
      <c r="M99" s="23" t="s">
        <v>3281</v>
      </c>
      <c r="N99" s="23" t="s">
        <v>3282</v>
      </c>
      <c r="O99" s="65"/>
      <c r="P99" s="27"/>
      <c r="Q99" s="27"/>
      <c r="R99" s="27"/>
      <c r="S99" s="27"/>
      <c r="T99" s="27"/>
      <c r="U99" s="27"/>
      <c r="V99" s="27"/>
      <c r="W99" s="27"/>
      <c r="X99" s="26" t="s">
        <v>3063</v>
      </c>
    </row>
    <row r="100" spans="1:24" ht="105" x14ac:dyDescent="0.25">
      <c r="A100" s="23">
        <v>100</v>
      </c>
      <c r="B100" s="23">
        <v>3012</v>
      </c>
      <c r="C100" s="23" t="s">
        <v>2900</v>
      </c>
      <c r="D100" s="24" t="s">
        <v>2901</v>
      </c>
      <c r="E100" s="23" t="s">
        <v>2902</v>
      </c>
      <c r="F100" s="25" t="s">
        <v>2903</v>
      </c>
      <c r="G100" s="23" t="s">
        <v>2904</v>
      </c>
      <c r="H100" s="23" t="s">
        <v>2905</v>
      </c>
      <c r="I100" s="23" t="s">
        <v>2545</v>
      </c>
      <c r="J100" s="23" t="s">
        <v>2534</v>
      </c>
      <c r="K100" s="23" t="s">
        <v>2906</v>
      </c>
      <c r="L100" s="23" t="s">
        <v>2540</v>
      </c>
      <c r="M100" s="23" t="s">
        <v>2540</v>
      </c>
      <c r="N100" s="62">
        <v>1</v>
      </c>
      <c r="O100" s="26"/>
      <c r="P100" s="27"/>
      <c r="Q100" s="27"/>
      <c r="R100" s="27"/>
      <c r="S100" s="27"/>
      <c r="T100" s="27"/>
      <c r="U100" s="27"/>
      <c r="V100" s="27"/>
      <c r="W100" s="27"/>
      <c r="X100" s="26" t="s">
        <v>2907</v>
      </c>
    </row>
    <row r="101" spans="1:24" ht="105" x14ac:dyDescent="0.25">
      <c r="A101" s="23">
        <v>101</v>
      </c>
      <c r="B101" s="23">
        <v>3012</v>
      </c>
      <c r="C101" s="23" t="s">
        <v>2900</v>
      </c>
      <c r="D101" s="24" t="s">
        <v>2901</v>
      </c>
      <c r="E101" s="23" t="s">
        <v>2908</v>
      </c>
      <c r="F101" s="25" t="s">
        <v>2909</v>
      </c>
      <c r="G101" s="23" t="s">
        <v>2910</v>
      </c>
      <c r="H101" s="23" t="s">
        <v>2905</v>
      </c>
      <c r="I101" s="23" t="s">
        <v>2545</v>
      </c>
      <c r="J101" s="23" t="s">
        <v>2534</v>
      </c>
      <c r="K101" s="23" t="s">
        <v>2906</v>
      </c>
      <c r="L101" s="23" t="s">
        <v>2540</v>
      </c>
      <c r="M101" s="23" t="s">
        <v>2540</v>
      </c>
      <c r="N101" s="62">
        <v>1</v>
      </c>
      <c r="O101" s="26"/>
      <c r="P101" s="27"/>
      <c r="Q101" s="27"/>
      <c r="R101" s="27"/>
      <c r="S101" s="27"/>
      <c r="T101" s="27"/>
      <c r="U101" s="27"/>
      <c r="V101" s="27"/>
      <c r="W101" s="27"/>
      <c r="X101" s="26" t="s">
        <v>2907</v>
      </c>
    </row>
    <row r="102" spans="1:24" ht="75" x14ac:dyDescent="0.25">
      <c r="A102" s="23">
        <v>102</v>
      </c>
      <c r="B102" s="23">
        <v>3012</v>
      </c>
      <c r="C102" s="23" t="s">
        <v>2900</v>
      </c>
      <c r="D102" s="24" t="s">
        <v>2901</v>
      </c>
      <c r="E102" s="23" t="s">
        <v>2911</v>
      </c>
      <c r="F102" s="25" t="s">
        <v>2912</v>
      </c>
      <c r="G102" s="23" t="s">
        <v>2913</v>
      </c>
      <c r="H102" s="23" t="s">
        <v>2905</v>
      </c>
      <c r="I102" s="23" t="s">
        <v>2545</v>
      </c>
      <c r="J102" s="23" t="s">
        <v>2546</v>
      </c>
      <c r="K102" s="23" t="s">
        <v>2906</v>
      </c>
      <c r="L102" s="23">
        <v>2016</v>
      </c>
      <c r="M102" s="23">
        <v>1</v>
      </c>
      <c r="N102" s="62">
        <v>1</v>
      </c>
      <c r="O102" s="26"/>
      <c r="P102" s="27"/>
      <c r="Q102" s="27"/>
      <c r="R102" s="27"/>
      <c r="S102" s="27"/>
      <c r="T102" s="27"/>
      <c r="U102" s="27"/>
      <c r="V102" s="27"/>
      <c r="W102" s="27"/>
      <c r="X102" s="26" t="s">
        <v>2907</v>
      </c>
    </row>
    <row r="103" spans="1:24" ht="409.5" x14ac:dyDescent="0.25">
      <c r="A103" s="23">
        <v>103</v>
      </c>
      <c r="B103" s="23">
        <v>3012</v>
      </c>
      <c r="C103" s="23" t="s">
        <v>2900</v>
      </c>
      <c r="D103" s="24" t="s">
        <v>2934</v>
      </c>
      <c r="E103" s="23" t="s">
        <v>2935</v>
      </c>
      <c r="F103" s="25" t="s">
        <v>2936</v>
      </c>
      <c r="G103" s="23" t="s">
        <v>2937</v>
      </c>
      <c r="H103" s="23" t="s">
        <v>2938</v>
      </c>
      <c r="I103" s="23" t="s">
        <v>2939</v>
      </c>
      <c r="J103" s="23" t="s">
        <v>2546</v>
      </c>
      <c r="K103" s="23" t="s">
        <v>2940</v>
      </c>
      <c r="L103" s="23">
        <v>2016</v>
      </c>
      <c r="M103" s="23">
        <v>5.29</v>
      </c>
      <c r="N103" s="23">
        <v>7.9349999999999996</v>
      </c>
      <c r="O103" s="26">
        <v>6.91</v>
      </c>
      <c r="P103" s="26">
        <v>8.67</v>
      </c>
      <c r="Q103" s="26">
        <v>8.01</v>
      </c>
      <c r="R103" s="26">
        <v>5.93</v>
      </c>
      <c r="S103" s="26">
        <v>4.55</v>
      </c>
      <c r="T103" s="26">
        <v>6.67</v>
      </c>
      <c r="U103" s="26">
        <v>4.29</v>
      </c>
      <c r="V103" s="26">
        <v>5.18</v>
      </c>
      <c r="W103" s="26">
        <v>8.93</v>
      </c>
      <c r="X103" s="26">
        <v>10</v>
      </c>
    </row>
    <row r="104" spans="1:24" ht="240" x14ac:dyDescent="0.25">
      <c r="A104" s="23">
        <v>104</v>
      </c>
      <c r="B104" s="23">
        <v>3013</v>
      </c>
      <c r="C104" s="23" t="s">
        <v>2967</v>
      </c>
      <c r="D104" s="24" t="s">
        <v>876</v>
      </c>
      <c r="E104" s="23" t="s">
        <v>3042</v>
      </c>
      <c r="F104" s="25" t="s">
        <v>3043</v>
      </c>
      <c r="G104" s="23" t="s">
        <v>3044</v>
      </c>
      <c r="H104" s="23" t="s">
        <v>3045</v>
      </c>
      <c r="I104" s="23" t="s">
        <v>2562</v>
      </c>
      <c r="J104" s="23" t="s">
        <v>2546</v>
      </c>
      <c r="K104" s="23" t="s">
        <v>3046</v>
      </c>
      <c r="L104" s="23">
        <v>2012</v>
      </c>
      <c r="M104" s="23">
        <v>202</v>
      </c>
      <c r="N104" s="23">
        <v>3094</v>
      </c>
      <c r="O104" s="26">
        <v>3064</v>
      </c>
      <c r="P104" s="26"/>
      <c r="Q104" s="26"/>
      <c r="R104" s="26"/>
      <c r="S104" s="26"/>
      <c r="T104" s="26"/>
      <c r="U104" s="26"/>
      <c r="V104" s="26"/>
      <c r="W104" s="26"/>
      <c r="X104" s="26" t="s">
        <v>3047</v>
      </c>
    </row>
    <row r="105" spans="1:24" ht="120" x14ac:dyDescent="0.25">
      <c r="A105" s="23">
        <v>105</v>
      </c>
      <c r="B105" s="23">
        <v>3013</v>
      </c>
      <c r="C105" s="23" t="s">
        <v>2967</v>
      </c>
      <c r="D105" s="24" t="s">
        <v>1504</v>
      </c>
      <c r="E105" s="23" t="s">
        <v>2968</v>
      </c>
      <c r="F105" s="25" t="s">
        <v>2969</v>
      </c>
      <c r="G105" s="23" t="s">
        <v>2970</v>
      </c>
      <c r="H105" s="23" t="s">
        <v>2971</v>
      </c>
      <c r="I105" s="23" t="s">
        <v>2946</v>
      </c>
      <c r="J105" s="23" t="s">
        <v>2546</v>
      </c>
      <c r="K105" s="23" t="s">
        <v>2953</v>
      </c>
      <c r="L105" s="23">
        <v>2016</v>
      </c>
      <c r="M105" s="23" t="s">
        <v>2972</v>
      </c>
      <c r="N105" s="23">
        <v>5429</v>
      </c>
      <c r="O105" s="38">
        <v>23802</v>
      </c>
      <c r="P105" s="26"/>
      <c r="Q105" s="26"/>
      <c r="R105" s="26"/>
      <c r="S105" s="26"/>
      <c r="T105" s="26"/>
      <c r="U105" s="26"/>
      <c r="V105" s="26"/>
      <c r="W105" s="26"/>
      <c r="X105" s="26" t="s">
        <v>1564</v>
      </c>
    </row>
    <row r="106" spans="1:24" ht="135" x14ac:dyDescent="0.25">
      <c r="A106" s="23">
        <v>106</v>
      </c>
      <c r="B106" s="23">
        <v>3013</v>
      </c>
      <c r="C106" s="23" t="s">
        <v>2967</v>
      </c>
      <c r="D106" s="24" t="s">
        <v>1504</v>
      </c>
      <c r="E106" s="23" t="s">
        <v>2973</v>
      </c>
      <c r="F106" s="25" t="s">
        <v>2974</v>
      </c>
      <c r="G106" s="23" t="s">
        <v>2975</v>
      </c>
      <c r="H106" s="23" t="s">
        <v>2976</v>
      </c>
      <c r="I106" s="23" t="s">
        <v>2946</v>
      </c>
      <c r="J106" s="23" t="s">
        <v>2546</v>
      </c>
      <c r="K106" s="23" t="s">
        <v>2953</v>
      </c>
      <c r="L106" s="23">
        <v>2012</v>
      </c>
      <c r="M106" s="23" t="s">
        <v>2977</v>
      </c>
      <c r="N106" s="23">
        <v>5567</v>
      </c>
      <c r="O106" s="26">
        <v>0</v>
      </c>
      <c r="P106" s="26"/>
      <c r="Q106" s="26"/>
      <c r="R106" s="26"/>
      <c r="S106" s="26"/>
      <c r="T106" s="26"/>
      <c r="U106" s="26"/>
      <c r="V106" s="26"/>
      <c r="W106" s="26"/>
      <c r="X106" s="26" t="s">
        <v>3755</v>
      </c>
    </row>
    <row r="107" spans="1:24" ht="135" x14ac:dyDescent="0.25">
      <c r="A107" s="23">
        <v>107</v>
      </c>
      <c r="B107" s="23">
        <v>3013</v>
      </c>
      <c r="C107" s="23" t="s">
        <v>2967</v>
      </c>
      <c r="D107" s="24" t="s">
        <v>876</v>
      </c>
      <c r="E107" s="23" t="s">
        <v>3048</v>
      </c>
      <c r="F107" s="25" t="s">
        <v>3049</v>
      </c>
      <c r="G107" s="23" t="s">
        <v>3050</v>
      </c>
      <c r="H107" s="23" t="s">
        <v>3051</v>
      </c>
      <c r="I107" s="23" t="s">
        <v>2545</v>
      </c>
      <c r="J107" s="23" t="s">
        <v>2546</v>
      </c>
      <c r="K107" s="23" t="s">
        <v>3052</v>
      </c>
      <c r="L107" s="23" t="s">
        <v>2715</v>
      </c>
      <c r="M107" s="23">
        <v>429006.5</v>
      </c>
      <c r="N107" s="63">
        <v>386105.85</v>
      </c>
      <c r="O107" s="38">
        <v>329996</v>
      </c>
      <c r="P107" s="26"/>
      <c r="Q107" s="26"/>
      <c r="R107" s="26"/>
      <c r="S107" s="26"/>
      <c r="T107" s="26"/>
      <c r="U107" s="26"/>
      <c r="V107" s="26"/>
      <c r="W107" s="26"/>
      <c r="X107" s="26" t="s">
        <v>3053</v>
      </c>
    </row>
    <row r="108" spans="1:24" ht="120" x14ac:dyDescent="0.25">
      <c r="A108" s="23">
        <v>108</v>
      </c>
      <c r="B108" s="23">
        <v>3015</v>
      </c>
      <c r="C108" s="23" t="s">
        <v>2914</v>
      </c>
      <c r="D108" s="24" t="s">
        <v>2901</v>
      </c>
      <c r="E108" s="23" t="s">
        <v>2915</v>
      </c>
      <c r="F108" s="25" t="s">
        <v>2916</v>
      </c>
      <c r="G108" s="23" t="s">
        <v>2917</v>
      </c>
      <c r="H108" s="23" t="s">
        <v>2918</v>
      </c>
      <c r="I108" s="23" t="s">
        <v>2919</v>
      </c>
      <c r="J108" s="23" t="s">
        <v>2546</v>
      </c>
      <c r="K108" s="23" t="s">
        <v>2906</v>
      </c>
      <c r="L108" s="23" t="s">
        <v>2540</v>
      </c>
      <c r="M108" s="23" t="s">
        <v>2540</v>
      </c>
      <c r="N108" s="23">
        <v>0</v>
      </c>
      <c r="O108" s="26">
        <v>1</v>
      </c>
      <c r="P108" s="26"/>
      <c r="Q108" s="26"/>
      <c r="R108" s="26"/>
      <c r="S108" s="26"/>
      <c r="T108" s="26"/>
      <c r="U108" s="26"/>
      <c r="V108" s="26"/>
      <c r="W108" s="26"/>
      <c r="X108" s="26"/>
    </row>
    <row r="109" spans="1:24" ht="120" x14ac:dyDescent="0.25">
      <c r="A109" s="23">
        <v>109</v>
      </c>
      <c r="B109" s="23">
        <v>3015</v>
      </c>
      <c r="C109" s="23" t="s">
        <v>2914</v>
      </c>
      <c r="D109" s="24" t="s">
        <v>2901</v>
      </c>
      <c r="E109" s="23" t="s">
        <v>2920</v>
      </c>
      <c r="F109" s="25" t="s">
        <v>2921</v>
      </c>
      <c r="G109" s="23" t="s">
        <v>2922</v>
      </c>
      <c r="H109" s="23" t="s">
        <v>2923</v>
      </c>
      <c r="I109" s="23" t="s">
        <v>2562</v>
      </c>
      <c r="J109" s="23" t="s">
        <v>2546</v>
      </c>
      <c r="K109" s="23" t="s">
        <v>2906</v>
      </c>
      <c r="L109" s="23" t="s">
        <v>2540</v>
      </c>
      <c r="M109" s="23" t="s">
        <v>2540</v>
      </c>
      <c r="N109" s="23">
        <v>10</v>
      </c>
      <c r="O109" s="26">
        <v>5</v>
      </c>
      <c r="P109" s="26"/>
      <c r="Q109" s="26"/>
      <c r="R109" s="26"/>
      <c r="S109" s="26"/>
      <c r="T109" s="26"/>
      <c r="U109" s="26"/>
      <c r="V109" s="26"/>
      <c r="W109" s="26"/>
      <c r="X109" s="26" t="s">
        <v>2924</v>
      </c>
    </row>
    <row r="110" spans="1:24" ht="120" x14ac:dyDescent="0.25">
      <c r="A110" s="23">
        <v>110</v>
      </c>
      <c r="B110" s="23">
        <v>3015</v>
      </c>
      <c r="C110" s="23" t="s">
        <v>2914</v>
      </c>
      <c r="D110" s="24" t="s">
        <v>2901</v>
      </c>
      <c r="E110" s="23" t="s">
        <v>2925</v>
      </c>
      <c r="F110" s="25" t="s">
        <v>2926</v>
      </c>
      <c r="G110" s="23" t="s">
        <v>2927</v>
      </c>
      <c r="H110" s="23" t="s">
        <v>2905</v>
      </c>
      <c r="I110" s="23" t="s">
        <v>2562</v>
      </c>
      <c r="J110" s="23" t="s">
        <v>2546</v>
      </c>
      <c r="K110" s="23" t="s">
        <v>2906</v>
      </c>
      <c r="L110" s="23" t="s">
        <v>2540</v>
      </c>
      <c r="M110" s="23" t="s">
        <v>2540</v>
      </c>
      <c r="N110" s="23">
        <v>10</v>
      </c>
      <c r="O110" s="26">
        <v>23</v>
      </c>
      <c r="P110" s="26"/>
      <c r="Q110" s="26"/>
      <c r="R110" s="26"/>
      <c r="S110" s="26"/>
      <c r="T110" s="26"/>
      <c r="U110" s="26"/>
      <c r="V110" s="26"/>
      <c r="W110" s="26"/>
      <c r="X110" s="26"/>
    </row>
    <row r="111" spans="1:24" ht="120" x14ac:dyDescent="0.25">
      <c r="A111" s="23">
        <v>111</v>
      </c>
      <c r="B111" s="23">
        <v>3015</v>
      </c>
      <c r="C111" s="23" t="s">
        <v>2914</v>
      </c>
      <c r="D111" s="24" t="s">
        <v>2901</v>
      </c>
      <c r="E111" s="23" t="s">
        <v>2928</v>
      </c>
      <c r="F111" s="25" t="s">
        <v>2929</v>
      </c>
      <c r="G111" s="23" t="s">
        <v>2930</v>
      </c>
      <c r="H111" s="23" t="s">
        <v>2905</v>
      </c>
      <c r="I111" s="23" t="s">
        <v>2562</v>
      </c>
      <c r="J111" s="23" t="s">
        <v>2546</v>
      </c>
      <c r="K111" s="23" t="s">
        <v>2906</v>
      </c>
      <c r="L111" s="23" t="s">
        <v>2540</v>
      </c>
      <c r="M111" s="23" t="s">
        <v>2540</v>
      </c>
      <c r="N111" s="23">
        <v>12</v>
      </c>
      <c r="O111" s="26">
        <v>42</v>
      </c>
      <c r="P111" s="26"/>
      <c r="Q111" s="26"/>
      <c r="R111" s="26"/>
      <c r="S111" s="26"/>
      <c r="T111" s="26"/>
      <c r="U111" s="26"/>
      <c r="V111" s="26"/>
      <c r="W111" s="26"/>
      <c r="X111" s="26"/>
    </row>
    <row r="112" spans="1:24" ht="120" x14ac:dyDescent="0.25">
      <c r="A112" s="23">
        <v>112</v>
      </c>
      <c r="B112" s="23">
        <v>3015</v>
      </c>
      <c r="C112" s="23" t="s">
        <v>2914</v>
      </c>
      <c r="D112" s="24" t="s">
        <v>2901</v>
      </c>
      <c r="E112" s="23" t="s">
        <v>2931</v>
      </c>
      <c r="F112" s="25" t="s">
        <v>2932</v>
      </c>
      <c r="G112" s="23" t="s">
        <v>2933</v>
      </c>
      <c r="H112" s="23" t="s">
        <v>2923</v>
      </c>
      <c r="I112" s="23" t="s">
        <v>2919</v>
      </c>
      <c r="J112" s="23" t="s">
        <v>2546</v>
      </c>
      <c r="K112" s="23" t="s">
        <v>2906</v>
      </c>
      <c r="L112" s="23" t="s">
        <v>2540</v>
      </c>
      <c r="M112" s="23" t="s">
        <v>2540</v>
      </c>
      <c r="N112" s="23">
        <v>24</v>
      </c>
      <c r="O112" s="26">
        <v>45</v>
      </c>
      <c r="P112" s="26"/>
      <c r="Q112" s="26"/>
      <c r="R112" s="26"/>
      <c r="S112" s="26"/>
      <c r="T112" s="26"/>
      <c r="U112" s="26"/>
      <c r="V112" s="26"/>
      <c r="W112" s="26"/>
      <c r="X112" s="26"/>
    </row>
    <row r="113" spans="1:24" ht="90" x14ac:dyDescent="0.25">
      <c r="A113" s="23">
        <v>113</v>
      </c>
      <c r="B113" s="23">
        <v>3016</v>
      </c>
      <c r="C113" s="23" t="s">
        <v>2864</v>
      </c>
      <c r="D113" s="24" t="s">
        <v>2865</v>
      </c>
      <c r="E113" s="23" t="s">
        <v>2866</v>
      </c>
      <c r="F113" s="25" t="s">
        <v>2867</v>
      </c>
      <c r="G113" s="23" t="s">
        <v>2868</v>
      </c>
      <c r="H113" s="23" t="s">
        <v>2869</v>
      </c>
      <c r="I113" s="23" t="s">
        <v>2870</v>
      </c>
      <c r="J113" s="23" t="s">
        <v>2546</v>
      </c>
      <c r="K113" s="23" t="s">
        <v>2871</v>
      </c>
      <c r="L113" s="23">
        <v>2016</v>
      </c>
      <c r="M113" s="23" t="s">
        <v>2872</v>
      </c>
      <c r="N113" s="23" t="s">
        <v>2873</v>
      </c>
      <c r="O113" s="26" t="s">
        <v>2870</v>
      </c>
      <c r="P113" s="26"/>
      <c r="Q113" s="26"/>
      <c r="R113" s="26"/>
      <c r="S113" s="26"/>
      <c r="T113" s="26"/>
      <c r="U113" s="26"/>
      <c r="V113" s="26"/>
      <c r="W113" s="26"/>
      <c r="X113" s="26" t="s">
        <v>2874</v>
      </c>
    </row>
    <row r="114" spans="1:24" ht="195" x14ac:dyDescent="0.25">
      <c r="A114" s="23">
        <v>114</v>
      </c>
      <c r="B114" s="23">
        <v>3017</v>
      </c>
      <c r="C114" s="23" t="s">
        <v>2646</v>
      </c>
      <c r="D114" s="24" t="s">
        <v>963</v>
      </c>
      <c r="E114" s="23" t="s">
        <v>2647</v>
      </c>
      <c r="F114" s="36" t="s">
        <v>2648</v>
      </c>
      <c r="G114" s="37" t="s">
        <v>2649</v>
      </c>
      <c r="H114" s="37" t="s">
        <v>356</v>
      </c>
      <c r="I114" s="23" t="s">
        <v>2545</v>
      </c>
      <c r="J114" s="23" t="s">
        <v>2546</v>
      </c>
      <c r="K114" s="23" t="s">
        <v>2650</v>
      </c>
      <c r="L114" s="23">
        <v>2016</v>
      </c>
      <c r="M114" s="23">
        <v>0.32400000000000001</v>
      </c>
      <c r="N114" s="31">
        <v>0.35</v>
      </c>
      <c r="O114" s="26" t="s">
        <v>943</v>
      </c>
      <c r="P114" s="26"/>
      <c r="Q114" s="26"/>
      <c r="R114" s="26"/>
      <c r="S114" s="26"/>
      <c r="T114" s="26"/>
      <c r="U114" s="26"/>
      <c r="V114" s="26"/>
      <c r="W114" s="26"/>
      <c r="X114" s="240" t="s">
        <v>2651</v>
      </c>
    </row>
    <row r="115" spans="1:24" ht="180" x14ac:dyDescent="0.25">
      <c r="A115" s="23">
        <v>115</v>
      </c>
      <c r="B115" s="23">
        <v>3017</v>
      </c>
      <c r="C115" s="23" t="s">
        <v>2646</v>
      </c>
      <c r="D115" s="24" t="s">
        <v>963</v>
      </c>
      <c r="E115" s="23" t="s">
        <v>2652</v>
      </c>
      <c r="F115" s="36" t="s">
        <v>2653</v>
      </c>
      <c r="G115" s="37" t="s">
        <v>2654</v>
      </c>
      <c r="H115" s="37" t="s">
        <v>2655</v>
      </c>
      <c r="I115" s="23" t="s">
        <v>2562</v>
      </c>
      <c r="J115" s="23" t="s">
        <v>2546</v>
      </c>
      <c r="K115" s="23" t="s">
        <v>2656</v>
      </c>
      <c r="L115" s="23">
        <v>2016</v>
      </c>
      <c r="M115" s="23">
        <v>3.15</v>
      </c>
      <c r="N115" s="23">
        <v>3.15</v>
      </c>
      <c r="O115" s="26">
        <v>2.72</v>
      </c>
      <c r="P115" s="26"/>
      <c r="Q115" s="26"/>
      <c r="R115" s="26"/>
      <c r="S115" s="26"/>
      <c r="T115" s="26"/>
      <c r="U115" s="26"/>
      <c r="V115" s="26"/>
      <c r="W115" s="26"/>
      <c r="X115" s="240" t="s">
        <v>2657</v>
      </c>
    </row>
    <row r="116" spans="1:24" ht="75" x14ac:dyDescent="0.25">
      <c r="A116" s="23">
        <v>116</v>
      </c>
      <c r="B116" s="23">
        <v>3017</v>
      </c>
      <c r="C116" s="23" t="s">
        <v>2646</v>
      </c>
      <c r="D116" s="24" t="s">
        <v>963</v>
      </c>
      <c r="E116" s="23" t="s">
        <v>2658</v>
      </c>
      <c r="F116" s="36" t="s">
        <v>2659</v>
      </c>
      <c r="G116" s="37" t="s">
        <v>2660</v>
      </c>
      <c r="H116" s="37" t="s">
        <v>356</v>
      </c>
      <c r="I116" s="23" t="s">
        <v>2562</v>
      </c>
      <c r="J116" s="23" t="s">
        <v>2546</v>
      </c>
      <c r="K116" s="23" t="s">
        <v>2661</v>
      </c>
      <c r="L116" s="23">
        <v>2017</v>
      </c>
      <c r="M116" s="23">
        <v>0</v>
      </c>
      <c r="N116" s="23">
        <v>28</v>
      </c>
      <c r="O116" s="26">
        <v>37</v>
      </c>
      <c r="P116" s="26"/>
      <c r="Q116" s="26"/>
      <c r="R116" s="26"/>
      <c r="S116" s="26"/>
      <c r="T116" s="26"/>
      <c r="U116" s="26"/>
      <c r="V116" s="26"/>
      <c r="W116" s="26"/>
      <c r="X116" s="26"/>
    </row>
    <row r="117" spans="1:24" ht="75" x14ac:dyDescent="0.25">
      <c r="A117" s="23">
        <v>117</v>
      </c>
      <c r="B117" s="23">
        <v>3017</v>
      </c>
      <c r="C117" s="23" t="s">
        <v>2646</v>
      </c>
      <c r="D117" s="24" t="s">
        <v>963</v>
      </c>
      <c r="E117" s="23" t="s">
        <v>2662</v>
      </c>
      <c r="F117" s="36" t="s">
        <v>2663</v>
      </c>
      <c r="G117" s="37" t="s">
        <v>2664</v>
      </c>
      <c r="H117" s="37" t="s">
        <v>356</v>
      </c>
      <c r="I117" s="23" t="s">
        <v>2562</v>
      </c>
      <c r="J117" s="23" t="s">
        <v>2546</v>
      </c>
      <c r="K117" s="23" t="s">
        <v>2665</v>
      </c>
      <c r="L117" s="23" t="s">
        <v>2429</v>
      </c>
      <c r="M117" s="23" t="s">
        <v>2429</v>
      </c>
      <c r="N117" s="23">
        <v>80</v>
      </c>
      <c r="O117" s="26">
        <v>184</v>
      </c>
      <c r="P117" s="26"/>
      <c r="Q117" s="26"/>
      <c r="R117" s="26"/>
      <c r="S117" s="26"/>
      <c r="T117" s="26"/>
      <c r="U117" s="26"/>
      <c r="V117" s="26"/>
      <c r="W117" s="26"/>
      <c r="X117" s="240" t="s">
        <v>3758</v>
      </c>
    </row>
    <row r="118" spans="1:24" ht="75" x14ac:dyDescent="0.25">
      <c r="A118" s="23">
        <v>118</v>
      </c>
      <c r="B118" s="23">
        <v>3017</v>
      </c>
      <c r="C118" s="23" t="s">
        <v>2646</v>
      </c>
      <c r="D118" s="24" t="s">
        <v>963</v>
      </c>
      <c r="E118" s="23" t="s">
        <v>2666</v>
      </c>
      <c r="F118" s="36" t="s">
        <v>2667</v>
      </c>
      <c r="G118" s="37" t="s">
        <v>2666</v>
      </c>
      <c r="H118" s="37" t="s">
        <v>2668</v>
      </c>
      <c r="I118" s="23" t="s">
        <v>2562</v>
      </c>
      <c r="J118" s="23" t="s">
        <v>2546</v>
      </c>
      <c r="K118" s="23" t="s">
        <v>2665</v>
      </c>
      <c r="L118" s="23">
        <v>2016</v>
      </c>
      <c r="M118" s="23">
        <v>29785</v>
      </c>
      <c r="N118" s="23">
        <v>38829</v>
      </c>
      <c r="O118" s="38">
        <v>11248</v>
      </c>
      <c r="P118" s="26"/>
      <c r="Q118" s="26"/>
      <c r="R118" s="26"/>
      <c r="S118" s="26"/>
      <c r="T118" s="26"/>
      <c r="U118" s="26"/>
      <c r="V118" s="26"/>
      <c r="W118" s="26"/>
      <c r="X118" s="240" t="s">
        <v>952</v>
      </c>
    </row>
    <row r="119" spans="1:24" ht="75" x14ac:dyDescent="0.25">
      <c r="A119" s="23">
        <v>119</v>
      </c>
      <c r="B119" s="23">
        <v>3018</v>
      </c>
      <c r="C119" s="23" t="s">
        <v>2978</v>
      </c>
      <c r="D119" s="24" t="s">
        <v>1504</v>
      </c>
      <c r="E119" s="23" t="s">
        <v>2979</v>
      </c>
      <c r="F119" s="25" t="s">
        <v>2980</v>
      </c>
      <c r="G119" s="23" t="s">
        <v>2981</v>
      </c>
      <c r="H119" s="23" t="s">
        <v>2982</v>
      </c>
      <c r="I119" s="23" t="s">
        <v>2983</v>
      </c>
      <c r="J119" s="23" t="s">
        <v>2546</v>
      </c>
      <c r="K119" s="23" t="s">
        <v>2984</v>
      </c>
      <c r="L119" s="23" t="s">
        <v>2429</v>
      </c>
      <c r="M119" s="23" t="s">
        <v>2429</v>
      </c>
      <c r="N119" s="29">
        <v>0.7</v>
      </c>
      <c r="O119" s="26">
        <v>0</v>
      </c>
      <c r="P119" s="26"/>
      <c r="Q119" s="26"/>
      <c r="R119" s="26"/>
      <c r="S119" s="26"/>
      <c r="T119" s="26"/>
      <c r="U119" s="26"/>
      <c r="V119" s="26"/>
      <c r="W119" s="26"/>
      <c r="X119" s="26" t="s">
        <v>3755</v>
      </c>
    </row>
    <row r="120" spans="1:24" ht="75" x14ac:dyDescent="0.25">
      <c r="A120" s="23">
        <v>120</v>
      </c>
      <c r="B120" s="23">
        <v>3018</v>
      </c>
      <c r="C120" s="23" t="s">
        <v>2978</v>
      </c>
      <c r="D120" s="24" t="s">
        <v>1504</v>
      </c>
      <c r="E120" s="23" t="s">
        <v>2985</v>
      </c>
      <c r="F120" s="25" t="s">
        <v>2985</v>
      </c>
      <c r="G120" s="23" t="s">
        <v>2986</v>
      </c>
      <c r="H120" s="23" t="s">
        <v>2987</v>
      </c>
      <c r="I120" s="23" t="s">
        <v>2983</v>
      </c>
      <c r="J120" s="23" t="s">
        <v>2546</v>
      </c>
      <c r="K120" s="23" t="s">
        <v>2984</v>
      </c>
      <c r="L120" s="23">
        <v>2016</v>
      </c>
      <c r="M120" s="23">
        <v>0.75</v>
      </c>
      <c r="N120" s="29">
        <v>0.95</v>
      </c>
      <c r="O120" s="26">
        <v>0</v>
      </c>
      <c r="P120" s="26"/>
      <c r="Q120" s="26"/>
      <c r="R120" s="26"/>
      <c r="S120" s="26"/>
      <c r="T120" s="26"/>
      <c r="U120" s="26"/>
      <c r="V120" s="26"/>
      <c r="W120" s="26"/>
      <c r="X120" s="26" t="s">
        <v>3755</v>
      </c>
    </row>
    <row r="121" spans="1:24" ht="75" x14ac:dyDescent="0.25">
      <c r="A121" s="23">
        <v>121</v>
      </c>
      <c r="B121" s="23">
        <v>3018</v>
      </c>
      <c r="C121" s="23" t="s">
        <v>2978</v>
      </c>
      <c r="D121" s="24" t="s">
        <v>1504</v>
      </c>
      <c r="E121" s="23" t="s">
        <v>2988</v>
      </c>
      <c r="F121" s="25" t="s">
        <v>2989</v>
      </c>
      <c r="G121" s="23" t="s">
        <v>2989</v>
      </c>
      <c r="H121" s="23" t="s">
        <v>2990</v>
      </c>
      <c r="I121" s="23" t="s">
        <v>2946</v>
      </c>
      <c r="J121" s="23" t="s">
        <v>2546</v>
      </c>
      <c r="K121" s="23" t="s">
        <v>2984</v>
      </c>
      <c r="L121" s="23">
        <v>2017</v>
      </c>
      <c r="M121" s="23">
        <v>3</v>
      </c>
      <c r="N121" s="23">
        <v>3</v>
      </c>
      <c r="O121" s="26">
        <v>0</v>
      </c>
      <c r="P121" s="26"/>
      <c r="Q121" s="26"/>
      <c r="R121" s="26"/>
      <c r="S121" s="26"/>
      <c r="T121" s="26"/>
      <c r="U121" s="26"/>
      <c r="V121" s="26"/>
      <c r="W121" s="26"/>
      <c r="X121" s="26" t="s">
        <v>3759</v>
      </c>
    </row>
    <row r="122" spans="1:24" ht="135" x14ac:dyDescent="0.25">
      <c r="A122" s="23">
        <v>122</v>
      </c>
      <c r="B122" s="23">
        <v>3018</v>
      </c>
      <c r="C122" s="23" t="s">
        <v>2978</v>
      </c>
      <c r="D122" s="24" t="s">
        <v>1504</v>
      </c>
      <c r="E122" s="23" t="s">
        <v>2991</v>
      </c>
      <c r="F122" s="25" t="s">
        <v>2992</v>
      </c>
      <c r="G122" s="23" t="s">
        <v>2992</v>
      </c>
      <c r="H122" s="23" t="s">
        <v>2993</v>
      </c>
      <c r="I122" s="23" t="s">
        <v>2946</v>
      </c>
      <c r="J122" s="23" t="s">
        <v>2546</v>
      </c>
      <c r="K122" s="23" t="s">
        <v>2984</v>
      </c>
      <c r="L122" s="23" t="s">
        <v>2429</v>
      </c>
      <c r="M122" s="23" t="s">
        <v>2429</v>
      </c>
      <c r="N122" s="23">
        <v>18</v>
      </c>
      <c r="O122" s="26">
        <v>150</v>
      </c>
      <c r="P122" s="26"/>
      <c r="Q122" s="26"/>
      <c r="R122" s="26"/>
      <c r="S122" s="26"/>
      <c r="T122" s="26"/>
      <c r="U122" s="26"/>
      <c r="V122" s="26"/>
      <c r="W122" s="26"/>
      <c r="X122" s="26" t="s">
        <v>2994</v>
      </c>
    </row>
    <row r="123" spans="1:24" ht="105" x14ac:dyDescent="0.25">
      <c r="A123" s="23">
        <v>123</v>
      </c>
      <c r="B123" s="23">
        <v>3018</v>
      </c>
      <c r="C123" s="23" t="s">
        <v>2978</v>
      </c>
      <c r="D123" s="24" t="s">
        <v>1504</v>
      </c>
      <c r="E123" s="23" t="s">
        <v>2995</v>
      </c>
      <c r="F123" s="25" t="s">
        <v>2996</v>
      </c>
      <c r="G123" s="23" t="s">
        <v>2996</v>
      </c>
      <c r="H123" s="23" t="s">
        <v>2997</v>
      </c>
      <c r="I123" s="23" t="s">
        <v>2946</v>
      </c>
      <c r="J123" s="23" t="s">
        <v>2546</v>
      </c>
      <c r="K123" s="23" t="s">
        <v>2984</v>
      </c>
      <c r="L123" s="23" t="s">
        <v>2429</v>
      </c>
      <c r="M123" s="23" t="s">
        <v>2429</v>
      </c>
      <c r="N123" s="23">
        <v>18</v>
      </c>
      <c r="O123" s="26">
        <v>4</v>
      </c>
      <c r="P123" s="26"/>
      <c r="Q123" s="26"/>
      <c r="R123" s="26"/>
      <c r="S123" s="26"/>
      <c r="T123" s="26"/>
      <c r="U123" s="26"/>
      <c r="V123" s="26"/>
      <c r="W123" s="26"/>
      <c r="X123" s="26" t="s">
        <v>1523</v>
      </c>
    </row>
    <row r="124" spans="1:24" ht="75" x14ac:dyDescent="0.25">
      <c r="A124" s="23">
        <v>124</v>
      </c>
      <c r="B124" s="23">
        <v>3018</v>
      </c>
      <c r="C124" s="23" t="s">
        <v>2978</v>
      </c>
      <c r="D124" s="24" t="s">
        <v>1504</v>
      </c>
      <c r="E124" s="23" t="s">
        <v>2998</v>
      </c>
      <c r="F124" s="25" t="s">
        <v>2999</v>
      </c>
      <c r="G124" s="23" t="s">
        <v>3000</v>
      </c>
      <c r="H124" s="23" t="s">
        <v>3001</v>
      </c>
      <c r="I124" s="23" t="s">
        <v>2946</v>
      </c>
      <c r="J124" s="23" t="s">
        <v>2546</v>
      </c>
      <c r="K124" s="23" t="s">
        <v>2984</v>
      </c>
      <c r="L124" s="23" t="s">
        <v>2429</v>
      </c>
      <c r="M124" s="23" t="s">
        <v>2429</v>
      </c>
      <c r="N124" s="23">
        <v>32</v>
      </c>
      <c r="O124" s="26">
        <v>0</v>
      </c>
      <c r="P124" s="26"/>
      <c r="Q124" s="26"/>
      <c r="R124" s="26"/>
      <c r="S124" s="26"/>
      <c r="T124" s="26"/>
      <c r="U124" s="26"/>
      <c r="V124" s="26"/>
      <c r="W124" s="26"/>
      <c r="X124" s="26" t="s">
        <v>3755</v>
      </c>
    </row>
    <row r="125" spans="1:24" ht="105" x14ac:dyDescent="0.25">
      <c r="A125" s="23">
        <v>125</v>
      </c>
      <c r="B125" s="23">
        <v>3018</v>
      </c>
      <c r="C125" s="23" t="s">
        <v>3002</v>
      </c>
      <c r="D125" s="24" t="s">
        <v>1504</v>
      </c>
      <c r="E125" s="23" t="s">
        <v>3003</v>
      </c>
      <c r="F125" s="25" t="s">
        <v>3004</v>
      </c>
      <c r="G125" s="23" t="s">
        <v>3005</v>
      </c>
      <c r="H125" s="23" t="s">
        <v>3006</v>
      </c>
      <c r="I125" s="23" t="s">
        <v>2946</v>
      </c>
      <c r="J125" s="23" t="s">
        <v>2546</v>
      </c>
      <c r="K125" s="23" t="s">
        <v>2984</v>
      </c>
      <c r="L125" s="23">
        <v>2017</v>
      </c>
      <c r="M125" s="23" t="s">
        <v>3007</v>
      </c>
      <c r="N125" s="23">
        <v>70</v>
      </c>
      <c r="O125" s="38">
        <v>1316</v>
      </c>
      <c r="P125" s="26"/>
      <c r="Q125" s="26"/>
      <c r="R125" s="26"/>
      <c r="S125" s="26"/>
      <c r="T125" s="26"/>
      <c r="U125" s="26"/>
      <c r="V125" s="26"/>
      <c r="W125" s="26"/>
      <c r="X125" s="26" t="s">
        <v>3008</v>
      </c>
    </row>
    <row r="126" spans="1:24" ht="75" x14ac:dyDescent="0.25">
      <c r="A126" s="23">
        <v>126</v>
      </c>
      <c r="B126" s="23">
        <v>3018</v>
      </c>
      <c r="C126" s="23" t="s">
        <v>2978</v>
      </c>
      <c r="D126" s="24" t="s">
        <v>1504</v>
      </c>
      <c r="E126" s="23" t="s">
        <v>3009</v>
      </c>
      <c r="F126" s="25" t="s">
        <v>3010</v>
      </c>
      <c r="G126" s="23" t="s">
        <v>3011</v>
      </c>
      <c r="H126" s="23" t="s">
        <v>356</v>
      </c>
      <c r="I126" s="23" t="s">
        <v>2946</v>
      </c>
      <c r="J126" s="23" t="s">
        <v>2546</v>
      </c>
      <c r="K126" s="23" t="s">
        <v>2984</v>
      </c>
      <c r="L126" s="23" t="s">
        <v>2429</v>
      </c>
      <c r="M126" s="23" t="s">
        <v>2429</v>
      </c>
      <c r="N126" s="23">
        <v>115</v>
      </c>
      <c r="O126" s="26">
        <v>201</v>
      </c>
      <c r="P126" s="26"/>
      <c r="Q126" s="26"/>
      <c r="R126" s="26"/>
      <c r="S126" s="26"/>
      <c r="T126" s="26"/>
      <c r="U126" s="26"/>
      <c r="V126" s="26"/>
      <c r="W126" s="26"/>
      <c r="X126" s="26" t="s">
        <v>3012</v>
      </c>
    </row>
    <row r="127" spans="1:24" ht="75" x14ac:dyDescent="0.25">
      <c r="A127" s="23">
        <v>127</v>
      </c>
      <c r="B127" s="23">
        <v>3018</v>
      </c>
      <c r="C127" s="23" t="s">
        <v>2978</v>
      </c>
      <c r="D127" s="24" t="s">
        <v>1504</v>
      </c>
      <c r="E127" s="23" t="s">
        <v>3013</v>
      </c>
      <c r="F127" s="25" t="s">
        <v>3014</v>
      </c>
      <c r="G127" s="23" t="s">
        <v>3015</v>
      </c>
      <c r="H127" s="23" t="s">
        <v>3016</v>
      </c>
      <c r="I127" s="23" t="s">
        <v>2946</v>
      </c>
      <c r="J127" s="23" t="s">
        <v>2546</v>
      </c>
      <c r="K127" s="23" t="s">
        <v>2953</v>
      </c>
      <c r="L127" s="23">
        <v>2016</v>
      </c>
      <c r="M127" s="23">
        <v>200</v>
      </c>
      <c r="N127" s="23">
        <v>340</v>
      </c>
      <c r="O127" s="26">
        <v>409</v>
      </c>
      <c r="P127" s="26"/>
      <c r="Q127" s="26"/>
      <c r="R127" s="26"/>
      <c r="S127" s="26"/>
      <c r="T127" s="26"/>
      <c r="U127" s="26"/>
      <c r="V127" s="26"/>
      <c r="W127" s="26"/>
      <c r="X127" s="26" t="s">
        <v>3017</v>
      </c>
    </row>
    <row r="128" spans="1:24" ht="75" x14ac:dyDescent="0.25">
      <c r="A128" s="23">
        <v>128</v>
      </c>
      <c r="B128" s="23">
        <v>3018</v>
      </c>
      <c r="C128" s="23" t="s">
        <v>2978</v>
      </c>
      <c r="D128" s="24" t="s">
        <v>1504</v>
      </c>
      <c r="E128" s="23" t="s">
        <v>3018</v>
      </c>
      <c r="F128" s="25" t="s">
        <v>3019</v>
      </c>
      <c r="G128" s="23" t="s">
        <v>1575</v>
      </c>
      <c r="H128" s="23" t="s">
        <v>3020</v>
      </c>
      <c r="I128" s="23" t="s">
        <v>2946</v>
      </c>
      <c r="J128" s="23" t="s">
        <v>2546</v>
      </c>
      <c r="K128" s="23" t="s">
        <v>2984</v>
      </c>
      <c r="L128" s="23">
        <v>2017</v>
      </c>
      <c r="M128" s="23" t="s">
        <v>3021</v>
      </c>
      <c r="N128" s="23">
        <v>6730</v>
      </c>
      <c r="O128" s="38">
        <v>3166</v>
      </c>
      <c r="P128" s="26"/>
      <c r="Q128" s="26"/>
      <c r="R128" s="26"/>
      <c r="S128" s="26"/>
      <c r="T128" s="26"/>
      <c r="U128" s="26"/>
      <c r="V128" s="26"/>
      <c r="W128" s="26"/>
      <c r="X128" s="26" t="s">
        <v>1576</v>
      </c>
    </row>
    <row r="129" spans="1:24" ht="75" x14ac:dyDescent="0.25">
      <c r="A129" s="23">
        <v>129</v>
      </c>
      <c r="B129" s="23">
        <v>3018</v>
      </c>
      <c r="C129" s="23" t="s">
        <v>2978</v>
      </c>
      <c r="D129" s="24" t="s">
        <v>1504</v>
      </c>
      <c r="E129" s="23" t="s">
        <v>3022</v>
      </c>
      <c r="F129" s="25" t="s">
        <v>3023</v>
      </c>
      <c r="G129" s="23" t="s">
        <v>3024</v>
      </c>
      <c r="H129" s="23" t="s">
        <v>3025</v>
      </c>
      <c r="I129" s="23" t="s">
        <v>2946</v>
      </c>
      <c r="J129" s="23" t="s">
        <v>2546</v>
      </c>
      <c r="K129" s="23" t="s">
        <v>2984</v>
      </c>
      <c r="L129" s="23">
        <v>2017</v>
      </c>
      <c r="M129" s="23" t="s">
        <v>3026</v>
      </c>
      <c r="N129" s="23">
        <v>13167</v>
      </c>
      <c r="O129" s="38">
        <v>3894</v>
      </c>
      <c r="P129" s="26"/>
      <c r="Q129" s="26"/>
      <c r="R129" s="26"/>
      <c r="S129" s="26"/>
      <c r="T129" s="26"/>
      <c r="U129" s="26"/>
      <c r="V129" s="26"/>
      <c r="W129" s="26"/>
      <c r="X129" s="26" t="s">
        <v>3027</v>
      </c>
    </row>
    <row r="130" spans="1:24" ht="75" x14ac:dyDescent="0.25">
      <c r="A130" s="23">
        <v>130</v>
      </c>
      <c r="B130" s="23">
        <v>3018</v>
      </c>
      <c r="C130" s="23" t="s">
        <v>2978</v>
      </c>
      <c r="D130" s="24" t="s">
        <v>1504</v>
      </c>
      <c r="E130" s="23" t="s">
        <v>3028</v>
      </c>
      <c r="F130" s="25" t="s">
        <v>3029</v>
      </c>
      <c r="G130" s="23" t="s">
        <v>3030</v>
      </c>
      <c r="H130" s="23" t="s">
        <v>3031</v>
      </c>
      <c r="I130" s="23" t="s">
        <v>2946</v>
      </c>
      <c r="J130" s="23" t="s">
        <v>2534</v>
      </c>
      <c r="K130" s="23" t="s">
        <v>2984</v>
      </c>
      <c r="L130" s="23" t="s">
        <v>2429</v>
      </c>
      <c r="M130" s="23" t="s">
        <v>2429</v>
      </c>
      <c r="N130" s="23">
        <v>33993</v>
      </c>
      <c r="O130" s="38">
        <v>34806</v>
      </c>
      <c r="P130" s="26"/>
      <c r="Q130" s="26"/>
      <c r="R130" s="26"/>
      <c r="S130" s="26"/>
      <c r="T130" s="26"/>
      <c r="U130" s="26"/>
      <c r="V130" s="26"/>
      <c r="W130" s="26"/>
      <c r="X130" s="26" t="s">
        <v>2994</v>
      </c>
    </row>
    <row r="131" spans="1:24" ht="105" x14ac:dyDescent="0.25">
      <c r="A131" s="23">
        <v>131</v>
      </c>
      <c r="B131" s="23">
        <v>3019</v>
      </c>
      <c r="C131" s="23" t="s">
        <v>2875</v>
      </c>
      <c r="D131" s="24" t="s">
        <v>2865</v>
      </c>
      <c r="E131" s="23" t="s">
        <v>2876</v>
      </c>
      <c r="F131" s="25" t="s">
        <v>2877</v>
      </c>
      <c r="G131" s="23" t="s">
        <v>2878</v>
      </c>
      <c r="H131" s="23" t="s">
        <v>2879</v>
      </c>
      <c r="I131" s="23" t="s">
        <v>2545</v>
      </c>
      <c r="J131" s="23" t="s">
        <v>2546</v>
      </c>
      <c r="K131" s="23" t="s">
        <v>2880</v>
      </c>
      <c r="L131" s="23">
        <v>2016</v>
      </c>
      <c r="M131" s="23">
        <v>8.6999999999999994E-3</v>
      </c>
      <c r="N131" s="31">
        <v>1.29E-2</v>
      </c>
      <c r="O131" s="61">
        <f>(P131/Q131)</f>
        <v>9.6778468840670226E-4</v>
      </c>
      <c r="P131" s="26">
        <v>2030</v>
      </c>
      <c r="Q131" s="26">
        <v>2097574</v>
      </c>
      <c r="R131" s="26"/>
      <c r="S131" s="26"/>
      <c r="T131" s="26"/>
      <c r="U131" s="26"/>
      <c r="V131" s="26"/>
      <c r="W131" s="26"/>
      <c r="X131" s="26" t="s">
        <v>2881</v>
      </c>
    </row>
    <row r="132" spans="1:24" ht="195" x14ac:dyDescent="0.25">
      <c r="A132" s="23">
        <v>132</v>
      </c>
      <c r="B132" s="23">
        <v>3019</v>
      </c>
      <c r="C132" s="23" t="s">
        <v>2875</v>
      </c>
      <c r="D132" s="24" t="s">
        <v>2865</v>
      </c>
      <c r="E132" s="23" t="s">
        <v>2882</v>
      </c>
      <c r="F132" s="25" t="s">
        <v>2883</v>
      </c>
      <c r="G132" s="23" t="s">
        <v>2884</v>
      </c>
      <c r="H132" s="23" t="s">
        <v>356</v>
      </c>
      <c r="I132" s="23" t="s">
        <v>2545</v>
      </c>
      <c r="J132" s="23" t="s">
        <v>2546</v>
      </c>
      <c r="K132" s="23" t="s">
        <v>2885</v>
      </c>
      <c r="L132" s="23" t="s">
        <v>2886</v>
      </c>
      <c r="M132" s="23" t="s">
        <v>2887</v>
      </c>
      <c r="N132" s="31">
        <v>0.12206121543693627</v>
      </c>
      <c r="O132" s="26">
        <f>P132/Q132</f>
        <v>1.0791406731550659</v>
      </c>
      <c r="P132" s="26">
        <f>95262+91190+88417</f>
        <v>274869</v>
      </c>
      <c r="Q132" s="26">
        <f>85922+85697+83092</f>
        <v>254711</v>
      </c>
      <c r="R132" s="26"/>
      <c r="S132" s="26"/>
      <c r="T132" s="26"/>
      <c r="U132" s="26"/>
      <c r="V132" s="26"/>
      <c r="W132" s="26"/>
      <c r="X132" s="26" t="s">
        <v>2888</v>
      </c>
    </row>
    <row r="133" spans="1:24" ht="120" x14ac:dyDescent="0.25">
      <c r="A133" s="23">
        <v>133</v>
      </c>
      <c r="B133" s="23">
        <v>3019</v>
      </c>
      <c r="C133" s="23" t="s">
        <v>2875</v>
      </c>
      <c r="D133" s="24" t="s">
        <v>2865</v>
      </c>
      <c r="E133" s="23" t="s">
        <v>2889</v>
      </c>
      <c r="F133" s="25" t="s">
        <v>2890</v>
      </c>
      <c r="G133" s="23" t="s">
        <v>2891</v>
      </c>
      <c r="H133" s="23" t="s">
        <v>356</v>
      </c>
      <c r="I133" s="23" t="s">
        <v>2562</v>
      </c>
      <c r="J133" s="23" t="s">
        <v>2546</v>
      </c>
      <c r="K133" s="23" t="s">
        <v>2892</v>
      </c>
      <c r="L133" s="23" t="s">
        <v>2429</v>
      </c>
      <c r="M133" s="23">
        <v>0</v>
      </c>
      <c r="N133" s="23">
        <v>20835</v>
      </c>
      <c r="O133" s="26">
        <f>P133+Q133+R133+S133</f>
        <v>3567</v>
      </c>
      <c r="P133" s="26">
        <v>1351</v>
      </c>
      <c r="Q133" s="26">
        <v>186</v>
      </c>
      <c r="R133" s="26">
        <v>0</v>
      </c>
      <c r="S133" s="26">
        <v>2030</v>
      </c>
      <c r="T133" s="26"/>
      <c r="U133" s="26"/>
      <c r="V133" s="26"/>
      <c r="W133" s="26"/>
      <c r="X133" s="26" t="s">
        <v>2893</v>
      </c>
    </row>
    <row r="134" spans="1:24" ht="105" x14ac:dyDescent="0.25">
      <c r="A134" s="23">
        <v>134</v>
      </c>
      <c r="B134" s="23">
        <v>3019</v>
      </c>
      <c r="C134" s="23" t="s">
        <v>2875</v>
      </c>
      <c r="D134" s="24" t="s">
        <v>2865</v>
      </c>
      <c r="E134" s="23" t="s">
        <v>2894</v>
      </c>
      <c r="F134" s="25" t="s">
        <v>2895</v>
      </c>
      <c r="G134" s="23" t="s">
        <v>2896</v>
      </c>
      <c r="H134" s="23" t="s">
        <v>2897</v>
      </c>
      <c r="I134" s="23" t="s">
        <v>2562</v>
      </c>
      <c r="J134" s="23" t="s">
        <v>2546</v>
      </c>
      <c r="K134" s="23" t="s">
        <v>2898</v>
      </c>
      <c r="L134" s="23">
        <v>2016</v>
      </c>
      <c r="M134" s="23">
        <v>523743</v>
      </c>
      <c r="N134" s="23">
        <v>765563</v>
      </c>
      <c r="O134" s="26">
        <v>903047</v>
      </c>
      <c r="P134" s="26"/>
      <c r="Q134" s="26"/>
      <c r="R134" s="26"/>
      <c r="S134" s="26"/>
      <c r="T134" s="26"/>
      <c r="U134" s="26"/>
      <c r="V134" s="26"/>
      <c r="W134" s="26"/>
      <c r="X134" s="26" t="s">
        <v>2899</v>
      </c>
    </row>
    <row r="135" spans="1:24" ht="78.75" x14ac:dyDescent="0.25">
      <c r="A135" s="39">
        <v>136</v>
      </c>
      <c r="B135" s="39">
        <v>3021</v>
      </c>
      <c r="C135" s="39" t="s">
        <v>2632</v>
      </c>
      <c r="D135" s="40" t="s">
        <v>2709</v>
      </c>
      <c r="E135" s="39" t="s">
        <v>2710</v>
      </c>
      <c r="F135" s="41" t="s">
        <v>2711</v>
      </c>
      <c r="G135" s="39" t="s">
        <v>2712</v>
      </c>
      <c r="H135" s="39" t="s">
        <v>3770</v>
      </c>
      <c r="I135" s="39" t="s">
        <v>2713</v>
      </c>
      <c r="J135" s="39" t="s">
        <v>2546</v>
      </c>
      <c r="K135" s="39" t="s">
        <v>2714</v>
      </c>
      <c r="L135" s="39" t="s">
        <v>2715</v>
      </c>
      <c r="M135" s="39" t="s">
        <v>2716</v>
      </c>
      <c r="N135" s="42">
        <v>1726973743.1800001</v>
      </c>
      <c r="O135" s="43">
        <v>1301624583.71</v>
      </c>
      <c r="P135" s="241"/>
      <c r="Q135" s="241"/>
      <c r="R135" s="241"/>
      <c r="S135" s="241"/>
      <c r="T135" s="241"/>
      <c r="U135" s="241"/>
      <c r="V135" s="241"/>
      <c r="W135" s="241"/>
      <c r="X135" s="26" t="s">
        <v>2717</v>
      </c>
    </row>
    <row r="136" spans="1:24" ht="180" x14ac:dyDescent="0.25">
      <c r="A136" s="23">
        <v>140</v>
      </c>
      <c r="B136" s="23">
        <v>3021</v>
      </c>
      <c r="C136" s="23" t="s">
        <v>2632</v>
      </c>
      <c r="D136" s="24" t="s">
        <v>2070</v>
      </c>
      <c r="E136" s="23" t="s">
        <v>2633</v>
      </c>
      <c r="F136" s="25" t="s">
        <v>2634</v>
      </c>
      <c r="G136" s="23" t="s">
        <v>2635</v>
      </c>
      <c r="H136" s="23" t="s">
        <v>3771</v>
      </c>
      <c r="I136" s="23" t="s">
        <v>2545</v>
      </c>
      <c r="J136" s="23" t="s">
        <v>2546</v>
      </c>
      <c r="K136" s="23" t="s">
        <v>2636</v>
      </c>
      <c r="L136" s="23" t="s">
        <v>2637</v>
      </c>
      <c r="M136" s="23">
        <v>8.2500000000000004E-2</v>
      </c>
      <c r="N136" s="256">
        <v>0.08</v>
      </c>
      <c r="O136" s="258">
        <f>(P136-Q136)/P136</f>
        <v>0.16663445671515664</v>
      </c>
      <c r="P136" s="259">
        <f>63079060382.32+2936573202.54</f>
        <v>66015633584.860001</v>
      </c>
      <c r="Q136" s="259">
        <f>2908487678.8+52106666668.94</f>
        <v>55015154347.740005</v>
      </c>
      <c r="R136" s="257"/>
      <c r="S136" s="26"/>
      <c r="T136" s="26"/>
      <c r="U136" s="26"/>
      <c r="V136" s="26"/>
      <c r="W136" s="26"/>
      <c r="X136" s="26" t="s">
        <v>3760</v>
      </c>
    </row>
    <row r="137" spans="1:24" ht="405" x14ac:dyDescent="0.25">
      <c r="A137" s="23">
        <v>141</v>
      </c>
      <c r="B137" s="23">
        <v>3021</v>
      </c>
      <c r="C137" s="23" t="s">
        <v>2632</v>
      </c>
      <c r="D137" s="24" t="s">
        <v>2070</v>
      </c>
      <c r="E137" s="23" t="s">
        <v>2638</v>
      </c>
      <c r="F137" s="25" t="s">
        <v>2639</v>
      </c>
      <c r="G137" s="23" t="s">
        <v>2640</v>
      </c>
      <c r="H137" s="23" t="s">
        <v>3772</v>
      </c>
      <c r="I137" s="23" t="s">
        <v>2545</v>
      </c>
      <c r="J137" s="23" t="s">
        <v>2546</v>
      </c>
      <c r="K137" s="23" t="s">
        <v>2636</v>
      </c>
      <c r="L137" s="23">
        <v>2016</v>
      </c>
      <c r="M137" s="23" t="s">
        <v>2641</v>
      </c>
      <c r="N137" s="23" t="s">
        <v>2642</v>
      </c>
      <c r="O137" s="35" t="s">
        <v>2643</v>
      </c>
      <c r="P137" s="26" t="s">
        <v>2644</v>
      </c>
      <c r="Q137" s="26" t="s">
        <v>2645</v>
      </c>
      <c r="R137" s="26"/>
      <c r="S137" s="26"/>
      <c r="T137" s="26"/>
      <c r="U137" s="26"/>
      <c r="V137" s="26"/>
      <c r="W137" s="26"/>
      <c r="X137" s="26"/>
    </row>
    <row r="138" spans="1:24" ht="60" x14ac:dyDescent="0.25">
      <c r="A138" s="23">
        <v>142</v>
      </c>
      <c r="B138" s="23">
        <v>3022</v>
      </c>
      <c r="C138" s="23" t="s">
        <v>2529</v>
      </c>
      <c r="D138" s="24" t="s">
        <v>2719</v>
      </c>
      <c r="E138" s="23" t="s">
        <v>2727</v>
      </c>
      <c r="F138" s="25" t="s">
        <v>2728</v>
      </c>
      <c r="G138" s="23" t="s">
        <v>2729</v>
      </c>
      <c r="H138" s="23" t="s">
        <v>3773</v>
      </c>
      <c r="I138" s="23" t="s">
        <v>2545</v>
      </c>
      <c r="J138" s="23" t="s">
        <v>2546</v>
      </c>
      <c r="K138" s="23" t="s">
        <v>2730</v>
      </c>
      <c r="L138" s="23">
        <v>2016</v>
      </c>
      <c r="M138" s="23">
        <v>4.8499999999999996</v>
      </c>
      <c r="N138" s="31">
        <v>0.61850000000000005</v>
      </c>
      <c r="O138" s="26"/>
      <c r="P138" s="26"/>
      <c r="Q138" s="26"/>
      <c r="R138" s="26"/>
      <c r="S138" s="26"/>
      <c r="T138" s="26"/>
      <c r="U138" s="26"/>
      <c r="V138" s="26"/>
      <c r="W138" s="26"/>
      <c r="X138" s="26" t="s">
        <v>2731</v>
      </c>
    </row>
    <row r="139" spans="1:24" ht="60" x14ac:dyDescent="0.25">
      <c r="A139" s="23">
        <v>143</v>
      </c>
      <c r="B139" s="23">
        <v>3022</v>
      </c>
      <c r="C139" s="23" t="s">
        <v>2529</v>
      </c>
      <c r="D139" s="24" t="s">
        <v>970</v>
      </c>
      <c r="E139" s="23" t="s">
        <v>2753</v>
      </c>
      <c r="F139" s="25" t="s">
        <v>2754</v>
      </c>
      <c r="G139" s="23" t="s">
        <v>2755</v>
      </c>
      <c r="H139" s="23" t="s">
        <v>3774</v>
      </c>
      <c r="I139" s="23" t="s">
        <v>2562</v>
      </c>
      <c r="J139" s="23" t="s">
        <v>2736</v>
      </c>
      <c r="K139" s="23" t="s">
        <v>2737</v>
      </c>
      <c r="L139" s="23">
        <v>2016</v>
      </c>
      <c r="M139" s="23">
        <v>120</v>
      </c>
      <c r="N139" s="23">
        <v>28</v>
      </c>
      <c r="O139" s="26"/>
      <c r="P139" s="26"/>
      <c r="Q139" s="26"/>
      <c r="R139" s="26"/>
      <c r="S139" s="26"/>
      <c r="T139" s="26"/>
      <c r="U139" s="26"/>
      <c r="V139" s="26"/>
      <c r="W139" s="26"/>
      <c r="X139" s="26" t="s">
        <v>2756</v>
      </c>
    </row>
    <row r="140" spans="1:24" ht="60" x14ac:dyDescent="0.25">
      <c r="A140" s="23">
        <v>144</v>
      </c>
      <c r="B140" s="23">
        <v>3022</v>
      </c>
      <c r="C140" s="23" t="s">
        <v>2529</v>
      </c>
      <c r="D140" s="24" t="s">
        <v>2521</v>
      </c>
      <c r="E140" s="23" t="s">
        <v>2530</v>
      </c>
      <c r="F140" s="25" t="s">
        <v>2531</v>
      </c>
      <c r="G140" s="23" t="s">
        <v>2532</v>
      </c>
      <c r="H140" s="23" t="s">
        <v>3775</v>
      </c>
      <c r="I140" s="23" t="s">
        <v>2533</v>
      </c>
      <c r="J140" s="23" t="s">
        <v>2534</v>
      </c>
      <c r="K140" s="23" t="s">
        <v>2535</v>
      </c>
      <c r="L140" s="23">
        <v>2016</v>
      </c>
      <c r="M140" s="23">
        <v>76.62</v>
      </c>
      <c r="N140" s="23">
        <v>116.13</v>
      </c>
      <c r="O140" s="26"/>
      <c r="P140" s="26"/>
      <c r="Q140" s="26"/>
      <c r="R140" s="26"/>
      <c r="S140" s="26"/>
      <c r="T140" s="26"/>
      <c r="U140" s="26"/>
      <c r="V140" s="26"/>
      <c r="W140" s="26"/>
      <c r="X140" s="26"/>
    </row>
    <row r="141" spans="1:24" ht="60" x14ac:dyDescent="0.25">
      <c r="A141" s="23">
        <v>145</v>
      </c>
      <c r="B141" s="23">
        <v>3022</v>
      </c>
      <c r="C141" s="23" t="s">
        <v>2529</v>
      </c>
      <c r="D141" s="24" t="s">
        <v>2521</v>
      </c>
      <c r="E141" s="23" t="s">
        <v>2536</v>
      </c>
      <c r="F141" s="25" t="s">
        <v>2537</v>
      </c>
      <c r="G141" s="23" t="s">
        <v>2538</v>
      </c>
      <c r="H141" s="23" t="s">
        <v>3776</v>
      </c>
      <c r="I141" s="23" t="s">
        <v>2539</v>
      </c>
      <c r="J141" s="23" t="s">
        <v>2534</v>
      </c>
      <c r="K141" s="23" t="s">
        <v>2535</v>
      </c>
      <c r="L141" s="23" t="s">
        <v>2540</v>
      </c>
      <c r="M141" s="23" t="s">
        <v>2540</v>
      </c>
      <c r="N141" s="23">
        <v>18750</v>
      </c>
      <c r="O141" s="26"/>
      <c r="P141" s="26"/>
      <c r="Q141" s="26"/>
      <c r="R141" s="26"/>
      <c r="S141" s="26"/>
      <c r="T141" s="26"/>
      <c r="U141" s="26"/>
      <c r="V141" s="26"/>
      <c r="W141" s="26"/>
      <c r="X141" s="26"/>
    </row>
    <row r="142" spans="1:24" ht="135" x14ac:dyDescent="0.25">
      <c r="A142" s="23">
        <v>146</v>
      </c>
      <c r="B142" s="23">
        <v>3023</v>
      </c>
      <c r="C142" s="23" t="s">
        <v>2757</v>
      </c>
      <c r="D142" s="24" t="s">
        <v>1481</v>
      </c>
      <c r="E142" s="23" t="s">
        <v>2758</v>
      </c>
      <c r="F142" s="25" t="s">
        <v>2759</v>
      </c>
      <c r="G142" s="23" t="s">
        <v>2760</v>
      </c>
      <c r="H142" s="23" t="s">
        <v>3777</v>
      </c>
      <c r="I142" s="23" t="s">
        <v>2545</v>
      </c>
      <c r="J142" s="23" t="s">
        <v>2534</v>
      </c>
      <c r="K142" s="23" t="s">
        <v>2761</v>
      </c>
      <c r="L142" s="23" t="s">
        <v>2762</v>
      </c>
      <c r="M142" s="23">
        <v>5.8999999999999997E-2</v>
      </c>
      <c r="N142" s="31">
        <v>0.35</v>
      </c>
      <c r="O142" s="26">
        <v>0.97</v>
      </c>
      <c r="P142" s="26">
        <v>307</v>
      </c>
      <c r="Q142" s="26">
        <v>31803</v>
      </c>
      <c r="R142" s="26"/>
      <c r="S142" s="26"/>
      <c r="T142" s="26"/>
      <c r="U142" s="26"/>
      <c r="V142" s="26"/>
      <c r="W142" s="26"/>
      <c r="X142" s="26" t="s">
        <v>2763</v>
      </c>
    </row>
    <row r="143" spans="1:24" ht="105" x14ac:dyDescent="0.25">
      <c r="A143" s="23">
        <v>147</v>
      </c>
      <c r="B143" s="23">
        <v>3023</v>
      </c>
      <c r="C143" s="23" t="s">
        <v>2757</v>
      </c>
      <c r="D143" s="24" t="s">
        <v>1481</v>
      </c>
      <c r="E143" s="23" t="s">
        <v>2764</v>
      </c>
      <c r="F143" s="25" t="s">
        <v>2765</v>
      </c>
      <c r="G143" s="23" t="s">
        <v>2766</v>
      </c>
      <c r="H143" s="23" t="s">
        <v>3778</v>
      </c>
      <c r="I143" s="23" t="s">
        <v>2545</v>
      </c>
      <c r="J143" s="23" t="s">
        <v>2546</v>
      </c>
      <c r="K143" s="23" t="s">
        <v>2767</v>
      </c>
      <c r="L143" s="23">
        <v>2016</v>
      </c>
      <c r="M143" s="23">
        <v>0.6</v>
      </c>
      <c r="N143" s="31">
        <v>0.75</v>
      </c>
      <c r="O143" s="26">
        <v>62</v>
      </c>
      <c r="P143" s="26">
        <v>831810</v>
      </c>
      <c r="Q143" s="26">
        <v>1331723</v>
      </c>
      <c r="R143" s="26"/>
      <c r="S143" s="26"/>
      <c r="T143" s="26"/>
      <c r="U143" s="26"/>
      <c r="V143" s="26"/>
      <c r="W143" s="26"/>
      <c r="X143" s="26" t="s">
        <v>2768</v>
      </c>
    </row>
    <row r="144" spans="1:24" ht="90" x14ac:dyDescent="0.25">
      <c r="A144" s="23">
        <v>148</v>
      </c>
      <c r="B144" s="23">
        <v>3023</v>
      </c>
      <c r="C144" s="23" t="s">
        <v>2757</v>
      </c>
      <c r="D144" s="24" t="s">
        <v>1481</v>
      </c>
      <c r="E144" s="23" t="s">
        <v>2769</v>
      </c>
      <c r="F144" s="25" t="s">
        <v>2770</v>
      </c>
      <c r="G144" s="23" t="s">
        <v>2771</v>
      </c>
      <c r="H144" s="23" t="s">
        <v>3779</v>
      </c>
      <c r="I144" s="23" t="s">
        <v>2545</v>
      </c>
      <c r="J144" s="23" t="s">
        <v>2546</v>
      </c>
      <c r="K144" s="23" t="s">
        <v>2772</v>
      </c>
      <c r="L144" s="23">
        <v>2016</v>
      </c>
      <c r="M144" s="23">
        <v>0.6</v>
      </c>
      <c r="N144" s="31">
        <v>0.9</v>
      </c>
      <c r="O144" s="30">
        <v>0.99</v>
      </c>
      <c r="P144" s="38">
        <v>90475</v>
      </c>
      <c r="Q144" s="38">
        <v>90580</v>
      </c>
      <c r="R144" s="26"/>
      <c r="S144" s="26"/>
      <c r="T144" s="26"/>
      <c r="U144" s="26"/>
      <c r="V144" s="26"/>
      <c r="W144" s="26"/>
      <c r="X144" s="26"/>
    </row>
    <row r="145" spans="1:24" ht="150" x14ac:dyDescent="0.25">
      <c r="A145" s="23">
        <v>149</v>
      </c>
      <c r="B145" s="23">
        <v>3023</v>
      </c>
      <c r="C145" s="23" t="s">
        <v>2757</v>
      </c>
      <c r="D145" s="24" t="s">
        <v>2773</v>
      </c>
      <c r="E145" s="23" t="s">
        <v>2774</v>
      </c>
      <c r="F145" s="25" t="s">
        <v>2775</v>
      </c>
      <c r="G145" s="23" t="s">
        <v>2776</v>
      </c>
      <c r="H145" s="23" t="s">
        <v>356</v>
      </c>
      <c r="I145" s="23" t="s">
        <v>2562</v>
      </c>
      <c r="J145" s="23" t="s">
        <v>2534</v>
      </c>
      <c r="K145" s="23" t="s">
        <v>2777</v>
      </c>
      <c r="L145" s="23" t="s">
        <v>2429</v>
      </c>
      <c r="M145" s="23" t="s">
        <v>2429</v>
      </c>
      <c r="N145" s="46">
        <v>2000</v>
      </c>
      <c r="O145" s="26">
        <v>809</v>
      </c>
      <c r="P145" s="26"/>
      <c r="Q145" s="26"/>
      <c r="R145" s="26"/>
      <c r="S145" s="26"/>
      <c r="T145" s="26"/>
      <c r="U145" s="26"/>
      <c r="V145" s="26"/>
      <c r="W145" s="26"/>
      <c r="X145" s="26" t="s">
        <v>2778</v>
      </c>
    </row>
    <row r="146" spans="1:24" ht="90" x14ac:dyDescent="0.25">
      <c r="A146" s="23">
        <v>150</v>
      </c>
      <c r="B146" s="23">
        <v>3023</v>
      </c>
      <c r="C146" s="23" t="s">
        <v>2757</v>
      </c>
      <c r="D146" s="24" t="s">
        <v>1481</v>
      </c>
      <c r="E146" s="23" t="s">
        <v>2779</v>
      </c>
      <c r="F146" s="25" t="s">
        <v>2779</v>
      </c>
      <c r="G146" s="23" t="s">
        <v>2780</v>
      </c>
      <c r="H146" s="23" t="s">
        <v>356</v>
      </c>
      <c r="I146" s="23" t="s">
        <v>2545</v>
      </c>
      <c r="J146" s="23" t="s">
        <v>2546</v>
      </c>
      <c r="K146" s="23" t="s">
        <v>2781</v>
      </c>
      <c r="L146" s="23">
        <v>2017</v>
      </c>
      <c r="M146" s="23">
        <v>0.79</v>
      </c>
      <c r="N146" s="31">
        <v>0.9</v>
      </c>
      <c r="O146" s="30">
        <v>0.59</v>
      </c>
      <c r="P146" s="38">
        <v>14248</v>
      </c>
      <c r="Q146" s="38">
        <v>24344</v>
      </c>
      <c r="R146" s="26"/>
      <c r="S146" s="26"/>
      <c r="T146" s="26"/>
      <c r="U146" s="26"/>
      <c r="V146" s="26"/>
      <c r="W146" s="26"/>
      <c r="X146" s="26" t="s">
        <v>2782</v>
      </c>
    </row>
    <row r="147" spans="1:24" ht="45" x14ac:dyDescent="0.25">
      <c r="A147" s="23">
        <v>151</v>
      </c>
      <c r="B147" s="23">
        <v>3025</v>
      </c>
      <c r="C147" s="23" t="s">
        <v>2598</v>
      </c>
      <c r="D147" s="24" t="s">
        <v>121</v>
      </c>
      <c r="E147" s="23" t="s">
        <v>2599</v>
      </c>
      <c r="F147" s="25" t="s">
        <v>2599</v>
      </c>
      <c r="G147" s="23" t="s">
        <v>2599</v>
      </c>
      <c r="H147" s="23" t="s">
        <v>356</v>
      </c>
      <c r="I147" s="23" t="s">
        <v>2562</v>
      </c>
      <c r="J147" s="23" t="s">
        <v>2546</v>
      </c>
      <c r="K147" s="23" t="s">
        <v>2585</v>
      </c>
      <c r="L147" s="23">
        <v>2016</v>
      </c>
      <c r="M147" s="23">
        <v>973228</v>
      </c>
      <c r="N147" s="23">
        <v>1146930</v>
      </c>
      <c r="O147" s="33">
        <v>1038993</v>
      </c>
      <c r="P147" s="33">
        <v>478838</v>
      </c>
      <c r="Q147" s="33">
        <v>258425</v>
      </c>
      <c r="R147" s="33">
        <v>301730</v>
      </c>
      <c r="S147" s="26"/>
      <c r="T147" s="26"/>
      <c r="U147" s="26"/>
      <c r="V147" s="26"/>
      <c r="W147" s="26"/>
      <c r="X147" s="240" t="s">
        <v>2600</v>
      </c>
    </row>
    <row r="148" spans="1:24" ht="105" x14ac:dyDescent="0.25">
      <c r="A148" s="23">
        <v>152</v>
      </c>
      <c r="B148" s="23">
        <v>3025</v>
      </c>
      <c r="C148" s="23" t="s">
        <v>2598</v>
      </c>
      <c r="D148" s="24" t="s">
        <v>121</v>
      </c>
      <c r="E148" s="23" t="s">
        <v>2601</v>
      </c>
      <c r="F148" s="25" t="s">
        <v>2601</v>
      </c>
      <c r="G148" s="23" t="s">
        <v>2601</v>
      </c>
      <c r="H148" s="23" t="s">
        <v>356</v>
      </c>
      <c r="I148" s="23" t="s">
        <v>2562</v>
      </c>
      <c r="J148" s="23" t="s">
        <v>2546</v>
      </c>
      <c r="K148" s="23" t="s">
        <v>2585</v>
      </c>
      <c r="L148" s="23">
        <v>2016</v>
      </c>
      <c r="M148" s="23">
        <v>485800</v>
      </c>
      <c r="N148" s="23">
        <v>565529</v>
      </c>
      <c r="O148" s="33">
        <v>374564</v>
      </c>
      <c r="P148" s="33">
        <v>374564</v>
      </c>
      <c r="Q148" s="33">
        <v>0</v>
      </c>
      <c r="R148" s="33"/>
      <c r="S148" s="26"/>
      <c r="T148" s="26"/>
      <c r="U148" s="26"/>
      <c r="V148" s="26"/>
      <c r="W148" s="26"/>
      <c r="X148" s="240" t="s">
        <v>2602</v>
      </c>
    </row>
    <row r="149" spans="1:24" ht="105" x14ac:dyDescent="0.25">
      <c r="A149" s="23">
        <v>153</v>
      </c>
      <c r="B149" s="23">
        <v>3025</v>
      </c>
      <c r="C149" s="23" t="s">
        <v>2598</v>
      </c>
      <c r="D149" s="24" t="s">
        <v>121</v>
      </c>
      <c r="E149" s="23" t="s">
        <v>2603</v>
      </c>
      <c r="F149" s="25" t="s">
        <v>2603</v>
      </c>
      <c r="G149" s="23" t="s">
        <v>2603</v>
      </c>
      <c r="H149" s="23" t="s">
        <v>356</v>
      </c>
      <c r="I149" s="23" t="s">
        <v>2562</v>
      </c>
      <c r="J149" s="23" t="s">
        <v>2546</v>
      </c>
      <c r="K149" s="23" t="s">
        <v>2585</v>
      </c>
      <c r="L149" s="23">
        <v>2016</v>
      </c>
      <c r="M149" s="23">
        <v>510992</v>
      </c>
      <c r="N149" s="23">
        <v>566751</v>
      </c>
      <c r="O149" s="33">
        <v>58589</v>
      </c>
      <c r="P149" s="26"/>
      <c r="Q149" s="26"/>
      <c r="R149" s="26"/>
      <c r="S149" s="26"/>
      <c r="T149" s="26"/>
      <c r="U149" s="26"/>
      <c r="V149" s="26"/>
      <c r="W149" s="26"/>
      <c r="X149" s="240" t="s">
        <v>2602</v>
      </c>
    </row>
    <row r="150" spans="1:24" ht="120" x14ac:dyDescent="0.25">
      <c r="A150" s="23">
        <v>154</v>
      </c>
      <c r="B150" s="23">
        <v>3026</v>
      </c>
      <c r="C150" s="23" t="s">
        <v>2604</v>
      </c>
      <c r="D150" s="24" t="s">
        <v>121</v>
      </c>
      <c r="E150" s="23" t="s">
        <v>2605</v>
      </c>
      <c r="F150" s="25" t="s">
        <v>2606</v>
      </c>
      <c r="G150" s="23" t="s">
        <v>2607</v>
      </c>
      <c r="H150" s="23" t="s">
        <v>2608</v>
      </c>
      <c r="I150" s="23" t="s">
        <v>2562</v>
      </c>
      <c r="J150" s="23" t="s">
        <v>2526</v>
      </c>
      <c r="K150" s="23" t="s">
        <v>2609</v>
      </c>
      <c r="L150" s="23">
        <v>2015</v>
      </c>
      <c r="M150" s="34">
        <v>5.8000000000000003E-2</v>
      </c>
      <c r="N150" s="23" t="s">
        <v>356</v>
      </c>
      <c r="O150" s="32" t="s">
        <v>356</v>
      </c>
      <c r="P150" s="26"/>
      <c r="Q150" s="26"/>
      <c r="R150" s="26"/>
      <c r="S150" s="26"/>
      <c r="T150" s="26"/>
      <c r="U150" s="26"/>
      <c r="V150" s="26"/>
      <c r="W150" s="26"/>
      <c r="X150" s="240" t="s">
        <v>2610</v>
      </c>
    </row>
    <row r="151" spans="1:24" ht="120" x14ac:dyDescent="0.25">
      <c r="A151" s="23">
        <v>155</v>
      </c>
      <c r="B151" s="23">
        <v>3026</v>
      </c>
      <c r="C151" s="23" t="s">
        <v>2604</v>
      </c>
      <c r="D151" s="24" t="s">
        <v>121</v>
      </c>
      <c r="E151" s="23" t="s">
        <v>2611</v>
      </c>
      <c r="F151" s="25" t="s">
        <v>2606</v>
      </c>
      <c r="G151" s="23" t="s">
        <v>2607</v>
      </c>
      <c r="H151" s="23" t="s">
        <v>2608</v>
      </c>
      <c r="I151" s="23" t="s">
        <v>2562</v>
      </c>
      <c r="J151" s="23" t="s">
        <v>2526</v>
      </c>
      <c r="K151" s="23" t="s">
        <v>2609</v>
      </c>
      <c r="L151" s="23">
        <v>2015</v>
      </c>
      <c r="M151" s="34">
        <v>4.2999999999999997E-2</v>
      </c>
      <c r="N151" s="23" t="s">
        <v>356</v>
      </c>
      <c r="O151" s="32" t="s">
        <v>356</v>
      </c>
      <c r="P151" s="26"/>
      <c r="Q151" s="26"/>
      <c r="R151" s="26"/>
      <c r="S151" s="26"/>
      <c r="T151" s="26"/>
      <c r="U151" s="26"/>
      <c r="V151" s="26"/>
      <c r="W151" s="26"/>
      <c r="X151" s="240" t="s">
        <v>2610</v>
      </c>
    </row>
    <row r="152" spans="1:24" ht="120" x14ac:dyDescent="0.25">
      <c r="A152" s="23">
        <v>156</v>
      </c>
      <c r="B152" s="23">
        <v>3026</v>
      </c>
      <c r="C152" s="23" t="s">
        <v>2604</v>
      </c>
      <c r="D152" s="24" t="s">
        <v>121</v>
      </c>
      <c r="E152" s="23" t="s">
        <v>2612</v>
      </c>
      <c r="F152" s="25" t="s">
        <v>2613</v>
      </c>
      <c r="G152" s="23" t="s">
        <v>2614</v>
      </c>
      <c r="H152" s="23" t="s">
        <v>2615</v>
      </c>
      <c r="I152" s="23" t="s">
        <v>2545</v>
      </c>
      <c r="J152" s="23" t="s">
        <v>2526</v>
      </c>
      <c r="K152" s="23" t="s">
        <v>2609</v>
      </c>
      <c r="L152" s="23">
        <v>2015</v>
      </c>
      <c r="M152" s="23">
        <v>0.88</v>
      </c>
      <c r="N152" s="23" t="s">
        <v>356</v>
      </c>
      <c r="O152" s="32" t="s">
        <v>356</v>
      </c>
      <c r="P152" s="26"/>
      <c r="Q152" s="26"/>
      <c r="R152" s="26"/>
      <c r="S152" s="26"/>
      <c r="T152" s="26"/>
      <c r="U152" s="26"/>
      <c r="V152" s="26"/>
      <c r="W152" s="26"/>
      <c r="X152" s="240" t="s">
        <v>2610</v>
      </c>
    </row>
    <row r="153" spans="1:24" ht="120" x14ac:dyDescent="0.25">
      <c r="A153" s="23">
        <v>157</v>
      </c>
      <c r="B153" s="23">
        <v>3026</v>
      </c>
      <c r="C153" s="23" t="s">
        <v>2604</v>
      </c>
      <c r="D153" s="24" t="s">
        <v>121</v>
      </c>
      <c r="E153" s="23" t="s">
        <v>2616</v>
      </c>
      <c r="F153" s="25" t="s">
        <v>2617</v>
      </c>
      <c r="G153" s="23" t="s">
        <v>2618</v>
      </c>
      <c r="H153" s="23" t="s">
        <v>2619</v>
      </c>
      <c r="I153" s="23" t="s">
        <v>2545</v>
      </c>
      <c r="J153" s="23" t="s">
        <v>2526</v>
      </c>
      <c r="K153" s="23" t="s">
        <v>2609</v>
      </c>
      <c r="L153" s="23">
        <v>2015</v>
      </c>
      <c r="M153" s="23">
        <v>0.84</v>
      </c>
      <c r="N153" s="23" t="s">
        <v>356</v>
      </c>
      <c r="O153" s="32" t="s">
        <v>356</v>
      </c>
      <c r="P153" s="26"/>
      <c r="Q153" s="26"/>
      <c r="R153" s="26"/>
      <c r="S153" s="26"/>
      <c r="T153" s="26"/>
      <c r="U153" s="26"/>
      <c r="V153" s="26"/>
      <c r="W153" s="26"/>
      <c r="X153" s="240" t="s">
        <v>2610</v>
      </c>
    </row>
    <row r="154" spans="1:24" ht="120" x14ac:dyDescent="0.25">
      <c r="A154" s="23">
        <v>158</v>
      </c>
      <c r="B154" s="23">
        <v>3026</v>
      </c>
      <c r="C154" s="23" t="s">
        <v>2604</v>
      </c>
      <c r="D154" s="24" t="s">
        <v>121</v>
      </c>
      <c r="E154" s="23" t="s">
        <v>2620</v>
      </c>
      <c r="F154" s="25" t="s">
        <v>2621</v>
      </c>
      <c r="G154" s="23" t="s">
        <v>2622</v>
      </c>
      <c r="H154" s="23" t="s">
        <v>2623</v>
      </c>
      <c r="I154" s="23" t="s">
        <v>2545</v>
      </c>
      <c r="J154" s="23" t="s">
        <v>2526</v>
      </c>
      <c r="K154" s="23" t="s">
        <v>2609</v>
      </c>
      <c r="L154" s="23">
        <v>2015</v>
      </c>
      <c r="M154" s="23">
        <v>0.82</v>
      </c>
      <c r="N154" s="23" t="s">
        <v>356</v>
      </c>
      <c r="O154" s="32" t="s">
        <v>356</v>
      </c>
      <c r="P154" s="26"/>
      <c r="Q154" s="26"/>
      <c r="R154" s="26"/>
      <c r="S154" s="26"/>
      <c r="T154" s="26"/>
      <c r="U154" s="26"/>
      <c r="V154" s="26"/>
      <c r="W154" s="26"/>
      <c r="X154" s="240" t="s">
        <v>2610</v>
      </c>
    </row>
    <row r="155" spans="1:24" ht="120" x14ac:dyDescent="0.25">
      <c r="A155" s="23">
        <v>159</v>
      </c>
      <c r="B155" s="23">
        <v>3026</v>
      </c>
      <c r="C155" s="23" t="s">
        <v>2604</v>
      </c>
      <c r="D155" s="24" t="s">
        <v>121</v>
      </c>
      <c r="E155" s="23" t="s">
        <v>2624</v>
      </c>
      <c r="F155" s="25" t="s">
        <v>2625</v>
      </c>
      <c r="G155" s="23" t="s">
        <v>2626</v>
      </c>
      <c r="H155" s="23" t="s">
        <v>2627</v>
      </c>
      <c r="I155" s="23" t="s">
        <v>2545</v>
      </c>
      <c r="J155" s="23" t="s">
        <v>2526</v>
      </c>
      <c r="K155" s="23" t="s">
        <v>2609</v>
      </c>
      <c r="L155" s="23">
        <v>2015</v>
      </c>
      <c r="M155" s="23">
        <v>0.69</v>
      </c>
      <c r="N155" s="23" t="s">
        <v>356</v>
      </c>
      <c r="O155" s="32" t="s">
        <v>356</v>
      </c>
      <c r="P155" s="26"/>
      <c r="Q155" s="26"/>
      <c r="R155" s="26"/>
      <c r="S155" s="26"/>
      <c r="T155" s="26"/>
      <c r="U155" s="26"/>
      <c r="V155" s="26"/>
      <c r="W155" s="26"/>
      <c r="X155" s="240" t="s">
        <v>2610</v>
      </c>
    </row>
    <row r="156" spans="1:24" ht="120" x14ac:dyDescent="0.25">
      <c r="A156" s="23">
        <v>160</v>
      </c>
      <c r="B156" s="23">
        <v>3026</v>
      </c>
      <c r="C156" s="23" t="s">
        <v>2604</v>
      </c>
      <c r="D156" s="24" t="s">
        <v>121</v>
      </c>
      <c r="E156" s="23" t="s">
        <v>2628</v>
      </c>
      <c r="F156" s="25" t="s">
        <v>2629</v>
      </c>
      <c r="G156" s="23" t="s">
        <v>2630</v>
      </c>
      <c r="H156" s="23" t="s">
        <v>356</v>
      </c>
      <c r="I156" s="23" t="s">
        <v>2545</v>
      </c>
      <c r="J156" s="23" t="s">
        <v>2546</v>
      </c>
      <c r="K156" s="23" t="s">
        <v>2585</v>
      </c>
      <c r="L156" s="23" t="s">
        <v>2540</v>
      </c>
      <c r="M156" s="23" t="s">
        <v>2540</v>
      </c>
      <c r="N156" s="31">
        <v>0.95</v>
      </c>
      <c r="O156" s="32" t="s">
        <v>356</v>
      </c>
      <c r="P156" s="26"/>
      <c r="Q156" s="26"/>
      <c r="R156" s="26"/>
      <c r="S156" s="26"/>
      <c r="T156" s="26"/>
      <c r="U156" s="26"/>
      <c r="V156" s="26"/>
      <c r="W156" s="26"/>
      <c r="X156" s="240" t="s">
        <v>2631</v>
      </c>
    </row>
    <row r="158" spans="1:24" x14ac:dyDescent="0.25">
      <c r="A158" s="260" t="s">
        <v>3782</v>
      </c>
    </row>
  </sheetData>
  <autoFilter ref="A1:Z156" xr:uid="{00000000-0001-0000-0300-000000000000}"/>
  <sortState xmlns:xlrd2="http://schemas.microsoft.com/office/spreadsheetml/2017/richdata2" ref="A2:X156">
    <sortCondition ref="A1:A156"/>
  </sortState>
  <dataValidations disablePrompts="1" count="1">
    <dataValidation type="list" allowBlank="1" showInputMessage="1" sqref="I8" xr:uid="{00000000-0002-0000-0300-000000000000}">
      <formula1>Unidade_medida</formula1>
    </dataValidation>
  </dataValidations>
  <hyperlinks>
    <hyperlink ref="X2" r:id="rId1" xr:uid="{00000000-0004-0000-0300-000000000000}"/>
  </hyperlinks>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Monitoramento PPA 2020 </vt:lpstr>
      <vt:lpstr>Programa</vt:lpstr>
      <vt:lpstr>Fonte</vt:lpstr>
      <vt:lpstr>Indicadores</vt:lpstr>
    </vt:vector>
  </TitlesOfParts>
  <Company>Secretaria Municipal da Fazenda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Junqueira Lascala</dc:creator>
  <cp:lastModifiedBy>Sandro Luis Palanca</cp:lastModifiedBy>
  <dcterms:created xsi:type="dcterms:W3CDTF">2021-05-12T19:16:23Z</dcterms:created>
  <dcterms:modified xsi:type="dcterms:W3CDTF">2021-10-01T19:52:32Z</dcterms:modified>
</cp:coreProperties>
</file>