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Junho 2025/XLS/"/>
    </mc:Choice>
  </mc:AlternateContent>
  <xr:revisionPtr revIDLastSave="0" documentId="8_{DFC16D3B-AD26-408E-AC84-CCD712598735}" xr6:coauthVersionLast="47" xr6:coauthVersionMax="47" xr10:uidLastSave="{00000000-0000-0000-0000-000000000000}"/>
  <bookViews>
    <workbookView xWindow="-28920" yWindow="-120" windowWidth="29040" windowHeight="15720" activeTab="1" xr2:uid="{51FF2639-3D31-4B6F-AC67-03308891152E}"/>
  </bookViews>
  <sheets>
    <sheet name="violência" sheetId="1" r:id="rId1"/>
    <sheet name="aciden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L22" i="2" s="1"/>
  <c r="F22" i="2"/>
  <c r="E22" i="2" s="1"/>
  <c r="O22" i="1"/>
  <c r="N22" i="1" s="1"/>
  <c r="F22" i="1"/>
  <c r="E22" i="1" s="1"/>
  <c r="P8" i="2"/>
  <c r="P9" i="2"/>
  <c r="P10" i="2"/>
  <c r="P11" i="2"/>
  <c r="P12" i="2"/>
  <c r="P5" i="2"/>
  <c r="N6" i="2"/>
  <c r="N7" i="2"/>
  <c r="N8" i="2"/>
  <c r="N9" i="2"/>
  <c r="N10" i="2"/>
  <c r="N11" i="2"/>
  <c r="N12" i="2"/>
  <c r="N13" i="2"/>
  <c r="N14" i="2"/>
  <c r="N15" i="2"/>
  <c r="N5" i="2"/>
  <c r="L6" i="2"/>
  <c r="P6" i="2" s="1"/>
  <c r="L7" i="2"/>
  <c r="P7" i="2" s="1"/>
  <c r="L8" i="2"/>
  <c r="L9" i="2"/>
  <c r="L10" i="2"/>
  <c r="L11" i="2"/>
  <c r="L12" i="2"/>
  <c r="L13" i="2"/>
  <c r="P13" i="2" s="1"/>
  <c r="L14" i="2"/>
  <c r="P14" i="2" s="1"/>
  <c r="L15" i="2"/>
  <c r="P15" i="2" s="1"/>
  <c r="L5" i="2"/>
  <c r="G7" i="2"/>
  <c r="G8" i="2"/>
  <c r="G10" i="2"/>
  <c r="G11" i="2"/>
  <c r="G12" i="2"/>
  <c r="G13" i="2"/>
  <c r="G14" i="2"/>
  <c r="G15" i="2"/>
  <c r="E6" i="2"/>
  <c r="E7" i="2"/>
  <c r="E8" i="2"/>
  <c r="E9" i="2"/>
  <c r="E10" i="2"/>
  <c r="E11" i="2"/>
  <c r="E12" i="2"/>
  <c r="E13" i="2"/>
  <c r="E14" i="2"/>
  <c r="E15" i="2"/>
  <c r="E5" i="2"/>
  <c r="C6" i="2"/>
  <c r="G6" i="2" s="1"/>
  <c r="C7" i="2"/>
  <c r="C8" i="2"/>
  <c r="C9" i="2"/>
  <c r="G9" i="2" s="1"/>
  <c r="C10" i="2"/>
  <c r="C11" i="2"/>
  <c r="C12" i="2"/>
  <c r="C13" i="2"/>
  <c r="C14" i="2"/>
  <c r="C15" i="2"/>
  <c r="C5" i="2"/>
  <c r="G5" i="2" s="1"/>
  <c r="F6" i="1"/>
  <c r="E6" i="1" s="1"/>
  <c r="F7" i="1"/>
  <c r="F8" i="1"/>
  <c r="F9" i="1"/>
  <c r="F10" i="1"/>
  <c r="C10" i="1" s="1"/>
  <c r="F11" i="1"/>
  <c r="E11" i="1" s="1"/>
  <c r="F12" i="1"/>
  <c r="E12" i="1" s="1"/>
  <c r="F13" i="1"/>
  <c r="E13" i="1" s="1"/>
  <c r="F14" i="1"/>
  <c r="C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C20" i="1" s="1"/>
  <c r="F21" i="1"/>
  <c r="C21" i="1" s="1"/>
  <c r="F5" i="1"/>
  <c r="E5" i="1" s="1"/>
  <c r="E7" i="1"/>
  <c r="E8" i="1"/>
  <c r="E9" i="1"/>
  <c r="C7" i="1"/>
  <c r="G7" i="1" s="1"/>
  <c r="C8" i="1"/>
  <c r="G8" i="1" s="1"/>
  <c r="C9" i="1"/>
  <c r="G9" i="1" s="1"/>
  <c r="N22" i="2" l="1"/>
  <c r="L22" i="1"/>
  <c r="P22" i="1" s="1"/>
  <c r="P22" i="2"/>
  <c r="C22" i="2"/>
  <c r="G22" i="2" s="1"/>
  <c r="C22" i="1"/>
  <c r="G22" i="1" s="1"/>
  <c r="C6" i="1"/>
  <c r="G6" i="1" s="1"/>
  <c r="E10" i="1"/>
  <c r="G10" i="1" s="1"/>
  <c r="C5" i="1"/>
  <c r="G5" i="1" s="1"/>
  <c r="C18" i="1"/>
  <c r="G18" i="1" s="1"/>
  <c r="C19" i="1"/>
  <c r="G19" i="1" s="1"/>
  <c r="C17" i="1"/>
  <c r="G17" i="1" s="1"/>
  <c r="E20" i="1"/>
  <c r="G20" i="1" s="1"/>
  <c r="E21" i="1"/>
  <c r="G21" i="1" s="1"/>
  <c r="C16" i="1"/>
  <c r="G16" i="1" s="1"/>
  <c r="C12" i="1"/>
  <c r="G12" i="1" s="1"/>
  <c r="C11" i="1"/>
  <c r="G11" i="1" s="1"/>
  <c r="C15" i="1"/>
  <c r="G15" i="1" s="1"/>
  <c r="E14" i="1"/>
  <c r="G14" i="1" s="1"/>
  <c r="C13" i="1"/>
  <c r="G13" i="1" s="1"/>
  <c r="O21" i="2" l="1"/>
  <c r="F21" i="2"/>
  <c r="O21" i="1"/>
  <c r="N21" i="1" s="1"/>
  <c r="O20" i="2"/>
  <c r="F20" i="2"/>
  <c r="O20" i="1"/>
  <c r="N20" i="1" s="1"/>
  <c r="O19" i="2"/>
  <c r="F19" i="2"/>
  <c r="O19" i="1"/>
  <c r="L19" i="1" s="1"/>
  <c r="O18" i="1"/>
  <c r="N18" i="1" s="1"/>
  <c r="O17" i="1"/>
  <c r="N17" i="1" s="1"/>
  <c r="O16" i="1"/>
  <c r="N16" i="1" s="1"/>
  <c r="C19" i="2" l="1"/>
  <c r="E19" i="2"/>
  <c r="N19" i="2"/>
  <c r="L19" i="2"/>
  <c r="N21" i="2"/>
  <c r="L21" i="2"/>
  <c r="P21" i="2" s="1"/>
  <c r="N20" i="2"/>
  <c r="L20" i="2"/>
  <c r="E21" i="2"/>
  <c r="C21" i="2"/>
  <c r="C20" i="2"/>
  <c r="E20" i="2"/>
  <c r="L21" i="1"/>
  <c r="P21" i="1" s="1"/>
  <c r="L20" i="1"/>
  <c r="P20" i="1" s="1"/>
  <c r="L18" i="1"/>
  <c r="P18" i="1" s="1"/>
  <c r="L17" i="1"/>
  <c r="P17" i="1" s="1"/>
  <c r="N19" i="1"/>
  <c r="P19" i="1" s="1"/>
  <c r="L16" i="1"/>
  <c r="P16" i="1" s="1"/>
  <c r="O17" i="2"/>
  <c r="O18" i="2"/>
  <c r="O16" i="2"/>
  <c r="F17" i="2"/>
  <c r="F18" i="2"/>
  <c r="F16" i="2"/>
  <c r="P20" i="2" l="1"/>
  <c r="P19" i="2"/>
  <c r="C18" i="2"/>
  <c r="E18" i="2"/>
  <c r="E17" i="2"/>
  <c r="C17" i="2"/>
  <c r="G19" i="2"/>
  <c r="L18" i="2"/>
  <c r="N18" i="2"/>
  <c r="N17" i="2"/>
  <c r="L17" i="2"/>
  <c r="N16" i="2"/>
  <c r="L16" i="2"/>
  <c r="G21" i="2"/>
  <c r="G20" i="2"/>
  <c r="E16" i="2"/>
  <c r="C16" i="2"/>
  <c r="O15" i="1"/>
  <c r="L15" i="1" s="1"/>
  <c r="O14" i="1"/>
  <c r="N14" i="1" s="1"/>
  <c r="N13" i="1"/>
  <c r="L13" i="1"/>
  <c r="P13" i="1" s="1"/>
  <c r="N12" i="1"/>
  <c r="L12" i="1"/>
  <c r="P12" i="1" s="1"/>
  <c r="N11" i="1"/>
  <c r="L11" i="1"/>
  <c r="N10" i="1"/>
  <c r="L10" i="1"/>
  <c r="P10" i="1" s="1"/>
  <c r="N9" i="1"/>
  <c r="L9" i="1"/>
  <c r="P9" i="1" s="1"/>
  <c r="N8" i="1"/>
  <c r="L8" i="1"/>
  <c r="P8" i="1" s="1"/>
  <c r="N7" i="1"/>
  <c r="L7" i="1"/>
  <c r="P7" i="1" s="1"/>
  <c r="N6" i="1"/>
  <c r="L6" i="1"/>
  <c r="P6" i="1" s="1"/>
  <c r="N5" i="1"/>
  <c r="L5" i="1"/>
  <c r="P16" i="2" l="1"/>
  <c r="P5" i="1"/>
  <c r="P11" i="1"/>
  <c r="P17" i="2"/>
  <c r="G17" i="2"/>
  <c r="G18" i="2"/>
  <c r="P18" i="2"/>
  <c r="G16" i="2"/>
  <c r="L14" i="1"/>
  <c r="P14" i="1" s="1"/>
  <c r="N15" i="1"/>
  <c r="P15" i="1" s="1"/>
</calcChain>
</file>

<file path=xl/sharedStrings.xml><?xml version="1.0" encoding="utf-8"?>
<sst xmlns="http://schemas.openxmlformats.org/spreadsheetml/2006/main" count="80" uniqueCount="27">
  <si>
    <t>Ano de</t>
  </si>
  <si>
    <t>Sexo</t>
  </si>
  <si>
    <t>Total</t>
  </si>
  <si>
    <t>Notificação</t>
  </si>
  <si>
    <t>Feminino</t>
  </si>
  <si>
    <t>Masculino</t>
  </si>
  <si>
    <t>Nº</t>
  </si>
  <si>
    <t>%</t>
  </si>
  <si>
    <t>2021*</t>
  </si>
  <si>
    <t>Nota: Em "Períodos disponíveis", a seleção "2016" compreende os casos dos anos de 2015 (julho a dezembro) e 2016.</t>
  </si>
  <si>
    <t>Atendimento</t>
  </si>
  <si>
    <t>Obs (variáveis): Mun de atendimento de SP e Ano de atendimento</t>
  </si>
  <si>
    <t>Obs (variáveis): Mun de atendimento de SP e Ano de atendimento   </t>
  </si>
  <si>
    <t>2022*</t>
  </si>
  <si>
    <t>2023*</t>
  </si>
  <si>
    <t>2024*</t>
  </si>
  <si>
    <t>2025*</t>
  </si>
  <si>
    <t>Número e proporção de casos de Agressões Autoprovocadas/Tentativas de Suicídio, segundo ano de notificação e sexo, Município de Residência: São Paulo, 2008 a 2025*.</t>
  </si>
  <si>
    <t>Número e proporção de casos de Agressões por Terceiros, segundo ano de notificação e sexo, Município de Residência:  São Paulo, 2008 a 2025*.</t>
  </si>
  <si>
    <t>Número e proporção de casos de quedas e outros acidentes, segundo ano de atendimento e sexo, Município de São Paulo, 2008 a 2025*.</t>
  </si>
  <si>
    <t>Número e proporção de casos de acidentes de trânsito, segundo ano de atendimento e sexo, Município de São Paulo,  2008 a 2025*.</t>
  </si>
  <si>
    <t>Fontes:  SIVVA (de 2008 ao primeiro semestre de 2015) e SIVA (do segundo semestre de 2015 até 2025)/COVISA/DVE/Núcleo de Doenças e Agravos Não Transmissíveis</t>
  </si>
  <si>
    <t>Fontes:  SIVVA (de 2008 ao primeiro semestre de 2015) e SIVA (do segundo semestre de 2015 até 2025)/COVISA/DVE/Núcleo de Doenças e Agravos Não Transmissíveis</t>
  </si>
  <si>
    <t>SINAN NET - COVISA - SMS/SP. Atualizado em 01/06/2025. Dados extraídos em 02/06/2025. Dados preliminares, sujeitos a alteração.</t>
  </si>
  <si>
    <r>
      <t>SINAN NET - COVISA - SMS/SP. Atualizado em 01/06/2025. Dados extraídos em 02/06/2025.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Dados preliminares, sujeitos a alteração.</t>
    </r>
  </si>
  <si>
    <t>*Dados provisórios/atualizados: Dados do ano de  2020 atualizados em 09/09/2022. Ano de 2021  em 18/03/2023 ;  ano de 2022 atualizado em 21/12/2024 ; anos de 2023 ,  2024  e 2025  atualizados em 24/05/2025; extraídos em 02/06/2025; sujeitos à revisão.</t>
  </si>
  <si>
    <t>*Dados provisórios/atualizados: Dados do ano de  2020 atualizados em 09/09/2022. Ano de 2021  em 18/03/2023 ;  ano de 2022 atualizado em 21/12/2024 ; anos de 2023 , 2024  e 2025  atualizados em 24/05/2025; extraídos em 02/06/2025; sujeitos à revisão.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</si>
</sst>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8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21" applyNumberFormat="0" applyAlignment="0" applyProtection="0"/>
    <xf numFmtId="0" fontId="23" fillId="9" borderId="22" applyNumberFormat="0" applyAlignment="0" applyProtection="0"/>
    <xf numFmtId="0" fontId="24" fillId="9" borderId="21" applyNumberFormat="0" applyAlignment="0" applyProtection="0"/>
    <xf numFmtId="0" fontId="25" fillId="0" borderId="23" applyNumberFormat="0" applyFill="0" applyAlignment="0" applyProtection="0"/>
    <xf numFmtId="0" fontId="26" fillId="10" borderId="24" applyNumberFormat="0" applyAlignment="0" applyProtection="0"/>
    <xf numFmtId="0" fontId="1" fillId="0" borderId="0" applyNumberFormat="0" applyFill="0" applyBorder="0" applyAlignment="0" applyProtection="0"/>
    <xf numFmtId="0" fontId="14" fillId="11" borderId="25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26" applyNumberFormat="0" applyFill="0" applyAlignment="0" applyProtection="0"/>
    <xf numFmtId="0" fontId="28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8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8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28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28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8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</cellStyleXfs>
  <cellXfs count="109">
    <xf numFmtId="0" fontId="0" fillId="0" borderId="0" xfId="0"/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2" fontId="6" fillId="0" borderId="8" xfId="1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0" borderId="0" xfId="0" applyFont="1"/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36" borderId="1" xfId="1" applyFont="1" applyFill="1" applyBorder="1" applyAlignment="1">
      <alignment horizontal="center"/>
    </xf>
    <xf numFmtId="2" fontId="29" fillId="36" borderId="8" xfId="0" applyNumberFormat="1" applyFont="1" applyFill="1" applyBorder="1" applyAlignment="1">
      <alignment horizontal="center" vertical="center" wrapText="1"/>
    </xf>
    <xf numFmtId="3" fontId="29" fillId="36" borderId="8" xfId="0" applyNumberFormat="1" applyFont="1" applyFill="1" applyBorder="1" applyAlignment="1">
      <alignment horizontal="center" vertical="center" wrapText="1"/>
    </xf>
    <xf numFmtId="0" fontId="29" fillId="36" borderId="8" xfId="0" applyFont="1" applyFill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2" fontId="6" fillId="3" borderId="8" xfId="1" applyNumberFormat="1" applyFont="1" applyFill="1" applyBorder="1" applyAlignment="1">
      <alignment horizontal="center"/>
    </xf>
    <xf numFmtId="3" fontId="6" fillId="3" borderId="8" xfId="1" applyNumberFormat="1" applyFont="1" applyFill="1" applyBorder="1" applyAlignment="1">
      <alignment horizontal="center"/>
    </xf>
    <xf numFmtId="3" fontId="29" fillId="36" borderId="8" xfId="0" applyNumberFormat="1" applyFon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" fontId="29" fillId="36" borderId="8" xfId="0" applyNumberFormat="1" applyFont="1" applyFill="1" applyBorder="1" applyAlignment="1">
      <alignment horizontal="center" vertical="center" wrapText="1"/>
    </xf>
    <xf numFmtId="2" fontId="29" fillId="3" borderId="8" xfId="0" applyNumberFormat="1" applyFont="1" applyFill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1" fontId="29" fillId="3" borderId="8" xfId="0" applyNumberFormat="1" applyFont="1" applyFill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/>
    </xf>
    <xf numFmtId="1" fontId="6" fillId="3" borderId="8" xfId="1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3" fontId="29" fillId="0" borderId="8" xfId="0" applyNumberFormat="1" applyFont="1" applyBorder="1" applyAlignment="1">
      <alignment horizontal="center" vertical="top"/>
    </xf>
    <xf numFmtId="2" fontId="6" fillId="36" borderId="8" xfId="1" applyNumberFormat="1" applyFont="1" applyFill="1" applyBorder="1" applyAlignment="1">
      <alignment horizontal="center"/>
    </xf>
    <xf numFmtId="3" fontId="6" fillId="36" borderId="8" xfId="1" applyNumberFormat="1" applyFont="1" applyFill="1" applyBorder="1" applyAlignment="1">
      <alignment horizontal="center"/>
    </xf>
    <xf numFmtId="1" fontId="6" fillId="36" borderId="8" xfId="1" applyNumberFormat="1" applyFont="1" applyFill="1" applyBorder="1" applyAlignment="1">
      <alignment horizontal="center"/>
    </xf>
    <xf numFmtId="0" fontId="5" fillId="36" borderId="8" xfId="0" applyFont="1" applyFill="1" applyBorder="1" applyAlignment="1">
      <alignment horizontal="center"/>
    </xf>
    <xf numFmtId="1" fontId="6" fillId="36" borderId="8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29" fillId="36" borderId="8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29" fillId="36" borderId="1" xfId="0" applyFont="1" applyFill="1" applyBorder="1" applyAlignment="1">
      <alignment horizontal="center" vertical="center" wrapText="1"/>
    </xf>
    <xf numFmtId="0" fontId="5" fillId="36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3" fillId="0" borderId="8" xfId="0" applyFont="1" applyBorder="1" applyAlignment="1">
      <alignment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13DAD7FE-70FB-40BA-A143-470D98FF4E54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BF45-5B42-4C8C-9B61-CA03CA4C3467}">
  <dimension ref="A1:Q24"/>
  <sheetViews>
    <sheetView workbookViewId="0">
      <selection activeCell="L30" sqref="L30"/>
    </sheetView>
  </sheetViews>
  <sheetFormatPr defaultRowHeight="15" x14ac:dyDescent="0.25"/>
  <cols>
    <col min="1" max="1" width="23.42578125" customWidth="1"/>
    <col min="9" max="9" width="19.28515625" customWidth="1"/>
    <col min="10" max="10" width="19.140625" customWidth="1"/>
  </cols>
  <sheetData>
    <row r="1" spans="1:16" ht="87.75" customHeight="1" x14ac:dyDescent="0.25">
      <c r="A1" s="68" t="s">
        <v>17</v>
      </c>
      <c r="B1" s="69"/>
      <c r="C1" s="69"/>
      <c r="D1" s="69"/>
      <c r="E1" s="69"/>
      <c r="F1" s="69"/>
      <c r="G1" s="70"/>
      <c r="J1" s="71" t="s">
        <v>18</v>
      </c>
      <c r="K1" s="72"/>
      <c r="L1" s="72"/>
      <c r="M1" s="72"/>
      <c r="N1" s="72"/>
      <c r="O1" s="72"/>
      <c r="P1" s="73"/>
    </row>
    <row r="2" spans="1:16" x14ac:dyDescent="0.25">
      <c r="A2" s="1" t="s">
        <v>0</v>
      </c>
      <c r="B2" s="74" t="s">
        <v>1</v>
      </c>
      <c r="C2" s="75"/>
      <c r="D2" s="75"/>
      <c r="E2" s="75"/>
      <c r="F2" s="76" t="s">
        <v>2</v>
      </c>
      <c r="G2" s="77"/>
      <c r="J2" s="2" t="s">
        <v>0</v>
      </c>
      <c r="K2" s="80" t="s">
        <v>1</v>
      </c>
      <c r="L2" s="80"/>
      <c r="M2" s="80"/>
      <c r="N2" s="81"/>
      <c r="O2" s="82" t="s">
        <v>2</v>
      </c>
      <c r="P2" s="83"/>
    </row>
    <row r="3" spans="1:16" x14ac:dyDescent="0.25">
      <c r="A3" s="3" t="s">
        <v>3</v>
      </c>
      <c r="B3" s="84" t="s">
        <v>4</v>
      </c>
      <c r="C3" s="85"/>
      <c r="D3" s="85" t="s">
        <v>5</v>
      </c>
      <c r="E3" s="85"/>
      <c r="F3" s="78"/>
      <c r="G3" s="79"/>
      <c r="J3" s="4" t="s">
        <v>3</v>
      </c>
      <c r="K3" s="86" t="s">
        <v>4</v>
      </c>
      <c r="L3" s="86"/>
      <c r="M3" s="86" t="s">
        <v>5</v>
      </c>
      <c r="N3" s="87"/>
      <c r="O3" s="82"/>
      <c r="P3" s="83"/>
    </row>
    <row r="4" spans="1:16" x14ac:dyDescent="0.25">
      <c r="A4" s="5"/>
      <c r="B4" s="6" t="s">
        <v>6</v>
      </c>
      <c r="C4" s="7" t="s">
        <v>7</v>
      </c>
      <c r="D4" s="6" t="s">
        <v>6</v>
      </c>
      <c r="E4" s="8" t="s">
        <v>7</v>
      </c>
      <c r="F4" s="6" t="s">
        <v>6</v>
      </c>
      <c r="G4" s="7" t="s">
        <v>7</v>
      </c>
      <c r="J4" s="9"/>
      <c r="K4" s="10" t="s">
        <v>6</v>
      </c>
      <c r="L4" s="11" t="s">
        <v>7</v>
      </c>
      <c r="M4" s="11" t="s">
        <v>6</v>
      </c>
      <c r="N4" s="11" t="s">
        <v>7</v>
      </c>
      <c r="O4" s="12" t="s">
        <v>6</v>
      </c>
      <c r="P4" s="12" t="s">
        <v>7</v>
      </c>
    </row>
    <row r="5" spans="1:16" x14ac:dyDescent="0.25">
      <c r="A5" s="13">
        <v>2008</v>
      </c>
      <c r="B5" s="14">
        <v>114</v>
      </c>
      <c r="C5" s="15">
        <f>B5*100/F5</f>
        <v>51.351351351351354</v>
      </c>
      <c r="D5" s="14">
        <v>108</v>
      </c>
      <c r="E5" s="15">
        <f>D5*100/F5</f>
        <v>48.648648648648646</v>
      </c>
      <c r="F5" s="14">
        <f>B5+D5</f>
        <v>222</v>
      </c>
      <c r="G5" s="44">
        <f>C5+E5</f>
        <v>100</v>
      </c>
      <c r="J5" s="16">
        <v>2008</v>
      </c>
      <c r="K5" s="17">
        <v>2486</v>
      </c>
      <c r="L5" s="18">
        <f>K5/O5*100</f>
        <v>47.003214218188695</v>
      </c>
      <c r="M5" s="17">
        <v>2803</v>
      </c>
      <c r="N5" s="18">
        <f>M5/O5*100</f>
        <v>52.996785781811305</v>
      </c>
      <c r="O5" s="17">
        <v>5289</v>
      </c>
      <c r="P5" s="46">
        <f>L5+N5</f>
        <v>100</v>
      </c>
    </row>
    <row r="6" spans="1:16" x14ac:dyDescent="0.25">
      <c r="A6" s="13">
        <v>2009</v>
      </c>
      <c r="B6" s="14">
        <v>581</v>
      </c>
      <c r="C6" s="15">
        <f t="shared" ref="C6:C22" si="0">B6*100/F6</f>
        <v>50.920245398773005</v>
      </c>
      <c r="D6" s="14">
        <v>560</v>
      </c>
      <c r="E6" s="15">
        <f t="shared" ref="E6:E22" si="1">D6*100/F6</f>
        <v>49.079754601226995</v>
      </c>
      <c r="F6" s="14">
        <f t="shared" ref="F6:F22" si="2">B6+D6</f>
        <v>1141</v>
      </c>
      <c r="G6" s="44">
        <f t="shared" ref="G6:G22" si="3">C6+E6</f>
        <v>100</v>
      </c>
      <c r="J6" s="19">
        <v>2009</v>
      </c>
      <c r="K6" s="17">
        <v>7055</v>
      </c>
      <c r="L6" s="18">
        <f>K6/O6*100</f>
        <v>51.112077084691734</v>
      </c>
      <c r="M6" s="17">
        <v>6748</v>
      </c>
      <c r="N6" s="18">
        <f>M6/O6*100</f>
        <v>48.887922915308266</v>
      </c>
      <c r="O6" s="17">
        <v>13803</v>
      </c>
      <c r="P6" s="46">
        <f t="shared" ref="P6:P22" si="4">L6+N6</f>
        <v>100</v>
      </c>
    </row>
    <row r="7" spans="1:16" x14ac:dyDescent="0.25">
      <c r="A7" s="13">
        <v>2010</v>
      </c>
      <c r="B7" s="14">
        <v>613</v>
      </c>
      <c r="C7" s="15">
        <f t="shared" si="0"/>
        <v>44.875549048316252</v>
      </c>
      <c r="D7" s="14">
        <v>753</v>
      </c>
      <c r="E7" s="15">
        <f t="shared" si="1"/>
        <v>55.124450951683748</v>
      </c>
      <c r="F7" s="14">
        <f t="shared" si="2"/>
        <v>1366</v>
      </c>
      <c r="G7" s="44">
        <f t="shared" si="3"/>
        <v>100</v>
      </c>
      <c r="J7" s="19">
        <v>2010</v>
      </c>
      <c r="K7" s="17">
        <v>8049</v>
      </c>
      <c r="L7" s="18">
        <f t="shared" ref="L7:L15" si="5">K7/O7*100</f>
        <v>55.633121371302188</v>
      </c>
      <c r="M7" s="17">
        <v>6419</v>
      </c>
      <c r="N7" s="18">
        <f t="shared" ref="N7:N13" si="6">M7/O7*100</f>
        <v>44.366878628697812</v>
      </c>
      <c r="O7" s="17">
        <v>14468</v>
      </c>
      <c r="P7" s="46">
        <f t="shared" si="4"/>
        <v>100</v>
      </c>
    </row>
    <row r="8" spans="1:16" x14ac:dyDescent="0.25">
      <c r="A8" s="13">
        <v>2011</v>
      </c>
      <c r="B8" s="14">
        <v>676</v>
      </c>
      <c r="C8" s="15">
        <f t="shared" si="0"/>
        <v>54.036770583533176</v>
      </c>
      <c r="D8" s="14">
        <v>575</v>
      </c>
      <c r="E8" s="15">
        <f t="shared" si="1"/>
        <v>45.963229416466824</v>
      </c>
      <c r="F8" s="14">
        <f t="shared" si="2"/>
        <v>1251</v>
      </c>
      <c r="G8" s="44">
        <f t="shared" si="3"/>
        <v>100</v>
      </c>
      <c r="J8" s="19">
        <v>2011</v>
      </c>
      <c r="K8" s="17">
        <v>8494</v>
      </c>
      <c r="L8" s="18">
        <f t="shared" si="5"/>
        <v>55.18092639511466</v>
      </c>
      <c r="M8" s="17">
        <v>6899</v>
      </c>
      <c r="N8" s="18">
        <f t="shared" si="6"/>
        <v>44.81907360488534</v>
      </c>
      <c r="O8" s="17">
        <v>15393</v>
      </c>
      <c r="P8" s="46">
        <f t="shared" si="4"/>
        <v>100</v>
      </c>
    </row>
    <row r="9" spans="1:16" x14ac:dyDescent="0.25">
      <c r="A9" s="13">
        <v>2012</v>
      </c>
      <c r="B9" s="14">
        <v>681</v>
      </c>
      <c r="C9" s="15">
        <f t="shared" si="0"/>
        <v>32.137800849457292</v>
      </c>
      <c r="D9" s="14">
        <v>1438</v>
      </c>
      <c r="E9" s="15">
        <f t="shared" si="1"/>
        <v>67.862199150542708</v>
      </c>
      <c r="F9" s="14">
        <f t="shared" si="2"/>
        <v>2119</v>
      </c>
      <c r="G9" s="44">
        <f t="shared" si="3"/>
        <v>100</v>
      </c>
      <c r="J9" s="19">
        <v>2012</v>
      </c>
      <c r="K9" s="17">
        <v>8985</v>
      </c>
      <c r="L9" s="18">
        <f t="shared" si="5"/>
        <v>51.843517396572615</v>
      </c>
      <c r="M9" s="17">
        <v>8346</v>
      </c>
      <c r="N9" s="18">
        <f t="shared" si="6"/>
        <v>48.156482603427385</v>
      </c>
      <c r="O9" s="17">
        <v>17331</v>
      </c>
      <c r="P9" s="46">
        <f t="shared" si="4"/>
        <v>100</v>
      </c>
    </row>
    <row r="10" spans="1:16" x14ac:dyDescent="0.25">
      <c r="A10" s="13">
        <v>2013</v>
      </c>
      <c r="B10" s="14">
        <v>920</v>
      </c>
      <c r="C10" s="15">
        <f t="shared" si="0"/>
        <v>41.81818181818182</v>
      </c>
      <c r="D10" s="14">
        <v>1280</v>
      </c>
      <c r="E10" s="15">
        <f t="shared" si="1"/>
        <v>58.18181818181818</v>
      </c>
      <c r="F10" s="14">
        <f t="shared" si="2"/>
        <v>2200</v>
      </c>
      <c r="G10" s="44">
        <f t="shared" si="3"/>
        <v>100</v>
      </c>
      <c r="J10" s="19">
        <v>2013</v>
      </c>
      <c r="K10" s="17">
        <v>9659</v>
      </c>
      <c r="L10" s="18">
        <f t="shared" si="5"/>
        <v>51.046401014691888</v>
      </c>
      <c r="M10" s="17">
        <v>9263</v>
      </c>
      <c r="N10" s="18">
        <f t="shared" si="6"/>
        <v>48.953598985308105</v>
      </c>
      <c r="O10" s="17">
        <v>18922</v>
      </c>
      <c r="P10" s="46">
        <f t="shared" si="4"/>
        <v>100</v>
      </c>
    </row>
    <row r="11" spans="1:16" x14ac:dyDescent="0.25">
      <c r="A11" s="13">
        <v>2014</v>
      </c>
      <c r="B11" s="14">
        <v>1047</v>
      </c>
      <c r="C11" s="15">
        <f t="shared" si="0"/>
        <v>46.741071428571431</v>
      </c>
      <c r="D11" s="14">
        <v>1193</v>
      </c>
      <c r="E11" s="15">
        <f t="shared" si="1"/>
        <v>53.258928571428569</v>
      </c>
      <c r="F11" s="14">
        <f t="shared" si="2"/>
        <v>2240</v>
      </c>
      <c r="G11" s="44">
        <f t="shared" si="3"/>
        <v>100</v>
      </c>
      <c r="J11" s="19">
        <v>2014</v>
      </c>
      <c r="K11" s="17">
        <v>10446</v>
      </c>
      <c r="L11" s="18">
        <f t="shared" si="5"/>
        <v>50.686593235964871</v>
      </c>
      <c r="M11" s="17">
        <v>10163</v>
      </c>
      <c r="N11" s="18">
        <f t="shared" si="6"/>
        <v>49.313406764035129</v>
      </c>
      <c r="O11" s="17">
        <v>20609</v>
      </c>
      <c r="P11" s="46">
        <f t="shared" si="4"/>
        <v>100</v>
      </c>
    </row>
    <row r="12" spans="1:16" x14ac:dyDescent="0.25">
      <c r="A12" s="13">
        <v>2015</v>
      </c>
      <c r="B12" s="14">
        <v>1013</v>
      </c>
      <c r="C12" s="15">
        <f t="shared" si="0"/>
        <v>51.161616161616159</v>
      </c>
      <c r="D12" s="14">
        <v>967</v>
      </c>
      <c r="E12" s="15">
        <f t="shared" si="1"/>
        <v>48.838383838383841</v>
      </c>
      <c r="F12" s="14">
        <f t="shared" si="2"/>
        <v>1980</v>
      </c>
      <c r="G12" s="44">
        <f t="shared" si="3"/>
        <v>100</v>
      </c>
      <c r="J12" s="19">
        <v>2015</v>
      </c>
      <c r="K12" s="17">
        <v>8389</v>
      </c>
      <c r="L12" s="18">
        <f t="shared" si="5"/>
        <v>52.957515308376998</v>
      </c>
      <c r="M12" s="17">
        <v>7452</v>
      </c>
      <c r="N12" s="18">
        <f t="shared" si="6"/>
        <v>47.042484691623002</v>
      </c>
      <c r="O12" s="17">
        <v>15841</v>
      </c>
      <c r="P12" s="46">
        <f t="shared" si="4"/>
        <v>100</v>
      </c>
    </row>
    <row r="13" spans="1:16" x14ac:dyDescent="0.25">
      <c r="A13" s="13">
        <v>2016</v>
      </c>
      <c r="B13" s="14">
        <v>1423</v>
      </c>
      <c r="C13" s="15">
        <f t="shared" si="0"/>
        <v>61.415623651273201</v>
      </c>
      <c r="D13" s="14">
        <v>894</v>
      </c>
      <c r="E13" s="15">
        <f t="shared" si="1"/>
        <v>38.584376348726799</v>
      </c>
      <c r="F13" s="14">
        <f t="shared" si="2"/>
        <v>2317</v>
      </c>
      <c r="G13" s="44">
        <f t="shared" si="3"/>
        <v>100</v>
      </c>
      <c r="J13" s="19">
        <v>2016</v>
      </c>
      <c r="K13" s="17">
        <v>9752</v>
      </c>
      <c r="L13" s="18">
        <f t="shared" si="5"/>
        <v>56.369942196531795</v>
      </c>
      <c r="M13" s="17">
        <v>7548</v>
      </c>
      <c r="N13" s="18">
        <f t="shared" si="6"/>
        <v>43.630057803468212</v>
      </c>
      <c r="O13" s="17">
        <v>17300</v>
      </c>
      <c r="P13" s="46">
        <f t="shared" si="4"/>
        <v>100</v>
      </c>
    </row>
    <row r="14" spans="1:16" x14ac:dyDescent="0.25">
      <c r="A14" s="13">
        <v>2017</v>
      </c>
      <c r="B14" s="14">
        <v>2759</v>
      </c>
      <c r="C14" s="15">
        <f t="shared" si="0"/>
        <v>64.477681701332088</v>
      </c>
      <c r="D14" s="14">
        <v>1520</v>
      </c>
      <c r="E14" s="15">
        <f t="shared" si="1"/>
        <v>35.522318298667912</v>
      </c>
      <c r="F14" s="14">
        <f t="shared" si="2"/>
        <v>4279</v>
      </c>
      <c r="G14" s="44">
        <f t="shared" si="3"/>
        <v>100</v>
      </c>
      <c r="J14" s="19">
        <v>2017</v>
      </c>
      <c r="K14" s="17">
        <v>12658</v>
      </c>
      <c r="L14" s="18">
        <f t="shared" si="5"/>
        <v>59.243658148460163</v>
      </c>
      <c r="M14" s="17">
        <v>8708</v>
      </c>
      <c r="N14" s="18">
        <f>M14/O14*100</f>
        <v>40.75634185153983</v>
      </c>
      <c r="O14" s="17">
        <f>SUM(K14,M14)</f>
        <v>21366</v>
      </c>
      <c r="P14" s="46">
        <f t="shared" si="4"/>
        <v>100</v>
      </c>
    </row>
    <row r="15" spans="1:16" x14ac:dyDescent="0.25">
      <c r="A15" s="13">
        <v>2018</v>
      </c>
      <c r="B15" s="14">
        <v>4436</v>
      </c>
      <c r="C15" s="15">
        <f t="shared" si="0"/>
        <v>66.248506571087219</v>
      </c>
      <c r="D15" s="14">
        <v>2260</v>
      </c>
      <c r="E15" s="15">
        <f t="shared" si="1"/>
        <v>33.751493428912781</v>
      </c>
      <c r="F15" s="14">
        <f t="shared" si="2"/>
        <v>6696</v>
      </c>
      <c r="G15" s="44">
        <f t="shared" si="3"/>
        <v>100</v>
      </c>
      <c r="J15" s="19">
        <v>2018</v>
      </c>
      <c r="K15" s="17">
        <v>13108</v>
      </c>
      <c r="L15" s="18">
        <f t="shared" si="5"/>
        <v>60.018315018315015</v>
      </c>
      <c r="M15" s="17">
        <v>8732</v>
      </c>
      <c r="N15" s="18">
        <f t="shared" ref="N15" si="7">M15/O15*100</f>
        <v>39.981684981684985</v>
      </c>
      <c r="O15" s="17">
        <f>SUM(K15,M15)</f>
        <v>21840</v>
      </c>
      <c r="P15" s="46">
        <f t="shared" si="4"/>
        <v>100</v>
      </c>
    </row>
    <row r="16" spans="1:16" x14ac:dyDescent="0.25">
      <c r="A16" s="26">
        <v>2019</v>
      </c>
      <c r="B16" s="55">
        <v>7512</v>
      </c>
      <c r="C16" s="15">
        <f t="shared" si="0"/>
        <v>70.238429172510521</v>
      </c>
      <c r="D16" s="35">
        <v>3183</v>
      </c>
      <c r="E16" s="15">
        <f t="shared" si="1"/>
        <v>29.761570827489482</v>
      </c>
      <c r="F16" s="14">
        <f t="shared" si="2"/>
        <v>10695</v>
      </c>
      <c r="G16" s="44">
        <f t="shared" si="3"/>
        <v>100</v>
      </c>
      <c r="J16" s="19">
        <v>2019</v>
      </c>
      <c r="K16" s="37">
        <v>19195</v>
      </c>
      <c r="L16" s="30">
        <f>K16*100/O16</f>
        <v>60.872736498271649</v>
      </c>
      <c r="M16" s="37">
        <v>12338</v>
      </c>
      <c r="N16" s="30">
        <f>M16*100/O16</f>
        <v>39.127263501728351</v>
      </c>
      <c r="O16" s="31">
        <f>K16+M16</f>
        <v>31533</v>
      </c>
      <c r="P16" s="46">
        <f t="shared" si="4"/>
        <v>100</v>
      </c>
    </row>
    <row r="17" spans="1:17" x14ac:dyDescent="0.25">
      <c r="A17" s="59">
        <v>2020</v>
      </c>
      <c r="B17" s="54">
        <v>6128</v>
      </c>
      <c r="C17" s="49">
        <f t="shared" si="0"/>
        <v>68.591896127154683</v>
      </c>
      <c r="D17" s="54">
        <v>2806</v>
      </c>
      <c r="E17" s="49">
        <f t="shared" si="1"/>
        <v>31.408103872845309</v>
      </c>
      <c r="F17" s="50">
        <f t="shared" si="2"/>
        <v>8934</v>
      </c>
      <c r="G17" s="51">
        <f t="shared" si="3"/>
        <v>100</v>
      </c>
      <c r="J17" s="52">
        <v>2020</v>
      </c>
      <c r="K17" s="54">
        <v>17928</v>
      </c>
      <c r="L17" s="27">
        <f t="shared" ref="L17:L22" si="8">K17*100/O17</f>
        <v>61.758930724447964</v>
      </c>
      <c r="M17" s="54">
        <v>11101</v>
      </c>
      <c r="N17" s="27">
        <f t="shared" ref="N17:N22" si="9">M17*100/O17</f>
        <v>38.241069275552036</v>
      </c>
      <c r="O17" s="28">
        <f t="shared" ref="O17:O22" si="10">K17+M17</f>
        <v>29029</v>
      </c>
      <c r="P17" s="53">
        <f t="shared" si="4"/>
        <v>100</v>
      </c>
    </row>
    <row r="18" spans="1:17" x14ac:dyDescent="0.25">
      <c r="A18" s="60" t="s">
        <v>8</v>
      </c>
      <c r="B18" s="36">
        <v>6994</v>
      </c>
      <c r="C18" s="33">
        <f t="shared" si="0"/>
        <v>69.495230524642295</v>
      </c>
      <c r="D18" s="36">
        <v>3070</v>
      </c>
      <c r="E18" s="33">
        <f t="shared" si="1"/>
        <v>30.504769475357712</v>
      </c>
      <c r="F18" s="34">
        <f t="shared" si="2"/>
        <v>10064</v>
      </c>
      <c r="G18" s="45">
        <f t="shared" si="3"/>
        <v>100</v>
      </c>
      <c r="J18" s="20" t="s">
        <v>8</v>
      </c>
      <c r="K18" s="36">
        <v>17890</v>
      </c>
      <c r="L18" s="41">
        <f t="shared" si="8"/>
        <v>63.491500159704721</v>
      </c>
      <c r="M18" s="36">
        <v>10287</v>
      </c>
      <c r="N18" s="41">
        <f t="shared" si="9"/>
        <v>36.508499840295279</v>
      </c>
      <c r="O18" s="42">
        <f t="shared" si="10"/>
        <v>28177</v>
      </c>
      <c r="P18" s="47">
        <f t="shared" si="4"/>
        <v>100</v>
      </c>
    </row>
    <row r="19" spans="1:17" x14ac:dyDescent="0.25">
      <c r="A19" s="60" t="s">
        <v>13</v>
      </c>
      <c r="B19" s="36">
        <v>8791</v>
      </c>
      <c r="C19" s="33">
        <f t="shared" si="0"/>
        <v>70.07014187788937</v>
      </c>
      <c r="D19" s="36">
        <v>3755</v>
      </c>
      <c r="E19" s="33">
        <f t="shared" si="1"/>
        <v>29.929858122110634</v>
      </c>
      <c r="F19" s="34">
        <f t="shared" si="2"/>
        <v>12546</v>
      </c>
      <c r="G19" s="45">
        <f t="shared" si="3"/>
        <v>100</v>
      </c>
      <c r="J19" s="20" t="s">
        <v>13</v>
      </c>
      <c r="K19" s="36">
        <v>20559</v>
      </c>
      <c r="L19" s="41">
        <f t="shared" si="8"/>
        <v>62.472272022850895</v>
      </c>
      <c r="M19" s="36">
        <v>12350</v>
      </c>
      <c r="N19" s="41">
        <f t="shared" si="9"/>
        <v>37.527727977149105</v>
      </c>
      <c r="O19" s="42">
        <f t="shared" si="10"/>
        <v>32909</v>
      </c>
      <c r="P19" s="47">
        <f t="shared" si="4"/>
        <v>100</v>
      </c>
    </row>
    <row r="20" spans="1:17" x14ac:dyDescent="0.25">
      <c r="A20" s="60" t="s">
        <v>14</v>
      </c>
      <c r="B20" s="36">
        <v>9774</v>
      </c>
      <c r="C20" s="33">
        <f t="shared" si="0"/>
        <v>68.806758183738125</v>
      </c>
      <c r="D20" s="36">
        <v>4431</v>
      </c>
      <c r="E20" s="33">
        <f t="shared" si="1"/>
        <v>31.193241816261878</v>
      </c>
      <c r="F20" s="34">
        <f t="shared" si="2"/>
        <v>14205</v>
      </c>
      <c r="G20" s="45">
        <f t="shared" si="3"/>
        <v>100</v>
      </c>
      <c r="J20" s="20" t="s">
        <v>14</v>
      </c>
      <c r="K20" s="36">
        <v>25417</v>
      </c>
      <c r="L20" s="41">
        <f t="shared" si="8"/>
        <v>62.682186983649409</v>
      </c>
      <c r="M20" s="36">
        <v>15132</v>
      </c>
      <c r="N20" s="41">
        <f t="shared" si="9"/>
        <v>37.317813016350591</v>
      </c>
      <c r="O20" s="42">
        <f t="shared" si="10"/>
        <v>40549</v>
      </c>
      <c r="P20" s="47">
        <f t="shared" si="4"/>
        <v>100</v>
      </c>
    </row>
    <row r="21" spans="1:17" x14ac:dyDescent="0.25">
      <c r="A21" s="60" t="s">
        <v>15</v>
      </c>
      <c r="B21" s="36">
        <v>9231</v>
      </c>
      <c r="C21" s="33">
        <f t="shared" si="0"/>
        <v>68.246340381487499</v>
      </c>
      <c r="D21" s="36">
        <v>4295</v>
      </c>
      <c r="E21" s="33">
        <f t="shared" si="1"/>
        <v>31.753659618512494</v>
      </c>
      <c r="F21" s="34">
        <f t="shared" si="2"/>
        <v>13526</v>
      </c>
      <c r="G21" s="45">
        <f t="shared" si="3"/>
        <v>100</v>
      </c>
      <c r="J21" s="20" t="s">
        <v>15</v>
      </c>
      <c r="K21" s="36">
        <v>25095</v>
      </c>
      <c r="L21" s="41">
        <f t="shared" si="8"/>
        <v>64.027657294483845</v>
      </c>
      <c r="M21" s="36">
        <v>14099</v>
      </c>
      <c r="N21" s="41">
        <f t="shared" si="9"/>
        <v>35.972342705516148</v>
      </c>
      <c r="O21" s="42">
        <f t="shared" si="10"/>
        <v>39194</v>
      </c>
      <c r="P21" s="47">
        <f t="shared" si="4"/>
        <v>100</v>
      </c>
    </row>
    <row r="22" spans="1:17" x14ac:dyDescent="0.25">
      <c r="A22" s="60" t="s">
        <v>16</v>
      </c>
      <c r="B22" s="36">
        <v>4256</v>
      </c>
      <c r="C22" s="33">
        <f t="shared" si="0"/>
        <v>68.689477081988386</v>
      </c>
      <c r="D22" s="36">
        <v>1940</v>
      </c>
      <c r="E22" s="33">
        <f t="shared" si="1"/>
        <v>31.310522918011621</v>
      </c>
      <c r="F22" s="34">
        <f t="shared" si="2"/>
        <v>6196</v>
      </c>
      <c r="G22" s="45">
        <f t="shared" si="3"/>
        <v>100</v>
      </c>
      <c r="J22" s="20" t="s">
        <v>16</v>
      </c>
      <c r="K22" s="36">
        <v>10623</v>
      </c>
      <c r="L22" s="41">
        <f t="shared" si="8"/>
        <v>63.629829290206651</v>
      </c>
      <c r="M22" s="36">
        <v>6072</v>
      </c>
      <c r="N22" s="41">
        <f t="shared" si="9"/>
        <v>36.370170709793349</v>
      </c>
      <c r="O22" s="42">
        <f t="shared" si="10"/>
        <v>16695</v>
      </c>
      <c r="P22" s="47">
        <f t="shared" si="4"/>
        <v>100</v>
      </c>
    </row>
    <row r="23" spans="1:17" ht="31.5" customHeight="1" x14ac:dyDescent="0.25">
      <c r="A23" s="65" t="s">
        <v>23</v>
      </c>
      <c r="B23" s="66"/>
      <c r="C23" s="66"/>
      <c r="D23" s="66"/>
      <c r="E23" s="66"/>
      <c r="F23" s="66"/>
      <c r="G23" s="67"/>
      <c r="J23" s="65" t="s">
        <v>24</v>
      </c>
      <c r="K23" s="66"/>
      <c r="L23" s="66"/>
      <c r="M23" s="66"/>
      <c r="N23" s="66"/>
      <c r="O23" s="66"/>
      <c r="P23" s="67"/>
      <c r="Q23" s="21"/>
    </row>
    <row r="24" spans="1:17" ht="42.75" customHeight="1" x14ac:dyDescent="0.25">
      <c r="A24" s="62" t="s">
        <v>9</v>
      </c>
      <c r="B24" s="63"/>
      <c r="C24" s="63"/>
      <c r="D24" s="63"/>
      <c r="E24" s="63"/>
      <c r="F24" s="63"/>
      <c r="G24" s="64"/>
      <c r="J24" s="62" t="s">
        <v>9</v>
      </c>
      <c r="K24" s="63"/>
      <c r="L24" s="63"/>
      <c r="M24" s="63"/>
      <c r="N24" s="63"/>
      <c r="O24" s="63"/>
      <c r="P24" s="64"/>
    </row>
  </sheetData>
  <mergeCells count="14">
    <mergeCell ref="A24:G24"/>
    <mergeCell ref="J24:P24"/>
    <mergeCell ref="A23:G23"/>
    <mergeCell ref="J23:P23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7C6-A07F-4583-B991-9B69211F6AA7}">
  <dimension ref="A1:P35"/>
  <sheetViews>
    <sheetView tabSelected="1" zoomScaleNormal="100" workbookViewId="0">
      <selection activeCell="D29" sqref="D29"/>
    </sheetView>
  </sheetViews>
  <sheetFormatPr defaultRowHeight="15" x14ac:dyDescent="0.25"/>
  <cols>
    <col min="1" max="1" width="18.5703125" customWidth="1"/>
    <col min="3" max="3" width="11.5703125" bestFit="1" customWidth="1"/>
    <col min="5" max="5" width="11.5703125" bestFit="1" customWidth="1"/>
    <col min="10" max="10" width="19.42578125" customWidth="1"/>
    <col min="12" max="12" width="11.5703125" bestFit="1" customWidth="1"/>
    <col min="14" max="14" width="11.5703125" bestFit="1" customWidth="1"/>
  </cols>
  <sheetData>
    <row r="1" spans="1:16" ht="119.25" customHeight="1" x14ac:dyDescent="0.25">
      <c r="A1" s="88" t="s">
        <v>19</v>
      </c>
      <c r="B1" s="89"/>
      <c r="C1" s="89"/>
      <c r="D1" s="89"/>
      <c r="E1" s="89"/>
      <c r="F1" s="89"/>
      <c r="G1" s="90"/>
      <c r="J1" s="91" t="s">
        <v>20</v>
      </c>
      <c r="K1" s="92"/>
      <c r="L1" s="92"/>
      <c r="M1" s="92"/>
      <c r="N1" s="92"/>
      <c r="O1" s="92"/>
      <c r="P1" s="93"/>
    </row>
    <row r="2" spans="1:16" x14ac:dyDescent="0.25">
      <c r="A2" s="22" t="s">
        <v>0</v>
      </c>
      <c r="B2" s="94" t="s">
        <v>1</v>
      </c>
      <c r="C2" s="94"/>
      <c r="D2" s="94"/>
      <c r="E2" s="94"/>
      <c r="F2" s="94" t="s">
        <v>2</v>
      </c>
      <c r="G2" s="94"/>
      <c r="J2" s="22" t="s">
        <v>0</v>
      </c>
      <c r="K2" s="94" t="s">
        <v>1</v>
      </c>
      <c r="L2" s="94"/>
      <c r="M2" s="94"/>
      <c r="N2" s="94"/>
      <c r="O2" s="94" t="s">
        <v>2</v>
      </c>
      <c r="P2" s="94"/>
    </row>
    <row r="3" spans="1:16" x14ac:dyDescent="0.25">
      <c r="A3" s="22" t="s">
        <v>10</v>
      </c>
      <c r="B3" s="94" t="s">
        <v>4</v>
      </c>
      <c r="C3" s="94"/>
      <c r="D3" s="94" t="s">
        <v>5</v>
      </c>
      <c r="E3" s="94"/>
      <c r="F3" s="94"/>
      <c r="G3" s="94"/>
      <c r="J3" s="22" t="s">
        <v>10</v>
      </c>
      <c r="K3" s="94" t="s">
        <v>4</v>
      </c>
      <c r="L3" s="94"/>
      <c r="M3" s="94" t="s">
        <v>5</v>
      </c>
      <c r="N3" s="94"/>
      <c r="O3" s="94"/>
      <c r="P3" s="94"/>
    </row>
    <row r="4" spans="1:16" x14ac:dyDescent="0.25">
      <c r="A4" s="23"/>
      <c r="B4" s="22" t="s">
        <v>6</v>
      </c>
      <c r="C4" s="22" t="s">
        <v>7</v>
      </c>
      <c r="D4" s="22" t="s">
        <v>6</v>
      </c>
      <c r="E4" s="22" t="s">
        <v>7</v>
      </c>
      <c r="F4" s="22" t="s">
        <v>6</v>
      </c>
      <c r="G4" s="22" t="s">
        <v>7</v>
      </c>
      <c r="J4" s="23"/>
      <c r="K4" s="22" t="s">
        <v>6</v>
      </c>
      <c r="L4" s="22" t="s">
        <v>7</v>
      </c>
      <c r="M4" s="22" t="s">
        <v>6</v>
      </c>
      <c r="N4" s="22" t="s">
        <v>7</v>
      </c>
      <c r="O4" s="22" t="s">
        <v>6</v>
      </c>
      <c r="P4" s="22" t="s">
        <v>7</v>
      </c>
    </row>
    <row r="5" spans="1:16" x14ac:dyDescent="0.25">
      <c r="A5" s="23">
        <v>2008</v>
      </c>
      <c r="B5" s="24">
        <v>1564</v>
      </c>
      <c r="C5" s="38">
        <f>B5*100/F5</f>
        <v>41.441441441441441</v>
      </c>
      <c r="D5" s="24">
        <v>2210</v>
      </c>
      <c r="E5" s="38">
        <f>D5*100/F5</f>
        <v>58.558558558558559</v>
      </c>
      <c r="F5" s="24">
        <v>3774</v>
      </c>
      <c r="G5" s="39">
        <f>C5+E5</f>
        <v>100</v>
      </c>
      <c r="J5" s="23">
        <v>2008</v>
      </c>
      <c r="K5" s="23">
        <v>636</v>
      </c>
      <c r="L5" s="38">
        <f>K5*100/O5</f>
        <v>29.803186504217432</v>
      </c>
      <c r="M5" s="24">
        <v>1498</v>
      </c>
      <c r="N5" s="38">
        <f>M5*100/O5</f>
        <v>70.196813495782564</v>
      </c>
      <c r="O5" s="24">
        <v>2134</v>
      </c>
      <c r="P5" s="39">
        <f>L5+N5</f>
        <v>100</v>
      </c>
    </row>
    <row r="6" spans="1:16" x14ac:dyDescent="0.25">
      <c r="A6" s="23">
        <v>2009</v>
      </c>
      <c r="B6" s="24">
        <v>6200</v>
      </c>
      <c r="C6" s="38">
        <f t="shared" ref="C6:C22" si="0">B6*100/F6</f>
        <v>41.925885853394647</v>
      </c>
      <c r="D6" s="24">
        <v>8588</v>
      </c>
      <c r="E6" s="38">
        <f t="shared" ref="E6:E22" si="1">D6*100/F6</f>
        <v>58.074114146605353</v>
      </c>
      <c r="F6" s="24">
        <v>14788</v>
      </c>
      <c r="G6" s="39">
        <f t="shared" ref="G6:G22" si="2">C6+E6</f>
        <v>100</v>
      </c>
      <c r="J6" s="23">
        <v>2009</v>
      </c>
      <c r="K6" s="24">
        <v>1854</v>
      </c>
      <c r="L6" s="38">
        <f t="shared" ref="L6:L22" si="3">K6*100/O6</f>
        <v>26.316536550745209</v>
      </c>
      <c r="M6" s="24">
        <v>5191</v>
      </c>
      <c r="N6" s="38">
        <f t="shared" ref="N6:N22" si="4">M6*100/O6</f>
        <v>73.683463449254788</v>
      </c>
      <c r="O6" s="24">
        <v>7045</v>
      </c>
      <c r="P6" s="39">
        <f t="shared" ref="P6:P22" si="5">L6+N6</f>
        <v>100</v>
      </c>
    </row>
    <row r="7" spans="1:16" x14ac:dyDescent="0.25">
      <c r="A7" s="23">
        <v>2010</v>
      </c>
      <c r="B7" s="24">
        <v>12334</v>
      </c>
      <c r="C7" s="38">
        <f t="shared" si="0"/>
        <v>41.623920086393092</v>
      </c>
      <c r="D7" s="24">
        <v>17298</v>
      </c>
      <c r="E7" s="38">
        <f t="shared" si="1"/>
        <v>58.376079913606908</v>
      </c>
      <c r="F7" s="24">
        <v>29632</v>
      </c>
      <c r="G7" s="39">
        <f t="shared" si="2"/>
        <v>100</v>
      </c>
      <c r="J7" s="23">
        <v>2010</v>
      </c>
      <c r="K7" s="24">
        <v>2360</v>
      </c>
      <c r="L7" s="38">
        <f t="shared" si="3"/>
        <v>28.300755486269338</v>
      </c>
      <c r="M7" s="24">
        <v>5979</v>
      </c>
      <c r="N7" s="38">
        <f t="shared" si="4"/>
        <v>71.699244513730662</v>
      </c>
      <c r="O7" s="24">
        <v>8339</v>
      </c>
      <c r="P7" s="39">
        <f t="shared" si="5"/>
        <v>100</v>
      </c>
    </row>
    <row r="8" spans="1:16" x14ac:dyDescent="0.25">
      <c r="A8" s="23">
        <v>2011</v>
      </c>
      <c r="B8" s="24">
        <v>13429</v>
      </c>
      <c r="C8" s="38">
        <f t="shared" si="0"/>
        <v>42.552045375328753</v>
      </c>
      <c r="D8" s="24">
        <v>18130</v>
      </c>
      <c r="E8" s="38">
        <f t="shared" si="1"/>
        <v>57.447954624671247</v>
      </c>
      <c r="F8" s="24">
        <v>31559</v>
      </c>
      <c r="G8" s="39">
        <f t="shared" si="2"/>
        <v>100</v>
      </c>
      <c r="J8" s="23">
        <v>2011</v>
      </c>
      <c r="K8" s="24">
        <v>2031</v>
      </c>
      <c r="L8" s="38">
        <f t="shared" si="3"/>
        <v>26.352666407162321</v>
      </c>
      <c r="M8" s="24">
        <v>5676</v>
      </c>
      <c r="N8" s="38">
        <f t="shared" si="4"/>
        <v>73.647333592837683</v>
      </c>
      <c r="O8" s="24">
        <v>7707</v>
      </c>
      <c r="P8" s="39">
        <f t="shared" si="5"/>
        <v>100</v>
      </c>
    </row>
    <row r="9" spans="1:16" x14ac:dyDescent="0.25">
      <c r="A9" s="23">
        <v>2012</v>
      </c>
      <c r="B9" s="24">
        <v>19733</v>
      </c>
      <c r="C9" s="38">
        <f t="shared" si="0"/>
        <v>40.566154099169474</v>
      </c>
      <c r="D9" s="24">
        <v>28911</v>
      </c>
      <c r="E9" s="38">
        <f t="shared" si="1"/>
        <v>59.433845900830526</v>
      </c>
      <c r="F9" s="24">
        <v>48644</v>
      </c>
      <c r="G9" s="39">
        <f t="shared" si="2"/>
        <v>100</v>
      </c>
      <c r="J9" s="23">
        <v>2012</v>
      </c>
      <c r="K9" s="24">
        <v>2384</v>
      </c>
      <c r="L9" s="38">
        <f t="shared" si="3"/>
        <v>25.717367853290185</v>
      </c>
      <c r="M9" s="24">
        <v>6886</v>
      </c>
      <c r="N9" s="38">
        <f t="shared" si="4"/>
        <v>74.282632146709815</v>
      </c>
      <c r="O9" s="24">
        <v>9270</v>
      </c>
      <c r="P9" s="39">
        <f t="shared" si="5"/>
        <v>100</v>
      </c>
    </row>
    <row r="10" spans="1:16" x14ac:dyDescent="0.25">
      <c r="A10" s="23">
        <v>2013</v>
      </c>
      <c r="B10" s="24">
        <v>25925</v>
      </c>
      <c r="C10" s="38">
        <f t="shared" si="0"/>
        <v>43.166605614572582</v>
      </c>
      <c r="D10" s="24">
        <v>34133</v>
      </c>
      <c r="E10" s="38">
        <f t="shared" si="1"/>
        <v>56.833394385427418</v>
      </c>
      <c r="F10" s="24">
        <v>60058</v>
      </c>
      <c r="G10" s="39">
        <f t="shared" si="2"/>
        <v>100</v>
      </c>
      <c r="J10" s="23">
        <v>2013</v>
      </c>
      <c r="K10" s="24">
        <v>2607</v>
      </c>
      <c r="L10" s="38">
        <f t="shared" si="3"/>
        <v>26.00758180367119</v>
      </c>
      <c r="M10" s="24">
        <v>7417</v>
      </c>
      <c r="N10" s="38">
        <f t="shared" si="4"/>
        <v>73.992418196328813</v>
      </c>
      <c r="O10" s="24">
        <v>10024</v>
      </c>
      <c r="P10" s="39">
        <f t="shared" si="5"/>
        <v>100</v>
      </c>
    </row>
    <row r="11" spans="1:16" x14ac:dyDescent="0.25">
      <c r="A11" s="23">
        <v>2014</v>
      </c>
      <c r="B11" s="24">
        <v>32162</v>
      </c>
      <c r="C11" s="38">
        <f t="shared" si="0"/>
        <v>43.462162162162166</v>
      </c>
      <c r="D11" s="24">
        <v>41838</v>
      </c>
      <c r="E11" s="38">
        <f t="shared" si="1"/>
        <v>56.537837837837834</v>
      </c>
      <c r="F11" s="24">
        <v>74000</v>
      </c>
      <c r="G11" s="39">
        <f t="shared" si="2"/>
        <v>100</v>
      </c>
      <c r="I11" s="25"/>
      <c r="J11" s="23">
        <v>2014</v>
      </c>
      <c r="K11" s="24">
        <v>3440</v>
      </c>
      <c r="L11" s="38">
        <f t="shared" si="3"/>
        <v>25.275532696546655</v>
      </c>
      <c r="M11" s="24">
        <v>10170</v>
      </c>
      <c r="N11" s="38">
        <f t="shared" si="4"/>
        <v>74.724467303453338</v>
      </c>
      <c r="O11" s="24">
        <v>13610</v>
      </c>
      <c r="P11" s="39">
        <f t="shared" si="5"/>
        <v>100</v>
      </c>
    </row>
    <row r="12" spans="1:16" x14ac:dyDescent="0.25">
      <c r="A12" s="23">
        <v>2015</v>
      </c>
      <c r="B12" s="24">
        <v>30490</v>
      </c>
      <c r="C12" s="38">
        <f t="shared" si="0"/>
        <v>44.48432325177631</v>
      </c>
      <c r="D12" s="24">
        <v>38051</v>
      </c>
      <c r="E12" s="38">
        <f t="shared" si="1"/>
        <v>55.51567674822369</v>
      </c>
      <c r="F12" s="24">
        <v>68541</v>
      </c>
      <c r="G12" s="39">
        <f t="shared" si="2"/>
        <v>100</v>
      </c>
      <c r="J12" s="23">
        <v>2015</v>
      </c>
      <c r="K12" s="24">
        <v>2687</v>
      </c>
      <c r="L12" s="38">
        <f t="shared" si="3"/>
        <v>26.204408035888434</v>
      </c>
      <c r="M12" s="24">
        <v>7567</v>
      </c>
      <c r="N12" s="38">
        <f t="shared" si="4"/>
        <v>73.795591964111566</v>
      </c>
      <c r="O12" s="24">
        <v>10254</v>
      </c>
      <c r="P12" s="39">
        <f t="shared" si="5"/>
        <v>100</v>
      </c>
    </row>
    <row r="13" spans="1:16" x14ac:dyDescent="0.25">
      <c r="A13" s="23">
        <v>2016</v>
      </c>
      <c r="B13" s="24">
        <v>31166</v>
      </c>
      <c r="C13" s="38">
        <f t="shared" si="0"/>
        <v>44.45807537588086</v>
      </c>
      <c r="D13" s="24">
        <v>38936</v>
      </c>
      <c r="E13" s="38">
        <f t="shared" si="1"/>
        <v>55.54192462411914</v>
      </c>
      <c r="F13" s="24">
        <v>70102</v>
      </c>
      <c r="G13" s="39">
        <f t="shared" si="2"/>
        <v>100</v>
      </c>
      <c r="J13" s="23">
        <v>2016</v>
      </c>
      <c r="K13" s="24">
        <v>2663</v>
      </c>
      <c r="L13" s="38">
        <f t="shared" si="3"/>
        <v>25.51010633202414</v>
      </c>
      <c r="M13" s="24">
        <v>7776</v>
      </c>
      <c r="N13" s="38">
        <f t="shared" si="4"/>
        <v>74.489893667975863</v>
      </c>
      <c r="O13" s="24">
        <v>10439</v>
      </c>
      <c r="P13" s="39">
        <f t="shared" si="5"/>
        <v>100</v>
      </c>
    </row>
    <row r="14" spans="1:16" x14ac:dyDescent="0.25">
      <c r="A14" s="23">
        <v>2017</v>
      </c>
      <c r="B14" s="24">
        <v>32878</v>
      </c>
      <c r="C14" s="38">
        <f t="shared" si="0"/>
        <v>43.215604831819554</v>
      </c>
      <c r="D14" s="24">
        <v>43201</v>
      </c>
      <c r="E14" s="38">
        <f t="shared" si="1"/>
        <v>56.784395168180446</v>
      </c>
      <c r="F14" s="24">
        <v>76079</v>
      </c>
      <c r="G14" s="39">
        <f t="shared" si="2"/>
        <v>100</v>
      </c>
      <c r="J14" s="23">
        <v>2017</v>
      </c>
      <c r="K14" s="24">
        <v>2821</v>
      </c>
      <c r="L14" s="38">
        <f t="shared" si="3"/>
        <v>24.088463837417812</v>
      </c>
      <c r="M14" s="24">
        <v>8890</v>
      </c>
      <c r="N14" s="38">
        <f t="shared" si="4"/>
        <v>75.911536162582195</v>
      </c>
      <c r="O14" s="24">
        <v>11711</v>
      </c>
      <c r="P14" s="39">
        <f t="shared" si="5"/>
        <v>100</v>
      </c>
    </row>
    <row r="15" spans="1:16" x14ac:dyDescent="0.25">
      <c r="A15" s="23">
        <v>2018</v>
      </c>
      <c r="B15" s="24">
        <v>31021</v>
      </c>
      <c r="C15" s="38">
        <f t="shared" si="0"/>
        <v>45.777994215217518</v>
      </c>
      <c r="D15" s="24">
        <v>36743</v>
      </c>
      <c r="E15" s="38">
        <f t="shared" si="1"/>
        <v>54.222005784782482</v>
      </c>
      <c r="F15" s="24">
        <v>67764</v>
      </c>
      <c r="G15" s="39">
        <f t="shared" si="2"/>
        <v>100</v>
      </c>
      <c r="J15" s="23">
        <v>2018</v>
      </c>
      <c r="K15" s="24">
        <v>2513</v>
      </c>
      <c r="L15" s="38">
        <f t="shared" si="3"/>
        <v>25.185407897374223</v>
      </c>
      <c r="M15" s="24">
        <v>7465</v>
      </c>
      <c r="N15" s="38">
        <f t="shared" si="4"/>
        <v>74.814592102625781</v>
      </c>
      <c r="O15" s="24">
        <v>9978</v>
      </c>
      <c r="P15" s="39">
        <f t="shared" si="5"/>
        <v>100</v>
      </c>
    </row>
    <row r="16" spans="1:16" x14ac:dyDescent="0.25">
      <c r="A16" s="32">
        <v>2019</v>
      </c>
      <c r="B16" s="48">
        <v>32102</v>
      </c>
      <c r="C16" s="38">
        <f t="shared" si="0"/>
        <v>45.943354371502586</v>
      </c>
      <c r="D16" s="37">
        <v>37771</v>
      </c>
      <c r="E16" s="38">
        <f t="shared" si="1"/>
        <v>54.056645628497414</v>
      </c>
      <c r="F16" s="31">
        <f>B16+D16</f>
        <v>69873</v>
      </c>
      <c r="G16" s="39">
        <f t="shared" si="2"/>
        <v>100</v>
      </c>
      <c r="J16" s="29">
        <v>2019</v>
      </c>
      <c r="K16" s="35">
        <v>2452</v>
      </c>
      <c r="L16" s="27">
        <f t="shared" si="3"/>
        <v>23.750484308407593</v>
      </c>
      <c r="M16" s="35">
        <v>7872</v>
      </c>
      <c r="N16" s="27">
        <f t="shared" si="4"/>
        <v>76.249515691592407</v>
      </c>
      <c r="O16" s="28">
        <f>K16+M16</f>
        <v>10324</v>
      </c>
      <c r="P16" s="40">
        <f t="shared" si="5"/>
        <v>100</v>
      </c>
    </row>
    <row r="17" spans="1:16" x14ac:dyDescent="0.25">
      <c r="A17" s="58">
        <v>2020</v>
      </c>
      <c r="B17" s="54">
        <v>24336</v>
      </c>
      <c r="C17" s="27">
        <f t="shared" si="0"/>
        <v>42.924420142869742</v>
      </c>
      <c r="D17" s="54">
        <v>32359</v>
      </c>
      <c r="E17" s="27">
        <f t="shared" si="1"/>
        <v>57.075579857130258</v>
      </c>
      <c r="F17" s="28">
        <f t="shared" ref="F17:F22" si="6">B17+D17</f>
        <v>56695</v>
      </c>
      <c r="G17" s="40">
        <f t="shared" si="2"/>
        <v>100</v>
      </c>
      <c r="J17" s="58">
        <v>2020</v>
      </c>
      <c r="K17" s="54">
        <v>2232</v>
      </c>
      <c r="L17" s="27">
        <f t="shared" si="3"/>
        <v>20.435817615821279</v>
      </c>
      <c r="M17" s="54">
        <v>8690</v>
      </c>
      <c r="N17" s="27">
        <f t="shared" si="4"/>
        <v>79.564182384178721</v>
      </c>
      <c r="O17" s="28">
        <f t="shared" ref="O17:O22" si="7">K17+M17</f>
        <v>10922</v>
      </c>
      <c r="P17" s="40">
        <f t="shared" si="5"/>
        <v>100</v>
      </c>
    </row>
    <row r="18" spans="1:16" x14ac:dyDescent="0.25">
      <c r="A18" s="58">
        <v>2021</v>
      </c>
      <c r="B18" s="54">
        <v>22907</v>
      </c>
      <c r="C18" s="27">
        <f t="shared" si="0"/>
        <v>45.927901194963511</v>
      </c>
      <c r="D18" s="54">
        <v>26969</v>
      </c>
      <c r="E18" s="27">
        <f t="shared" si="1"/>
        <v>54.072098805036489</v>
      </c>
      <c r="F18" s="28">
        <f t="shared" si="6"/>
        <v>49876</v>
      </c>
      <c r="G18" s="40">
        <f t="shared" si="2"/>
        <v>100</v>
      </c>
      <c r="J18" s="58">
        <v>2021</v>
      </c>
      <c r="K18" s="54">
        <v>2438</v>
      </c>
      <c r="L18" s="27">
        <f t="shared" si="3"/>
        <v>23.857520305313631</v>
      </c>
      <c r="M18" s="54">
        <v>7781</v>
      </c>
      <c r="N18" s="27">
        <f t="shared" si="4"/>
        <v>76.142479694686372</v>
      </c>
      <c r="O18" s="28">
        <f t="shared" si="7"/>
        <v>10219</v>
      </c>
      <c r="P18" s="40">
        <f t="shared" si="5"/>
        <v>100</v>
      </c>
    </row>
    <row r="19" spans="1:16" x14ac:dyDescent="0.25">
      <c r="A19" s="56" t="s">
        <v>13</v>
      </c>
      <c r="B19" s="36">
        <v>32416</v>
      </c>
      <c r="C19" s="41">
        <f t="shared" si="0"/>
        <v>48.811190917167337</v>
      </c>
      <c r="D19" s="36">
        <v>33995</v>
      </c>
      <c r="E19" s="41">
        <f t="shared" si="1"/>
        <v>51.188809082832663</v>
      </c>
      <c r="F19" s="42">
        <f t="shared" si="6"/>
        <v>66411</v>
      </c>
      <c r="G19" s="43">
        <f t="shared" si="2"/>
        <v>100</v>
      </c>
      <c r="J19" s="56" t="s">
        <v>13</v>
      </c>
      <c r="K19" s="36">
        <v>3483</v>
      </c>
      <c r="L19" s="41">
        <f t="shared" si="3"/>
        <v>24.552375581559282</v>
      </c>
      <c r="M19" s="36">
        <v>10703</v>
      </c>
      <c r="N19" s="41">
        <f t="shared" si="4"/>
        <v>75.447624418440711</v>
      </c>
      <c r="O19" s="42">
        <f t="shared" si="7"/>
        <v>14186</v>
      </c>
      <c r="P19" s="43">
        <f t="shared" si="5"/>
        <v>100</v>
      </c>
    </row>
    <row r="20" spans="1:16" x14ac:dyDescent="0.25">
      <c r="A20" s="56" t="s">
        <v>14</v>
      </c>
      <c r="B20" s="36">
        <v>37571</v>
      </c>
      <c r="C20" s="41">
        <f t="shared" si="0"/>
        <v>49.594096915136554</v>
      </c>
      <c r="D20" s="36">
        <v>38186</v>
      </c>
      <c r="E20" s="41">
        <f t="shared" si="1"/>
        <v>50.405903084863446</v>
      </c>
      <c r="F20" s="42">
        <f t="shared" si="6"/>
        <v>75757</v>
      </c>
      <c r="G20" s="43">
        <f t="shared" si="2"/>
        <v>100</v>
      </c>
      <c r="J20" s="56" t="s">
        <v>14</v>
      </c>
      <c r="K20" s="36">
        <v>4215</v>
      </c>
      <c r="L20" s="41">
        <f t="shared" si="3"/>
        <v>24.767892819367727</v>
      </c>
      <c r="M20" s="36">
        <v>12803</v>
      </c>
      <c r="N20" s="41">
        <f t="shared" si="4"/>
        <v>75.232107180632269</v>
      </c>
      <c r="O20" s="42">
        <f t="shared" si="7"/>
        <v>17018</v>
      </c>
      <c r="P20" s="43">
        <f t="shared" si="5"/>
        <v>100</v>
      </c>
    </row>
    <row r="21" spans="1:16" x14ac:dyDescent="0.25">
      <c r="A21" s="56" t="s">
        <v>15</v>
      </c>
      <c r="B21" s="36">
        <v>29963</v>
      </c>
      <c r="C21" s="41">
        <f t="shared" si="0"/>
        <v>49.984152139461173</v>
      </c>
      <c r="D21" s="36">
        <v>29982</v>
      </c>
      <c r="E21" s="41">
        <f t="shared" si="1"/>
        <v>50.015847860538827</v>
      </c>
      <c r="F21" s="42">
        <f t="shared" si="6"/>
        <v>59945</v>
      </c>
      <c r="G21" s="43">
        <f t="shared" si="2"/>
        <v>100</v>
      </c>
      <c r="J21" s="56" t="s">
        <v>15</v>
      </c>
      <c r="K21" s="36">
        <v>3722</v>
      </c>
      <c r="L21" s="41">
        <f t="shared" si="3"/>
        <v>25.439136080924065</v>
      </c>
      <c r="M21" s="36">
        <v>10909</v>
      </c>
      <c r="N21" s="41">
        <f t="shared" si="4"/>
        <v>74.560863919075928</v>
      </c>
      <c r="O21" s="42">
        <f t="shared" si="7"/>
        <v>14631</v>
      </c>
      <c r="P21" s="43">
        <f t="shared" si="5"/>
        <v>100</v>
      </c>
    </row>
    <row r="22" spans="1:16" x14ac:dyDescent="0.25">
      <c r="A22" s="56" t="s">
        <v>16</v>
      </c>
      <c r="B22" s="36">
        <v>10907</v>
      </c>
      <c r="C22" s="41">
        <f t="shared" si="0"/>
        <v>49.370812963968859</v>
      </c>
      <c r="D22" s="36">
        <v>11185</v>
      </c>
      <c r="E22" s="41">
        <f t="shared" si="1"/>
        <v>50.629187036031141</v>
      </c>
      <c r="F22" s="42">
        <f t="shared" si="6"/>
        <v>22092</v>
      </c>
      <c r="G22" s="43">
        <f t="shared" si="2"/>
        <v>100</v>
      </c>
      <c r="J22" s="57" t="s">
        <v>16</v>
      </c>
      <c r="K22" s="36">
        <v>1410</v>
      </c>
      <c r="L22" s="41">
        <f t="shared" si="3"/>
        <v>24.555903866248695</v>
      </c>
      <c r="M22" s="36">
        <v>4332</v>
      </c>
      <c r="N22" s="41">
        <f t="shared" si="4"/>
        <v>75.444096133751302</v>
      </c>
      <c r="O22" s="42">
        <f t="shared" si="7"/>
        <v>5742</v>
      </c>
      <c r="P22" s="43">
        <f t="shared" si="5"/>
        <v>100</v>
      </c>
    </row>
    <row r="23" spans="1:16" ht="43.5" customHeight="1" x14ac:dyDescent="0.25">
      <c r="A23" s="95" t="s">
        <v>21</v>
      </c>
      <c r="B23" s="96"/>
      <c r="C23" s="96"/>
      <c r="D23" s="96"/>
      <c r="E23" s="96"/>
      <c r="F23" s="96"/>
      <c r="G23" s="97"/>
      <c r="J23" s="98" t="s">
        <v>22</v>
      </c>
      <c r="K23" s="99"/>
      <c r="L23" s="99"/>
      <c r="M23" s="99"/>
      <c r="N23" s="99"/>
      <c r="O23" s="99"/>
      <c r="P23" s="100"/>
    </row>
    <row r="24" spans="1:16" ht="54" customHeight="1" x14ac:dyDescent="0.25">
      <c r="A24" s="101" t="s">
        <v>25</v>
      </c>
      <c r="B24" s="101"/>
      <c r="C24" s="101"/>
      <c r="D24" s="101"/>
      <c r="E24" s="101"/>
      <c r="F24" s="101"/>
      <c r="G24" s="101"/>
      <c r="J24" s="102" t="s">
        <v>26</v>
      </c>
      <c r="K24" s="103"/>
      <c r="L24" s="103"/>
      <c r="M24" s="103"/>
      <c r="N24" s="103"/>
      <c r="O24" s="103"/>
      <c r="P24" s="104"/>
    </row>
    <row r="25" spans="1:16" x14ac:dyDescent="0.25">
      <c r="A25" s="105" t="s">
        <v>11</v>
      </c>
      <c r="B25" s="105"/>
      <c r="C25" s="105"/>
      <c r="D25" s="105"/>
      <c r="E25" s="105"/>
      <c r="F25" s="105"/>
      <c r="G25" s="105"/>
      <c r="J25" s="106" t="s">
        <v>12</v>
      </c>
      <c r="K25" s="107"/>
      <c r="L25" s="107"/>
      <c r="M25" s="107"/>
      <c r="N25" s="107"/>
      <c r="O25" s="107"/>
      <c r="P25" s="108"/>
    </row>
    <row r="35" spans="1:1" x14ac:dyDescent="0.25">
      <c r="A35" s="61"/>
    </row>
  </sheetData>
  <mergeCells count="16">
    <mergeCell ref="A23:G23"/>
    <mergeCell ref="J23:P23"/>
    <mergeCell ref="A24:G24"/>
    <mergeCell ref="J24:P24"/>
    <mergeCell ref="A25:G25"/>
    <mergeCell ref="J25:P25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violência</vt:lpstr>
      <vt:lpstr>acidentes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Scanferla Siqueira</dc:creator>
  <cp:lastModifiedBy>Ivaldo da Silva Ribeiro</cp:lastModifiedBy>
  <dcterms:created xsi:type="dcterms:W3CDTF">2021-10-06T15:38:48Z</dcterms:created>
  <dcterms:modified xsi:type="dcterms:W3CDTF">2025-06-10T16:17:28Z</dcterms:modified>
</cp:coreProperties>
</file>